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510"/>
  <workbookPr/>
  <mc:AlternateContent xmlns:mc="http://schemas.openxmlformats.org/markup-compatibility/2006">
    <mc:Choice Requires="x15">
      <x15ac:absPath xmlns:x15ac="http://schemas.microsoft.com/office/spreadsheetml/2010/11/ac" url="/Users/shyam/Google Drive/Hierarchical Modeling/hw data/"/>
    </mc:Choice>
  </mc:AlternateContent>
  <workbookProtection workbookPassword="F0EF" lockStructure="1"/>
  <bookViews>
    <workbookView xWindow="0" yWindow="460" windowWidth="15300" windowHeight="8240" tabRatio="1000" activeTab="4"/>
  </bookViews>
  <sheets>
    <sheet name="Cover Page" sheetId="1" r:id="rId1"/>
    <sheet name="TOC" sheetId="2" r:id="rId2"/>
    <sheet name="Summary" sheetId="3" r:id="rId3"/>
    <sheet name="Rank" sheetId="4" r:id="rId4"/>
    <sheet name="Teachers" sheetId="5" r:id="rId5"/>
    <sheet name="Principals" sheetId="6" r:id="rId6"/>
    <sheet name="Asst. Principals" sheetId="7" r:id="rId7"/>
    <sheet name="Narrative" sheetId="8" r:id="rId8"/>
    <sheet name="Starting Teacher Salaries" sheetId="9" r:id="rId9"/>
    <sheet name="Avg Teacher Salary by School" sheetId="10" r:id="rId10"/>
    <sheet name="Appendix A" sheetId="11" r:id="rId11"/>
    <sheet name="Appendix B - Calculations" sheetId="12" r:id="rId12"/>
  </sheets>
  <definedNames>
    <definedName name="_Toc117411951" localSheetId="0">'Cover Page'!$A$1</definedName>
    <definedName name="_Toc117411952" localSheetId="0">'Cover Page'!$A$3</definedName>
    <definedName name="_xlnm.Print_Area" localSheetId="10">'Appendix A'!$A$1:$A$7</definedName>
    <definedName name="_xlnm.Print_Area" localSheetId="11">'Appendix B - Calculations'!$A$1:$D$56</definedName>
    <definedName name="_xlnm.Print_Area" localSheetId="6">'Asst. Principals'!$A$1:$G$232</definedName>
    <definedName name="_xlnm.Print_Area" localSheetId="9">'Avg Teacher Salary by School'!$A$1:$E$1867</definedName>
    <definedName name="_xlnm.Print_Area" localSheetId="0">'Cover Page'!$A$1:$A$23</definedName>
    <definedName name="_xlnm.Print_Area" localSheetId="7">Narrative!$A$1:$C$225</definedName>
    <definedName name="_xlnm.Print_Area" localSheetId="5">Principals!$A$1:$G$232</definedName>
    <definedName name="_xlnm.Print_Area" localSheetId="3">Rank!$A$1:$C$61</definedName>
    <definedName name="_xlnm.Print_Area" localSheetId="8">'Starting Teacher Salaries'!$A$1:$E$138</definedName>
    <definedName name="_xlnm.Print_Area" localSheetId="2">Summary!$A$1:$B$32</definedName>
    <definedName name="_xlnm.Print_Area" localSheetId="4">Teachers!$A$1:$G$233</definedName>
    <definedName name="_xlnm.Print_Area" localSheetId="1">TOC!$A$1:$B$40</definedName>
    <definedName name="_xlnm.Print_Titles" localSheetId="6">'Asst. Principals'!$1:$5</definedName>
    <definedName name="_xlnm.Print_Titles" localSheetId="9">'Avg Teacher Salary by School'!$1:$5</definedName>
    <definedName name="_xlnm.Print_Titles" localSheetId="7">Narrative!$1:$7</definedName>
    <definedName name="_xlnm.Print_Titles" localSheetId="5">Principals!$1:$5</definedName>
    <definedName name="_xlnm.Print_Titles" localSheetId="3">Rank!$1:$8</definedName>
    <definedName name="_xlnm.Print_Titles" localSheetId="8">'Starting Teacher Salaries'!$1:$6</definedName>
    <definedName name="_xlnm.Print_Titles" localSheetId="4">Teachers!$1:$6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24" i="3" l="1"/>
  <c r="E223" i="7"/>
  <c r="G222" i="7"/>
  <c r="G221" i="7"/>
  <c r="G220" i="7"/>
  <c r="G218" i="7"/>
  <c r="G217" i="7"/>
  <c r="G216" i="7"/>
  <c r="G215" i="7"/>
  <c r="G213" i="7"/>
  <c r="G212" i="7"/>
  <c r="G211" i="7"/>
  <c r="G209" i="7"/>
  <c r="G208" i="7"/>
  <c r="G207" i="7"/>
  <c r="G206" i="7"/>
  <c r="G205" i="7"/>
  <c r="G204" i="7"/>
  <c r="G203" i="7"/>
  <c r="E203" i="7"/>
  <c r="G202" i="7"/>
  <c r="G201" i="7"/>
  <c r="G200" i="7"/>
  <c r="G199" i="7"/>
  <c r="G198" i="7"/>
  <c r="G197" i="7"/>
  <c r="G195" i="7"/>
  <c r="G191" i="7"/>
  <c r="G190" i="7"/>
  <c r="G188" i="7"/>
  <c r="G185" i="7"/>
  <c r="G183" i="7"/>
  <c r="G178" i="7"/>
  <c r="E178" i="7"/>
  <c r="G177" i="7"/>
  <c r="G176" i="7"/>
  <c r="G174" i="7"/>
  <c r="G173" i="7"/>
  <c r="G172" i="7"/>
  <c r="G170" i="7"/>
  <c r="G169" i="7"/>
  <c r="G168" i="7"/>
  <c r="G167" i="7"/>
  <c r="G163" i="7"/>
  <c r="E163" i="7"/>
  <c r="G162" i="7"/>
  <c r="G161" i="7"/>
  <c r="G160" i="7"/>
  <c r="G159" i="7"/>
  <c r="G158" i="7"/>
  <c r="E158" i="7"/>
  <c r="G155" i="7"/>
  <c r="G154" i="7"/>
  <c r="G153" i="7"/>
  <c r="G152" i="7"/>
  <c r="E152" i="7"/>
  <c r="G151" i="7"/>
  <c r="G150" i="7"/>
  <c r="G149" i="7"/>
  <c r="G148" i="7"/>
  <c r="G146" i="7"/>
  <c r="G145" i="7"/>
  <c r="G140" i="7"/>
  <c r="G134" i="7"/>
  <c r="G126" i="7"/>
  <c r="G97" i="7"/>
  <c r="E89" i="7"/>
  <c r="G82" i="7"/>
  <c r="E81" i="7"/>
  <c r="G78" i="7"/>
  <c r="G76" i="7"/>
  <c r="G59" i="7"/>
  <c r="G55" i="7"/>
  <c r="G54" i="7"/>
  <c r="G52" i="7"/>
  <c r="E36" i="7"/>
  <c r="G32" i="7"/>
  <c r="G23" i="7"/>
  <c r="G18" i="7"/>
  <c r="G16" i="7"/>
  <c r="E9" i="7"/>
  <c r="A2" i="7"/>
  <c r="B15" i="3"/>
  <c r="G222" i="6"/>
  <c r="E222" i="6"/>
  <c r="G220" i="6"/>
  <c r="G218" i="6"/>
  <c r="G217" i="6"/>
  <c r="G215" i="6"/>
  <c r="G214" i="6"/>
  <c r="G213" i="6"/>
  <c r="G212" i="6"/>
  <c r="G211" i="6"/>
  <c r="G208" i="6"/>
  <c r="E208" i="6"/>
  <c r="G207" i="6"/>
  <c r="G206" i="6"/>
  <c r="G205" i="6"/>
  <c r="G204" i="6"/>
  <c r="G201" i="6"/>
  <c r="G200" i="6"/>
  <c r="G199" i="6"/>
  <c r="G198" i="6"/>
  <c r="G195" i="6"/>
  <c r="E195" i="6"/>
  <c r="G191" i="6"/>
  <c r="E191" i="6"/>
  <c r="G178" i="6"/>
  <c r="G177" i="6"/>
  <c r="G176" i="6"/>
  <c r="G174" i="6"/>
  <c r="E174" i="6"/>
  <c r="G172" i="6"/>
  <c r="E172" i="6"/>
  <c r="G170" i="6"/>
  <c r="G168" i="6"/>
  <c r="G167" i="6"/>
  <c r="G161" i="6"/>
  <c r="G160" i="6"/>
  <c r="E160" i="6"/>
  <c r="G159" i="6"/>
  <c r="G158" i="6"/>
  <c r="E158" i="6"/>
  <c r="G155" i="6"/>
  <c r="G154" i="6"/>
  <c r="G153" i="6"/>
  <c r="G152" i="6"/>
  <c r="G151" i="6"/>
  <c r="G149" i="6"/>
  <c r="G148" i="6"/>
  <c r="G146" i="6"/>
  <c r="G133" i="6"/>
  <c r="G118" i="6"/>
  <c r="G112" i="6"/>
  <c r="G111" i="6"/>
  <c r="G68" i="6"/>
  <c r="G52" i="6"/>
  <c r="E51" i="6"/>
  <c r="G49" i="6"/>
  <c r="G33" i="6"/>
  <c r="G29" i="6"/>
  <c r="E9" i="6"/>
  <c r="A2" i="6"/>
  <c r="B6" i="3"/>
  <c r="E215" i="5"/>
  <c r="G183" i="5"/>
  <c r="G175" i="5"/>
  <c r="A10" i="4"/>
  <c r="A11" i="4"/>
  <c r="A12" i="4"/>
  <c r="A13" i="4"/>
  <c r="A14" i="4"/>
  <c r="A15" i="4"/>
  <c r="A16" i="4"/>
  <c r="A17" i="4"/>
  <c r="A18" i="4"/>
  <c r="A19" i="4"/>
  <c r="A20" i="4"/>
  <c r="A21" i="4"/>
  <c r="A22" i="4"/>
  <c r="A23"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B19" i="3"/>
  <c r="B21" i="1"/>
  <c r="A19" i="3"/>
  <c r="A28" i="3"/>
  <c r="A17" i="3"/>
  <c r="A26" i="3"/>
  <c r="G44" i="5"/>
  <c r="G39" i="6"/>
  <c r="G41" i="6"/>
  <c r="G136" i="6"/>
  <c r="G24" i="7"/>
  <c r="G29" i="7"/>
  <c r="E30" i="7"/>
  <c r="G48" i="7"/>
  <c r="G87" i="7"/>
  <c r="E225" i="7"/>
  <c r="E32" i="5"/>
  <c r="G121" i="5"/>
  <c r="G122" i="5"/>
  <c r="E137" i="5"/>
  <c r="E192" i="5"/>
  <c r="G69" i="6"/>
  <c r="E79" i="6"/>
  <c r="E152" i="6"/>
  <c r="G184" i="6"/>
  <c r="G185" i="6"/>
  <c r="G51" i="7"/>
  <c r="G111" i="7"/>
  <c r="G128" i="7"/>
  <c r="G132" i="7"/>
  <c r="G136" i="7"/>
  <c r="E205" i="5"/>
  <c r="E10" i="6"/>
  <c r="G40" i="6"/>
  <c r="G59" i="6"/>
  <c r="E207" i="6"/>
  <c r="G81" i="7"/>
  <c r="E99" i="5"/>
  <c r="E100" i="5"/>
  <c r="E19" i="5"/>
  <c r="E38" i="5"/>
  <c r="E41" i="5"/>
  <c r="E71" i="5"/>
  <c r="E74" i="5"/>
  <c r="E151" i="5"/>
  <c r="G187" i="5"/>
  <c r="E226" i="5"/>
  <c r="G13" i="6"/>
  <c r="G90" i="6"/>
  <c r="G105" i="6"/>
  <c r="G156" i="6"/>
  <c r="G188" i="6"/>
  <c r="E201" i="6"/>
  <c r="G203" i="6"/>
  <c r="E8" i="7"/>
  <c r="G60" i="7"/>
  <c r="G159" i="5"/>
  <c r="G120" i="6"/>
  <c r="G121" i="6"/>
  <c r="E126" i="6"/>
  <c r="G112" i="7"/>
  <c r="G118" i="7"/>
  <c r="E169" i="7"/>
  <c r="B10" i="3"/>
  <c r="B19" i="1"/>
  <c r="G43" i="5"/>
  <c r="E46" i="5"/>
  <c r="E146" i="5"/>
  <c r="E176" i="5"/>
  <c r="G8" i="6"/>
  <c r="E36" i="6"/>
  <c r="G73" i="6"/>
  <c r="E99" i="6"/>
  <c r="G135" i="6"/>
  <c r="E205" i="6"/>
  <c r="G91" i="7"/>
  <c r="E91" i="7"/>
  <c r="E121" i="7"/>
  <c r="E200" i="7"/>
  <c r="E154" i="6"/>
  <c r="E221" i="6"/>
  <c r="G133" i="5"/>
  <c r="E131" i="6"/>
  <c r="E26" i="6"/>
  <c r="G77" i="6"/>
  <c r="E216" i="7"/>
  <c r="E12" i="5"/>
  <c r="G25" i="5"/>
  <c r="E34" i="5"/>
  <c r="G63" i="5"/>
  <c r="G108" i="5"/>
  <c r="E114" i="5"/>
  <c r="G154" i="5"/>
  <c r="G201" i="5"/>
  <c r="E221" i="5"/>
  <c r="G17" i="6"/>
  <c r="G22" i="6"/>
  <c r="G43" i="6"/>
  <c r="G53" i="6"/>
  <c r="G54" i="6"/>
  <c r="G56" i="6"/>
  <c r="E65" i="6"/>
  <c r="G93" i="6"/>
  <c r="G94" i="6"/>
  <c r="G123" i="6"/>
  <c r="G129" i="6"/>
  <c r="E135" i="6"/>
  <c r="E52" i="7"/>
  <c r="G99" i="7"/>
  <c r="G105" i="7"/>
  <c r="E107" i="7"/>
  <c r="E133" i="7"/>
  <c r="G171" i="7"/>
  <c r="G214" i="7"/>
  <c r="G8" i="7"/>
  <c r="G137" i="6"/>
  <c r="E13" i="7"/>
  <c r="G37" i="7"/>
  <c r="G39" i="7"/>
  <c r="G69" i="7"/>
  <c r="G70" i="7"/>
  <c r="G135" i="7"/>
  <c r="G18" i="5"/>
  <c r="G79" i="5"/>
  <c r="E89" i="5"/>
  <c r="G95" i="5"/>
  <c r="E135" i="5"/>
  <c r="G193" i="5"/>
  <c r="G101" i="6"/>
  <c r="E113" i="6"/>
  <c r="G119" i="6"/>
  <c r="G192" i="6"/>
  <c r="G225" i="6"/>
  <c r="G10" i="7"/>
  <c r="G11" i="7"/>
  <c r="E45" i="7"/>
  <c r="G46" i="7"/>
  <c r="E90" i="7"/>
  <c r="G122" i="7"/>
  <c r="G137" i="7"/>
  <c r="E161" i="7"/>
  <c r="E164" i="7"/>
  <c r="G96" i="6"/>
  <c r="E96" i="6"/>
  <c r="G125" i="6"/>
  <c r="E88" i="5"/>
  <c r="E127" i="5"/>
  <c r="G170" i="5"/>
  <c r="E224" i="5"/>
  <c r="G31" i="6"/>
  <c r="G92" i="6"/>
  <c r="E105" i="6"/>
  <c r="G13" i="5"/>
  <c r="E15" i="5"/>
  <c r="G19" i="5"/>
  <c r="G75" i="5"/>
  <c r="E76" i="5"/>
  <c r="G82" i="5"/>
  <c r="E83" i="5"/>
  <c r="G84" i="5"/>
  <c r="G86" i="5"/>
  <c r="G104" i="5"/>
  <c r="E109" i="5"/>
  <c r="G114" i="5"/>
  <c r="E158" i="5"/>
  <c r="E168" i="5"/>
  <c r="E173" i="5"/>
  <c r="G176" i="5"/>
  <c r="G202" i="5"/>
  <c r="G203" i="5"/>
  <c r="G211" i="5"/>
  <c r="E212" i="5"/>
  <c r="G215" i="5"/>
  <c r="G223" i="5"/>
  <c r="G224" i="5"/>
  <c r="G226" i="5"/>
  <c r="G20" i="6"/>
  <c r="G26" i="6"/>
  <c r="G55" i="6"/>
  <c r="G57" i="6"/>
  <c r="G71" i="6"/>
  <c r="E82" i="6"/>
  <c r="E87" i="6"/>
  <c r="E116" i="6"/>
  <c r="E163" i="6"/>
  <c r="G189" i="6"/>
  <c r="E199" i="6"/>
  <c r="G28" i="7"/>
  <c r="G30" i="7"/>
  <c r="E77" i="7"/>
  <c r="G92" i="7"/>
  <c r="E105" i="7"/>
  <c r="E109" i="7"/>
  <c r="G133" i="7"/>
  <c r="E207" i="7"/>
  <c r="E211" i="6"/>
  <c r="G216" i="6"/>
  <c r="G12" i="7"/>
  <c r="E48" i="7"/>
  <c r="G53" i="7"/>
  <c r="G75" i="7"/>
  <c r="G93" i="7"/>
  <c r="E219" i="7"/>
  <c r="E10" i="5"/>
  <c r="G17" i="5"/>
  <c r="G27" i="5"/>
  <c r="G37" i="5"/>
  <c r="G48" i="5"/>
  <c r="G49" i="5"/>
  <c r="E58" i="5"/>
  <c r="E60" i="5"/>
  <c r="G102" i="5"/>
  <c r="E106" i="5"/>
  <c r="G109" i="5"/>
  <c r="G119" i="5"/>
  <c r="G153" i="5"/>
  <c r="G184" i="5"/>
  <c r="G185" i="5"/>
  <c r="E208" i="5"/>
  <c r="G217" i="5"/>
  <c r="E219" i="5"/>
  <c r="E49" i="6"/>
  <c r="E62" i="6"/>
  <c r="G67" i="6"/>
  <c r="G75" i="6"/>
  <c r="G82" i="6"/>
  <c r="G97" i="6"/>
  <c r="G98" i="6"/>
  <c r="E109" i="6"/>
  <c r="G141" i="6"/>
  <c r="E183" i="6"/>
  <c r="G197" i="6"/>
  <c r="E212" i="6"/>
  <c r="G15" i="7"/>
  <c r="E16" i="7"/>
  <c r="G19" i="7"/>
  <c r="E40" i="7"/>
  <c r="E41" i="7"/>
  <c r="E43" i="7"/>
  <c r="G50" i="7"/>
  <c r="E50" i="7"/>
  <c r="E69" i="7"/>
  <c r="G110" i="7"/>
  <c r="E135" i="7"/>
  <c r="E148" i="7"/>
  <c r="E177" i="7"/>
  <c r="E189" i="7"/>
  <c r="E191" i="7"/>
  <c r="G192" i="7"/>
  <c r="E215" i="7"/>
  <c r="G35" i="6"/>
  <c r="E41" i="6"/>
  <c r="G51" i="6"/>
  <c r="E58" i="6"/>
  <c r="E61" i="6"/>
  <c r="G65" i="6"/>
  <c r="G100" i="6"/>
  <c r="G109" i="6"/>
  <c r="G131" i="6"/>
  <c r="G138" i="6"/>
  <c r="G163" i="6"/>
  <c r="G164" i="6"/>
  <c r="E186" i="6"/>
  <c r="E219" i="6"/>
  <c r="E22" i="7"/>
  <c r="G45" i="7"/>
  <c r="G62" i="7"/>
  <c r="G89" i="7"/>
  <c r="G107" i="7"/>
  <c r="G109" i="7"/>
  <c r="G114" i="7"/>
  <c r="G115" i="7"/>
  <c r="G120" i="7"/>
  <c r="G123" i="7"/>
  <c r="G124" i="7"/>
  <c r="E131" i="7"/>
  <c r="G141" i="7"/>
  <c r="G189" i="7"/>
  <c r="G196" i="7"/>
  <c r="E27" i="6"/>
  <c r="E84" i="7"/>
  <c r="E174" i="7"/>
  <c r="B26" i="3"/>
  <c r="G10" i="5"/>
  <c r="G15" i="5"/>
  <c r="G21" i="5"/>
  <c r="G46" i="5"/>
  <c r="E54" i="5"/>
  <c r="G65" i="5"/>
  <c r="E87" i="5"/>
  <c r="G117" i="5"/>
  <c r="E118" i="5"/>
  <c r="G126" i="5"/>
  <c r="E148" i="5"/>
  <c r="G156" i="5"/>
  <c r="E169" i="5"/>
  <c r="G16" i="5"/>
  <c r="E20" i="5"/>
  <c r="G23" i="5"/>
  <c r="G29" i="5"/>
  <c r="G31" i="5"/>
  <c r="E33" i="5"/>
  <c r="E45" i="5"/>
  <c r="G50" i="5"/>
  <c r="G53" i="5"/>
  <c r="G57" i="5"/>
  <c r="E59" i="5"/>
  <c r="G81" i="5"/>
  <c r="G89" i="5"/>
  <c r="G138" i="5"/>
  <c r="E147" i="5"/>
  <c r="E155" i="5"/>
  <c r="G169" i="5"/>
  <c r="G188" i="5"/>
  <c r="G198" i="5"/>
  <c r="B28" i="3"/>
  <c r="B23" i="1"/>
  <c r="E11" i="5"/>
  <c r="G12" i="5"/>
  <c r="G20" i="5"/>
  <c r="E21" i="5"/>
  <c r="G33" i="5"/>
  <c r="G39" i="5"/>
  <c r="G40" i="5"/>
  <c r="G45" i="5"/>
  <c r="G47" i="5"/>
  <c r="E55" i="5"/>
  <c r="G59" i="5"/>
  <c r="G66" i="5"/>
  <c r="G68" i="5"/>
  <c r="G69" i="5"/>
  <c r="G70" i="5"/>
  <c r="G73" i="5"/>
  <c r="E75" i="5"/>
  <c r="G76" i="5"/>
  <c r="E86" i="5"/>
  <c r="G90" i="5"/>
  <c r="G91" i="5"/>
  <c r="G97" i="5"/>
  <c r="G98" i="5"/>
  <c r="G105" i="5"/>
  <c r="G107" i="5"/>
  <c r="G115" i="5"/>
  <c r="G120" i="5"/>
  <c r="E122" i="5"/>
  <c r="G127" i="5"/>
  <c r="E128" i="5"/>
  <c r="G136" i="5"/>
  <c r="E139" i="5"/>
  <c r="E142" i="5"/>
  <c r="G147" i="5"/>
  <c r="G148" i="5"/>
  <c r="G163" i="5"/>
  <c r="E164" i="5"/>
  <c r="G174" i="5"/>
  <c r="G186" i="5"/>
  <c r="E196" i="5"/>
  <c r="G199" i="5"/>
  <c r="E203" i="5"/>
  <c r="G205" i="5"/>
  <c r="G207" i="5"/>
  <c r="G209" i="5"/>
  <c r="E220" i="5"/>
  <c r="E22" i="6"/>
  <c r="G44" i="6"/>
  <c r="G63" i="6"/>
  <c r="E63" i="6"/>
  <c r="E78" i="6"/>
  <c r="G83" i="6"/>
  <c r="E83" i="6"/>
  <c r="G86" i="6"/>
  <c r="G95" i="6"/>
  <c r="G103" i="6"/>
  <c r="E104" i="6"/>
  <c r="E119" i="6"/>
  <c r="E122" i="6"/>
  <c r="G124" i="6"/>
  <c r="E140" i="6"/>
  <c r="E142" i="6"/>
  <c r="E149" i="6"/>
  <c r="G157" i="6"/>
  <c r="E168" i="6"/>
  <c r="E173" i="6"/>
  <c r="E190" i="6"/>
  <c r="G202" i="6"/>
  <c r="E204" i="6"/>
  <c r="E217" i="6"/>
  <c r="E220" i="6"/>
  <c r="E17" i="7"/>
  <c r="E19" i="7"/>
  <c r="E44" i="7"/>
  <c r="G56" i="7"/>
  <c r="E86" i="7"/>
  <c r="G100" i="7"/>
  <c r="G101" i="7"/>
  <c r="E130" i="7"/>
  <c r="E140" i="7"/>
  <c r="E155" i="7"/>
  <c r="E50" i="6"/>
  <c r="E196" i="6"/>
  <c r="E173" i="7"/>
  <c r="G9" i="5"/>
  <c r="G85" i="5"/>
  <c r="G88" i="5"/>
  <c r="G139" i="5"/>
  <c r="G210" i="5"/>
  <c r="G132" i="6"/>
  <c r="E132" i="6"/>
  <c r="E98" i="7"/>
  <c r="E47" i="5"/>
  <c r="G64" i="5"/>
  <c r="G93" i="5"/>
  <c r="E120" i="5"/>
  <c r="G128" i="5"/>
  <c r="G131" i="5"/>
  <c r="G149" i="5"/>
  <c r="G191" i="5"/>
  <c r="G192" i="5"/>
  <c r="E204" i="5"/>
  <c r="G219" i="5"/>
  <c r="G11" i="6"/>
  <c r="G27" i="6"/>
  <c r="G28" i="6"/>
  <c r="E28" i="6"/>
  <c r="E37" i="6"/>
  <c r="G42" i="6"/>
  <c r="G50" i="6"/>
  <c r="E67" i="6"/>
  <c r="E70" i="6"/>
  <c r="G72" i="6"/>
  <c r="E81" i="6"/>
  <c r="E91" i="6"/>
  <c r="G106" i="6"/>
  <c r="E106" i="6"/>
  <c r="G116" i="6"/>
  <c r="G127" i="6"/>
  <c r="G179" i="6"/>
  <c r="E31" i="7"/>
  <c r="E65" i="7"/>
  <c r="E66" i="7"/>
  <c r="E68" i="7"/>
  <c r="G71" i="7"/>
  <c r="G84" i="7"/>
  <c r="E103" i="7"/>
  <c r="E113" i="7"/>
  <c r="G113" i="7"/>
  <c r="E149" i="7"/>
  <c r="E208" i="7"/>
  <c r="E220" i="7"/>
  <c r="E94" i="6"/>
  <c r="E182" i="6"/>
  <c r="E85" i="7"/>
  <c r="E24" i="5"/>
  <c r="G26" i="5"/>
  <c r="E123" i="5"/>
  <c r="G161" i="5"/>
  <c r="G34" i="5"/>
  <c r="E51" i="5"/>
  <c r="G52" i="5"/>
  <c r="G54" i="5"/>
  <c r="G60" i="5"/>
  <c r="E70" i="5"/>
  <c r="G80" i="5"/>
  <c r="G87" i="5"/>
  <c r="E92" i="5"/>
  <c r="G94" i="5"/>
  <c r="E136" i="5"/>
  <c r="G146" i="5"/>
  <c r="G160" i="5"/>
  <c r="E186" i="5"/>
  <c r="G189" i="5"/>
  <c r="E8" i="6"/>
  <c r="G9" i="6"/>
  <c r="E13" i="6"/>
  <c r="G18" i="6"/>
  <c r="E23" i="6"/>
  <c r="G24" i="6"/>
  <c r="E24" i="6"/>
  <c r="E32" i="6"/>
  <c r="E35" i="6"/>
  <c r="G37" i="6"/>
  <c r="G61" i="6"/>
  <c r="E66" i="6"/>
  <c r="E77" i="6"/>
  <c r="G84" i="6"/>
  <c r="E95" i="6"/>
  <c r="G110" i="6"/>
  <c r="E129" i="6"/>
  <c r="E130" i="6"/>
  <c r="E179" i="6"/>
  <c r="G183" i="6"/>
  <c r="E203" i="6"/>
  <c r="G210" i="6"/>
  <c r="E215" i="6"/>
  <c r="G20" i="7"/>
  <c r="G21" i="7"/>
  <c r="E57" i="7"/>
  <c r="E64" i="7"/>
  <c r="G103" i="7"/>
  <c r="E108" i="7"/>
  <c r="E138" i="7"/>
  <c r="E141" i="7"/>
  <c r="E162" i="7"/>
  <c r="E190" i="7"/>
  <c r="E202" i="7"/>
  <c r="E120" i="7"/>
  <c r="E129" i="7"/>
  <c r="E147" i="7"/>
  <c r="E170" i="7"/>
  <c r="E182" i="7"/>
  <c r="E199" i="7"/>
  <c r="G16" i="6"/>
  <c r="E19" i="6"/>
  <c r="G30" i="6"/>
  <c r="G38" i="6"/>
  <c r="E38" i="6"/>
  <c r="E45" i="6"/>
  <c r="G47" i="6"/>
  <c r="E47" i="6"/>
  <c r="E54" i="6"/>
  <c r="E74" i="6"/>
  <c r="E90" i="6"/>
  <c r="G107" i="6"/>
  <c r="G108" i="6"/>
  <c r="E148" i="6"/>
  <c r="E156" i="6"/>
  <c r="G9" i="7"/>
  <c r="G25" i="7"/>
  <c r="E39" i="7"/>
  <c r="G42" i="7"/>
  <c r="E54" i="7"/>
  <c r="G67" i="7"/>
  <c r="E116" i="7"/>
  <c r="E151" i="7"/>
  <c r="E206" i="7"/>
  <c r="E214" i="7"/>
  <c r="E218" i="7"/>
  <c r="E222" i="7"/>
  <c r="G150" i="6"/>
  <c r="G175" i="6"/>
  <c r="G186" i="6"/>
  <c r="G17" i="7"/>
  <c r="G22" i="7"/>
  <c r="G33" i="7"/>
  <c r="G11" i="5"/>
  <c r="G24" i="5"/>
  <c r="G30" i="5"/>
  <c r="G32" i="5"/>
  <c r="G36" i="5"/>
  <c r="G41" i="5"/>
  <c r="G58" i="5"/>
  <c r="G61" i="5"/>
  <c r="G62" i="5"/>
  <c r="G74" i="5"/>
  <c r="G77" i="5"/>
  <c r="G78" i="5"/>
  <c r="G92" i="5"/>
  <c r="G99" i="5"/>
  <c r="E110" i="5"/>
  <c r="G112" i="5"/>
  <c r="G113" i="5"/>
  <c r="G124" i="5"/>
  <c r="G135" i="5"/>
  <c r="G137" i="5"/>
  <c r="E143" i="5"/>
  <c r="G158" i="5"/>
  <c r="E159" i="5"/>
  <c r="G168" i="5"/>
  <c r="E190" i="5"/>
  <c r="G197" i="5"/>
  <c r="G204" i="5"/>
  <c r="E216" i="5"/>
  <c r="G218" i="5"/>
  <c r="G220" i="5"/>
  <c r="G221" i="5"/>
  <c r="G15" i="6"/>
  <c r="G36" i="6"/>
  <c r="G66" i="6"/>
  <c r="G70" i="6"/>
  <c r="G79" i="6"/>
  <c r="G81" i="6"/>
  <c r="G85" i="6"/>
  <c r="G99" i="6"/>
  <c r="G104" i="6"/>
  <c r="G122" i="6"/>
  <c r="G130" i="6"/>
  <c r="G134" i="6"/>
  <c r="E145" i="6"/>
  <c r="E150" i="6"/>
  <c r="E155" i="6"/>
  <c r="E169" i="6"/>
  <c r="G182" i="6"/>
  <c r="E192" i="6"/>
  <c r="E200" i="6"/>
  <c r="E216" i="6"/>
  <c r="G219" i="6"/>
  <c r="E223" i="6"/>
  <c r="E18" i="7"/>
  <c r="G31" i="7"/>
  <c r="G34" i="7"/>
  <c r="E35" i="7"/>
  <c r="G43" i="7"/>
  <c r="G47" i="7"/>
  <c r="E49" i="7"/>
  <c r="E53" i="7"/>
  <c r="G64" i="7"/>
  <c r="G68" i="7"/>
  <c r="E70" i="7"/>
  <c r="G72" i="7"/>
  <c r="E73" i="7"/>
  <c r="G80" i="7"/>
  <c r="G85" i="7"/>
  <c r="E93" i="7"/>
  <c r="E104" i="7"/>
  <c r="E112" i="7"/>
  <c r="E128" i="7"/>
  <c r="E134" i="7"/>
  <c r="G142" i="7"/>
  <c r="G147" i="7"/>
  <c r="E157" i="7"/>
  <c r="G187" i="7"/>
  <c r="E192" i="7"/>
  <c r="E198" i="7"/>
  <c r="G210" i="7"/>
  <c r="G142" i="6"/>
  <c r="G173" i="6"/>
  <c r="G40" i="7"/>
  <c r="G41" i="7"/>
  <c r="G44" i="7"/>
  <c r="G57" i="7"/>
  <c r="E61" i="7"/>
  <c r="G65" i="7"/>
  <c r="G66" i="7"/>
  <c r="E80" i="7"/>
  <c r="G98" i="7"/>
  <c r="G116" i="7"/>
  <c r="G130" i="7"/>
  <c r="G131" i="7"/>
  <c r="E156" i="7"/>
  <c r="G164" i="7"/>
  <c r="E171" i="7"/>
  <c r="G182" i="7"/>
  <c r="E94" i="7"/>
  <c r="G96" i="7"/>
  <c r="G106" i="7"/>
  <c r="G121" i="7"/>
  <c r="E125" i="7"/>
  <c r="G184" i="7"/>
  <c r="G223" i="7"/>
  <c r="G225" i="7"/>
  <c r="D27" i="12"/>
  <c r="D35" i="12"/>
  <c r="D48" i="12"/>
  <c r="D15" i="12"/>
  <c r="D40" i="12"/>
  <c r="D53" i="12"/>
  <c r="E57" i="5"/>
  <c r="E102" i="5"/>
  <c r="E130" i="5"/>
  <c r="E152" i="5"/>
  <c r="E184" i="5"/>
  <c r="G208" i="5"/>
  <c r="E12" i="6"/>
  <c r="G12" i="6"/>
  <c r="E48" i="6"/>
  <c r="E69" i="6"/>
  <c r="E73" i="6"/>
  <c r="E80" i="6"/>
  <c r="E128" i="6"/>
  <c r="G128" i="6"/>
  <c r="E161" i="6"/>
  <c r="E189" i="6"/>
  <c r="E205" i="7"/>
  <c r="E210" i="7"/>
  <c r="G14" i="5"/>
  <c r="G22" i="5"/>
  <c r="E30" i="5"/>
  <c r="G35" i="5"/>
  <c r="E43" i="5"/>
  <c r="F28" i="12"/>
  <c r="B8" i="3"/>
  <c r="B17" i="3"/>
  <c r="E17" i="5"/>
  <c r="E26" i="5"/>
  <c r="E28" i="5"/>
  <c r="E29" i="5"/>
  <c r="E37" i="5"/>
  <c r="E39" i="5"/>
  <c r="E49" i="5"/>
  <c r="E50" i="5"/>
  <c r="E52" i="5"/>
  <c r="G55" i="5"/>
  <c r="E66" i="5"/>
  <c r="E67" i="5"/>
  <c r="G71" i="5"/>
  <c r="E82" i="5"/>
  <c r="E84" i="5"/>
  <c r="E94" i="5"/>
  <c r="E96" i="5"/>
  <c r="E104" i="5"/>
  <c r="E105" i="5"/>
  <c r="E107" i="5"/>
  <c r="E115" i="5"/>
  <c r="G116" i="5"/>
  <c r="G123" i="5"/>
  <c r="E138" i="5"/>
  <c r="E141" i="5"/>
  <c r="G142" i="5"/>
  <c r="G150" i="5"/>
  <c r="E153" i="5"/>
  <c r="E154" i="5"/>
  <c r="E156" i="5"/>
  <c r="G162" i="5"/>
  <c r="E165" i="5"/>
  <c r="E172" i="5"/>
  <c r="G173" i="5"/>
  <c r="E13" i="5"/>
  <c r="E14" i="5"/>
  <c r="E16" i="5"/>
  <c r="E22" i="5"/>
  <c r="E23" i="5"/>
  <c r="E25" i="5"/>
  <c r="G28" i="5"/>
  <c r="E35" i="5"/>
  <c r="E36" i="5"/>
  <c r="G38" i="5"/>
  <c r="E48" i="5"/>
  <c r="G51" i="5"/>
  <c r="G56" i="5"/>
  <c r="E61" i="5"/>
  <c r="E62" i="5"/>
  <c r="E63" i="5"/>
  <c r="E64" i="5"/>
  <c r="G67" i="5"/>
  <c r="G72" i="5"/>
  <c r="E77" i="5"/>
  <c r="E78" i="5"/>
  <c r="E79" i="5"/>
  <c r="E80" i="5"/>
  <c r="G83" i="5"/>
  <c r="E90" i="5"/>
  <c r="E91" i="5"/>
  <c r="E93" i="5"/>
  <c r="G96" i="5"/>
  <c r="G101" i="5"/>
  <c r="G106" i="5"/>
  <c r="G111" i="5"/>
  <c r="E113" i="5"/>
  <c r="E121" i="5"/>
  <c r="E125" i="5"/>
  <c r="G130" i="5"/>
  <c r="E131" i="5"/>
  <c r="E132" i="5"/>
  <c r="E133" i="5"/>
  <c r="G134" i="5"/>
  <c r="E150" i="5"/>
  <c r="G151" i="5"/>
  <c r="E160" i="5"/>
  <c r="E170" i="5"/>
  <c r="G171" i="5"/>
  <c r="E174" i="5"/>
  <c r="G178" i="5"/>
  <c r="G180" i="5"/>
  <c r="E185" i="5"/>
  <c r="E193" i="5"/>
  <c r="E198" i="5"/>
  <c r="E199" i="5"/>
  <c r="E200" i="5"/>
  <c r="E201" i="5"/>
  <c r="E207" i="5"/>
  <c r="E209" i="5"/>
  <c r="E211" i="5"/>
  <c r="E218" i="5"/>
  <c r="G222" i="5"/>
  <c r="E14" i="6"/>
  <c r="E15" i="6"/>
  <c r="E20" i="6"/>
  <c r="G25" i="6"/>
  <c r="E33" i="6"/>
  <c r="E40" i="6"/>
  <c r="E42" i="6"/>
  <c r="E44" i="6"/>
  <c r="E59" i="6"/>
  <c r="G64" i="6"/>
  <c r="E76" i="6"/>
  <c r="G76" i="6"/>
  <c r="E86" i="6"/>
  <c r="E93" i="6"/>
  <c r="E108" i="6"/>
  <c r="E110" i="6"/>
  <c r="E112" i="6"/>
  <c r="E147" i="6"/>
  <c r="G147" i="6"/>
  <c r="E164" i="6"/>
  <c r="E176" i="6"/>
  <c r="E185" i="6"/>
  <c r="E187" i="6"/>
  <c r="G187" i="6"/>
  <c r="E197" i="6"/>
  <c r="E14" i="7"/>
  <c r="G14" i="7"/>
  <c r="E25" i="7"/>
  <c r="E119" i="7"/>
  <c r="E186" i="7"/>
  <c r="E197" i="7"/>
  <c r="E9" i="5"/>
  <c r="E31" i="5"/>
  <c r="E44" i="5"/>
  <c r="E73" i="5"/>
  <c r="E112" i="5"/>
  <c r="E213" i="5"/>
  <c r="E71" i="6"/>
  <c r="E88" i="6"/>
  <c r="E151" i="6"/>
  <c r="E171" i="6"/>
  <c r="E209" i="6"/>
  <c r="G209" i="6"/>
  <c r="E76" i="7"/>
  <c r="E88" i="7"/>
  <c r="G88" i="7"/>
  <c r="E40" i="5"/>
  <c r="E42" i="5"/>
  <c r="E53" i="5"/>
  <c r="E56" i="5"/>
  <c r="E69" i="5"/>
  <c r="E72" i="5"/>
  <c r="E85" i="5"/>
  <c r="E98" i="5"/>
  <c r="E101" i="5"/>
  <c r="E108" i="5"/>
  <c r="E111" i="5"/>
  <c r="E117" i="5"/>
  <c r="G118" i="5"/>
  <c r="E124" i="5"/>
  <c r="G125" i="5"/>
  <c r="G129" i="5"/>
  <c r="G141" i="5"/>
  <c r="E157" i="5"/>
  <c r="E163" i="5"/>
  <c r="G164" i="5"/>
  <c r="G172" i="5"/>
  <c r="E175" i="5"/>
  <c r="E177" i="5"/>
  <c r="E178" i="5"/>
  <c r="G179" i="5"/>
  <c r="E189" i="5"/>
  <c r="G190" i="5"/>
  <c r="E197" i="5"/>
  <c r="E202" i="5"/>
  <c r="G206" i="5"/>
  <c r="E217" i="5"/>
  <c r="E223" i="5"/>
  <c r="E16" i="6"/>
  <c r="E21" i="6"/>
  <c r="G21" i="6"/>
  <c r="E34" i="6"/>
  <c r="G34" i="6"/>
  <c r="G48" i="6"/>
  <c r="E60" i="6"/>
  <c r="G60" i="6"/>
  <c r="E75" i="6"/>
  <c r="G80" i="6"/>
  <c r="E92" i="6"/>
  <c r="E98" i="6"/>
  <c r="E100" i="6"/>
  <c r="E103" i="6"/>
  <c r="E117" i="6"/>
  <c r="E118" i="6"/>
  <c r="E121" i="6"/>
  <c r="E123" i="6"/>
  <c r="E125" i="6"/>
  <c r="E141" i="6"/>
  <c r="E146" i="6"/>
  <c r="E170" i="6"/>
  <c r="G171" i="6"/>
  <c r="E198" i="6"/>
  <c r="E225" i="6"/>
  <c r="E32" i="7"/>
  <c r="E56" i="7"/>
  <c r="E58" i="7"/>
  <c r="G58" i="7"/>
  <c r="E60" i="7"/>
  <c r="E97" i="7"/>
  <c r="E179" i="7"/>
  <c r="E18" i="5"/>
  <c r="E179" i="5"/>
  <c r="G196" i="5"/>
  <c r="E46" i="6"/>
  <c r="E114" i="6"/>
  <c r="E27" i="5"/>
  <c r="G42" i="5"/>
  <c r="E65" i="5"/>
  <c r="E68" i="5"/>
  <c r="E81" i="5"/>
  <c r="E95" i="5"/>
  <c r="E97" i="5"/>
  <c r="G100" i="5"/>
  <c r="G110" i="5"/>
  <c r="E119" i="5"/>
  <c r="E126" i="5"/>
  <c r="E134" i="5"/>
  <c r="G152" i="5"/>
  <c r="G157" i="5"/>
  <c r="E161" i="5"/>
  <c r="E183" i="5"/>
  <c r="E187" i="5"/>
  <c r="E191" i="5"/>
  <c r="G213" i="5"/>
  <c r="E214" i="5"/>
  <c r="G214" i="5"/>
  <c r="E11" i="6"/>
  <c r="E18" i="6"/>
  <c r="E25" i="6"/>
  <c r="E29" i="6"/>
  <c r="E31" i="6"/>
  <c r="G46" i="6"/>
  <c r="E53" i="6"/>
  <c r="E55" i="6"/>
  <c r="E57" i="6"/>
  <c r="E64" i="6"/>
  <c r="E85" i="6"/>
  <c r="G88" i="6"/>
  <c r="E89" i="6"/>
  <c r="G89" i="6"/>
  <c r="G114" i="6"/>
  <c r="E115" i="6"/>
  <c r="G115" i="6"/>
  <c r="E127" i="6"/>
  <c r="E134" i="6"/>
  <c r="E136" i="6"/>
  <c r="E138" i="6"/>
  <c r="E159" i="6"/>
  <c r="E162" i="6"/>
  <c r="E177" i="6"/>
  <c r="E213" i="6"/>
  <c r="E26" i="7"/>
  <c r="E83" i="7"/>
  <c r="E160" i="7"/>
  <c r="E204" i="7"/>
  <c r="E74" i="7"/>
  <c r="G74" i="7"/>
  <c r="E79" i="7"/>
  <c r="G95" i="7"/>
  <c r="E95" i="7"/>
  <c r="E101" i="7"/>
  <c r="E115" i="7"/>
  <c r="E117" i="7"/>
  <c r="G117" i="7"/>
  <c r="E146" i="7"/>
  <c r="E175" i="7"/>
  <c r="G175" i="7"/>
  <c r="E188" i="7"/>
  <c r="E211" i="7"/>
  <c r="E116" i="5"/>
  <c r="E129" i="5"/>
  <c r="G132" i="5"/>
  <c r="G143" i="5"/>
  <c r="E149" i="5"/>
  <c r="G155" i="5"/>
  <c r="E162" i="5"/>
  <c r="G165" i="5"/>
  <c r="E171" i="5"/>
  <c r="G177" i="5"/>
  <c r="E180" i="5"/>
  <c r="E188" i="5"/>
  <c r="G200" i="5"/>
  <c r="E210" i="5"/>
  <c r="G216" i="5"/>
  <c r="G14" i="6"/>
  <c r="E17" i="6"/>
  <c r="G23" i="6"/>
  <c r="E30" i="6"/>
  <c r="E43" i="6"/>
  <c r="E56" i="6"/>
  <c r="G62" i="6"/>
  <c r="E72" i="6"/>
  <c r="G78" i="6"/>
  <c r="G91" i="6"/>
  <c r="E101" i="6"/>
  <c r="E111" i="6"/>
  <c r="G117" i="6"/>
  <c r="E124" i="6"/>
  <c r="E137" i="6"/>
  <c r="G140" i="6"/>
  <c r="G162" i="6"/>
  <c r="G169" i="6"/>
  <c r="E178" i="6"/>
  <c r="E202" i="6"/>
  <c r="E214" i="6"/>
  <c r="E15" i="7"/>
  <c r="E27" i="7"/>
  <c r="G27" i="7"/>
  <c r="E78" i="7"/>
  <c r="G83" i="7"/>
  <c r="E92" i="7"/>
  <c r="E96" i="7"/>
  <c r="E99" i="7"/>
  <c r="G119" i="7"/>
  <c r="E122" i="7"/>
  <c r="E145" i="7"/>
  <c r="E153" i="7"/>
  <c r="E159" i="7"/>
  <c r="E195" i="7"/>
  <c r="E206" i="5"/>
  <c r="G212" i="5"/>
  <c r="E222" i="5"/>
  <c r="G10" i="6"/>
  <c r="G19" i="6"/>
  <c r="G32" i="6"/>
  <c r="E39" i="6"/>
  <c r="G45" i="6"/>
  <c r="E52" i="6"/>
  <c r="G58" i="6"/>
  <c r="E68" i="6"/>
  <c r="G74" i="6"/>
  <c r="E84" i="6"/>
  <c r="G87" i="6"/>
  <c r="E97" i="6"/>
  <c r="E107" i="6"/>
  <c r="G113" i="6"/>
  <c r="E120" i="6"/>
  <c r="G126" i="6"/>
  <c r="E133" i="6"/>
  <c r="G145" i="6"/>
  <c r="E153" i="6"/>
  <c r="E167" i="6"/>
  <c r="E188" i="6"/>
  <c r="E210" i="6"/>
  <c r="E218" i="6"/>
  <c r="E12" i="7"/>
  <c r="E21" i="7"/>
  <c r="E29" i="7"/>
  <c r="E111" i="7"/>
  <c r="E127" i="7"/>
  <c r="G127" i="7"/>
  <c r="E183" i="7"/>
  <c r="E213" i="7"/>
  <c r="E221" i="7"/>
  <c r="C6" i="8"/>
  <c r="A2" i="5"/>
  <c r="E11" i="7"/>
  <c r="E24" i="7"/>
  <c r="E34" i="7"/>
  <c r="E42" i="7"/>
  <c r="G49" i="7"/>
  <c r="E67" i="7"/>
  <c r="G86" i="7"/>
  <c r="G108" i="7"/>
  <c r="E124" i="7"/>
  <c r="G125" i="7"/>
  <c r="E132" i="7"/>
  <c r="E154" i="7"/>
  <c r="G157" i="7"/>
  <c r="E168" i="7"/>
  <c r="E185" i="7"/>
  <c r="G186" i="7"/>
  <c r="E196" i="7"/>
  <c r="E212" i="7"/>
  <c r="G219" i="7"/>
  <c r="G223" i="6"/>
  <c r="G35" i="7"/>
  <c r="E38" i="7"/>
  <c r="E63" i="7"/>
  <c r="E75" i="7"/>
  <c r="G79" i="7"/>
  <c r="E157" i="6"/>
  <c r="E175" i="6"/>
  <c r="E184" i="6"/>
  <c r="G190" i="6"/>
  <c r="G196" i="6"/>
  <c r="E206" i="6"/>
  <c r="E10" i="7"/>
  <c r="G13" i="7"/>
  <c r="E20" i="7"/>
  <c r="E23" i="7"/>
  <c r="G26" i="7"/>
  <c r="E28" i="7"/>
  <c r="E37" i="7"/>
  <c r="G38" i="7"/>
  <c r="E47" i="7"/>
  <c r="E51" i="7"/>
  <c r="E59" i="7"/>
  <c r="E62" i="7"/>
  <c r="G63" i="7"/>
  <c r="E72" i="7"/>
  <c r="G73" i="7"/>
  <c r="E82" i="7"/>
  <c r="E87" i="7"/>
  <c r="G94" i="7"/>
  <c r="E106" i="7"/>
  <c r="E110" i="7"/>
  <c r="E118" i="7"/>
  <c r="E126" i="7"/>
  <c r="E137" i="7"/>
  <c r="G138" i="7"/>
  <c r="E142" i="7"/>
  <c r="E167" i="7"/>
  <c r="E176" i="7"/>
  <c r="G179" i="7"/>
  <c r="E187" i="7"/>
  <c r="E201" i="7"/>
  <c r="E217" i="7"/>
  <c r="E33" i="7"/>
  <c r="G36" i="7"/>
  <c r="E46" i="7"/>
  <c r="E55" i="7"/>
  <c r="G61" i="7"/>
  <c r="E71" i="7"/>
  <c r="G77" i="7"/>
  <c r="G90" i="7"/>
  <c r="E100" i="7"/>
  <c r="G104" i="7"/>
  <c r="E114" i="7"/>
  <c r="E123" i="7"/>
  <c r="G129" i="7"/>
  <c r="E136" i="7"/>
  <c r="E150" i="7"/>
  <c r="G156" i="7"/>
  <c r="E172" i="7"/>
  <c r="E184" i="7"/>
  <c r="E209" i="7"/>
  <c r="D54" i="12"/>
  <c r="F54" i="12"/>
  <c r="E3" i="12"/>
  <c r="D41" i="12"/>
  <c r="F41" i="12"/>
  <c r="F3" i="12"/>
</calcChain>
</file>

<file path=xl/comments1.xml><?xml version="1.0" encoding="utf-8"?>
<comments xmlns="http://schemas.openxmlformats.org/spreadsheetml/2006/main">
  <authors>
    <author>Friese, Laura (DOE)</author>
  </authors>
  <commentList>
    <comment ref="E2" authorId="0">
      <text>
        <r>
          <rPr>
            <b/>
            <sz val="8"/>
            <color indexed="81"/>
            <rFont val="Tahoma"/>
            <family val="2"/>
          </rPr>
          <t>Friese, Laura (DOE):</t>
        </r>
        <r>
          <rPr>
            <sz val="8"/>
            <color indexed="81"/>
            <rFont val="Tahoma"/>
            <family val="2"/>
          </rPr>
          <t xml:space="preserve">
This column checks against the actual pivot table</t>
        </r>
      </text>
    </comment>
    <comment ref="F2" authorId="0">
      <text>
        <r>
          <rPr>
            <b/>
            <sz val="8"/>
            <color indexed="81"/>
            <rFont val="Tahoma"/>
            <family val="2"/>
          </rPr>
          <t>Friese, Laura (DOE):</t>
        </r>
        <r>
          <rPr>
            <sz val="8"/>
            <color indexed="81"/>
            <rFont val="Tahoma"/>
            <family val="2"/>
          </rPr>
          <t xml:space="preserve">
This column checks against the source query tab (for the expenditures) and against the summary tab (for the average salaries)</t>
        </r>
      </text>
    </comment>
  </commentList>
</comments>
</file>

<file path=xl/sharedStrings.xml><?xml version="1.0" encoding="utf-8"?>
<sst xmlns="http://schemas.openxmlformats.org/spreadsheetml/2006/main" count="5206" uniqueCount="2409">
  <si>
    <t>DLAS Document Summary</t>
  </si>
  <si>
    <t>2015-2016 Teacher Salary Survey Results</t>
  </si>
  <si>
    <t>Author</t>
  </si>
  <si>
    <t>Department of Education</t>
  </si>
  <si>
    <t>Enabling Authority</t>
  </si>
  <si>
    <t>Item 136, paragraph B.12., Chapter 665, 2015 Virginia Acts of Assembly</t>
  </si>
  <si>
    <t>Executive Summary</t>
  </si>
  <si>
    <t xml:space="preserve">Item 136, paragraph B.12., Chapter 665, 2015 Virginia Acts of Assembly directs the Superintendent of Public Instruction to provide a report on the status of teacher salaries, by local school division, to the Governor and the Chairmen of the Senate Finance and House Appropriations Committees.  Beginning in 2008-2009, the report also includes information on starting salaries by school division and average teacher salaries by school.  </t>
  </si>
  <si>
    <t>According to these calculations, average salaries are expected to increase for classroom teachers, assistant principals, and principals from fiscal year 2015 to fiscal year 2016.</t>
  </si>
  <si>
    <t>Table of Contents</t>
  </si>
  <si>
    <t>Statewide Averages - Summary</t>
  </si>
  <si>
    <t>Classroom Teacher …………………………………………………………………………………………………</t>
  </si>
  <si>
    <t>Page 3</t>
  </si>
  <si>
    <t>Principal……………………………………………………………………………………………………...</t>
  </si>
  <si>
    <t>Assistant Principal………………………………………………………………………………………………………</t>
  </si>
  <si>
    <t>Virginia Teacher Salaries Compared to National and Regional Averages</t>
  </si>
  <si>
    <t>Comparison………………………………………………………………………………………………………</t>
  </si>
  <si>
    <t>Page 4</t>
  </si>
  <si>
    <t>School Division and Regional Program Detail – 
Fiscal Years (FY) 2014, 2015, and 2016</t>
  </si>
  <si>
    <t>Classroom Teacher Salaries - FY 2014, 2015, and 2016………………………………………………………………………………………………………</t>
  </si>
  <si>
    <t>Page 5</t>
  </si>
  <si>
    <t>Principal Salaries - FY 2014, 2015, and 2016………………………………………………………………………………………………………</t>
  </si>
  <si>
    <t>Page 9</t>
  </si>
  <si>
    <t>Assistant Principal Salaries - FY 2014, 2015, and 2016………………………………………………………………………………………………………</t>
  </si>
  <si>
    <t>Page 13</t>
  </si>
  <si>
    <t>School Division Narrative on Proposed FY 2016 Salary Actions</t>
  </si>
  <si>
    <t>School Division Narrative………………………………………………………………………………………………………</t>
  </si>
  <si>
    <t>Page 18</t>
  </si>
  <si>
    <t>Classroom Teacher Starting Salaries - FY 2016.…………………………………..</t>
  </si>
  <si>
    <t>Page 23</t>
  </si>
  <si>
    <t>Page 27</t>
  </si>
  <si>
    <t>Mandate for the reporting requirement………………………………………………………………………………………………………</t>
  </si>
  <si>
    <t>Page 63</t>
  </si>
  <si>
    <t>Explanation of average salary calculations ………………………………………</t>
  </si>
  <si>
    <t>Page 64</t>
  </si>
  <si>
    <r>
      <t>Classroom Teacher Salaries</t>
    </r>
    <r>
      <rPr>
        <b/>
        <vertAlign val="superscript"/>
        <sz val="14"/>
        <rFont val="Arial"/>
        <family val="2"/>
      </rPr>
      <t>1</t>
    </r>
  </si>
  <si>
    <t>Statewide:</t>
  </si>
  <si>
    <t>FY 2014 Actual Average Teacher Salary</t>
  </si>
  <si>
    <r>
      <t xml:space="preserve">FY 2015 Actual Average Teacher Salary </t>
    </r>
    <r>
      <rPr>
        <vertAlign val="superscript"/>
        <sz val="12"/>
        <rFont val="Arial"/>
        <family val="2"/>
      </rPr>
      <t>2</t>
    </r>
  </si>
  <si>
    <r>
      <t xml:space="preserve">FY 2016 Budgeted Average Teacher Salary </t>
    </r>
    <r>
      <rPr>
        <vertAlign val="superscript"/>
        <sz val="12"/>
        <rFont val="Arial"/>
        <family val="2"/>
      </rPr>
      <t>3</t>
    </r>
  </si>
  <si>
    <r>
      <t>Principal Salaries</t>
    </r>
    <r>
      <rPr>
        <b/>
        <vertAlign val="superscript"/>
        <sz val="14"/>
        <rFont val="Arial"/>
        <family val="2"/>
      </rPr>
      <t>1</t>
    </r>
  </si>
  <si>
    <t>FY 2014 Actual Average Principal Salary</t>
  </si>
  <si>
    <r>
      <t xml:space="preserve">FY 2015 Actual Average Principal Salary </t>
    </r>
    <r>
      <rPr>
        <vertAlign val="superscript"/>
        <sz val="12"/>
        <rFont val="Arial"/>
        <family val="2"/>
      </rPr>
      <t>2</t>
    </r>
  </si>
  <si>
    <r>
      <t xml:space="preserve">FY 2016 Budgeted Average Principal Salary </t>
    </r>
    <r>
      <rPr>
        <vertAlign val="superscript"/>
        <sz val="12"/>
        <rFont val="Arial"/>
        <family val="2"/>
      </rPr>
      <t>3</t>
    </r>
  </si>
  <si>
    <r>
      <t xml:space="preserve">Assistant Principal Salaries </t>
    </r>
    <r>
      <rPr>
        <b/>
        <vertAlign val="superscript"/>
        <sz val="14"/>
        <rFont val="Arial"/>
        <family val="2"/>
      </rPr>
      <t>1</t>
    </r>
  </si>
  <si>
    <t>FY 2014 Actual Average Assistant Principal Salary</t>
  </si>
  <si>
    <r>
      <t xml:space="preserve">FY 2015 Actual Average Assistant Principal Salary </t>
    </r>
    <r>
      <rPr>
        <vertAlign val="superscript"/>
        <sz val="12"/>
        <rFont val="Arial"/>
        <family val="2"/>
      </rPr>
      <t>2</t>
    </r>
  </si>
  <si>
    <r>
      <t xml:space="preserve">FY 2016 Budgeted Average Assistant Principal Salary </t>
    </r>
    <r>
      <rPr>
        <vertAlign val="superscript"/>
        <sz val="12"/>
        <rFont val="Arial"/>
        <family val="2"/>
      </rPr>
      <t>3</t>
    </r>
  </si>
  <si>
    <r>
      <rPr>
        <vertAlign val="superscript"/>
        <sz val="8"/>
        <rFont val="Arial"/>
        <family val="2"/>
      </rPr>
      <t>1</t>
    </r>
    <r>
      <rPr>
        <sz val="8"/>
        <rFont val="Arial"/>
        <family val="2"/>
      </rPr>
      <t xml:space="preserve"> Includes school divisions and regional programs.</t>
    </r>
  </si>
  <si>
    <r>
      <t xml:space="preserve">2  </t>
    </r>
    <r>
      <rPr>
        <sz val="8"/>
        <rFont val="Arial"/>
        <family val="2"/>
      </rPr>
      <t>Based on actual expenditures for salaries divided by the actual number of full-time equivalent (FTE) positions, as reported by school divisions and regional programs on the 2014-2015 Annual School Report and certified by division superintendents.  Averages calculated on the basis of statewide totals.</t>
    </r>
  </si>
  <si>
    <r>
      <t xml:space="preserve">3  </t>
    </r>
    <r>
      <rPr>
        <sz val="8"/>
        <rFont val="Arial"/>
        <family val="2"/>
      </rPr>
      <t>Based on certification by division superintendents of the average budgeted salary to be provided, as reported by school divisions and regional programs on the 2014-2015 Annual School Report.  Averages calculated on the basis of statewide totals.</t>
    </r>
  </si>
  <si>
    <t>Data Excerpted from the National Education Association's (NEA) 
"Rankings of the States 2014 and Estimates of School Statistics 2015" Report</t>
  </si>
  <si>
    <t>http://www.nea.org/assets/docs/NEA_Rankings_And_Estimates-2015-03-11a.pdf</t>
  </si>
  <si>
    <t>NOTE:  There is a difference between the average salary used in the NEA report and the average salary as published in the Annual Salary Survey Report.   The NEA Rankings and Estimates average teacher salary includes instructional classroom teachers, substitutes, and homebound instructional teachers.  The average teacher salary that is calculated and published in the Annual Salary Survey Report includes those positions included in the NEA average salary except substitutes, but also includes guidance counselors, librarians, instructional technology positions, and supplemental salary expenditures. The average salary shown below for Virginia is based on the NEA calculation.</t>
  </si>
  <si>
    <t>From Rankings &amp; Estimates 2014-2015, Rankings, Table C-11
Average Salaries ($) of Public School Teachers, 2013–14</t>
  </si>
  <si>
    <t>Rank</t>
  </si>
  <si>
    <t xml:space="preserve">State </t>
  </si>
  <si>
    <t>School Year 2013–14 Average Salary</t>
  </si>
  <si>
    <t xml:space="preserve">NEW YORK </t>
  </si>
  <si>
    <t xml:space="preserve">MASSACHUSETTS </t>
  </si>
  <si>
    <t xml:space="preserve">DISTRICT OF COLUMBIA </t>
  </si>
  <si>
    <t>$73,162 *</t>
  </si>
  <si>
    <t xml:space="preserve">CALIFORNIA </t>
  </si>
  <si>
    <t xml:space="preserve">CONNECTICUT </t>
  </si>
  <si>
    <t xml:space="preserve">NEW JERSEY </t>
  </si>
  <si>
    <t xml:space="preserve">ALASKA </t>
  </si>
  <si>
    <t xml:space="preserve">RHODE ISLAND </t>
  </si>
  <si>
    <t>$64,696 *</t>
  </si>
  <si>
    <t xml:space="preserve">MARYLAND </t>
  </si>
  <si>
    <t xml:space="preserve">PENNSYLVANIA </t>
  </si>
  <si>
    <t xml:space="preserve">MICHIGAN </t>
  </si>
  <si>
    <t xml:space="preserve">ILLINOIS </t>
  </si>
  <si>
    <t>$60,124 *</t>
  </si>
  <si>
    <t xml:space="preserve">DELAWARE </t>
  </si>
  <si>
    <t xml:space="preserve">OREGON </t>
  </si>
  <si>
    <t xml:space="preserve">NEW HAMPSHIRE </t>
  </si>
  <si>
    <t>$57,057 *</t>
  </si>
  <si>
    <t xml:space="preserve">UNITED STATES </t>
  </si>
  <si>
    <t>$56,610 *</t>
  </si>
  <si>
    <t xml:space="preserve">WYOMING </t>
  </si>
  <si>
    <t xml:space="preserve">HAWAII </t>
  </si>
  <si>
    <t xml:space="preserve">VERMONT </t>
  </si>
  <si>
    <t xml:space="preserve">OHIO </t>
  </si>
  <si>
    <t xml:space="preserve">NEVADA </t>
  </si>
  <si>
    <t xml:space="preserve">MINNESOTA </t>
  </si>
  <si>
    <t xml:space="preserve">WISCONSIN </t>
  </si>
  <si>
    <t xml:space="preserve">WASHINGTON </t>
  </si>
  <si>
    <t xml:space="preserve">GEORGIA </t>
  </si>
  <si>
    <t xml:space="preserve">IOWA </t>
  </si>
  <si>
    <t xml:space="preserve">KENTUCKY </t>
  </si>
  <si>
    <t xml:space="preserve">INDIANA </t>
  </si>
  <si>
    <t xml:space="preserve">MONTANA </t>
  </si>
  <si>
    <t>$49,893 *</t>
  </si>
  <si>
    <t xml:space="preserve">VIRGINIA </t>
  </si>
  <si>
    <t>$49,826 *</t>
  </si>
  <si>
    <t xml:space="preserve">TEXAS </t>
  </si>
  <si>
    <t xml:space="preserve">COLORADO </t>
  </si>
  <si>
    <t xml:space="preserve">NEBRASKA </t>
  </si>
  <si>
    <t xml:space="preserve">MAINE </t>
  </si>
  <si>
    <t xml:space="preserve">LOUISIANA </t>
  </si>
  <si>
    <t xml:space="preserve">ALABAMA </t>
  </si>
  <si>
    <t xml:space="preserve">NORTH DAKOTA </t>
  </si>
  <si>
    <t>$48,666 *</t>
  </si>
  <si>
    <t xml:space="preserve">SOUTH CAROLINA </t>
  </si>
  <si>
    <t xml:space="preserve">KANSAS </t>
  </si>
  <si>
    <t>$48,221 *</t>
  </si>
  <si>
    <t xml:space="preserve">FLORIDA </t>
  </si>
  <si>
    <t xml:space="preserve">TENNESSEE </t>
  </si>
  <si>
    <t xml:space="preserve">ARKANSAS </t>
  </si>
  <si>
    <t xml:space="preserve">MISSOURI </t>
  </si>
  <si>
    <t xml:space="preserve">NEW MEXICO </t>
  </si>
  <si>
    <t xml:space="preserve">UTAH </t>
  </si>
  <si>
    <t xml:space="preserve">ARIZONA </t>
  </si>
  <si>
    <t>$45,335 *</t>
  </si>
  <si>
    <t xml:space="preserve">WEST VIRGINIA </t>
  </si>
  <si>
    <t xml:space="preserve">NORTH CAROLINA </t>
  </si>
  <si>
    <t xml:space="preserve">OKLAHOMA </t>
  </si>
  <si>
    <t xml:space="preserve">IDAHO </t>
  </si>
  <si>
    <t xml:space="preserve">MISSISSIPPI </t>
  </si>
  <si>
    <t>$42,187 *</t>
  </si>
  <si>
    <t xml:space="preserve">SOUTH DAKOTA </t>
  </si>
  <si>
    <t>* Computed from NEA Research, Estimates Database (2014).</t>
  </si>
  <si>
    <t>Virginia Department of Education</t>
  </si>
  <si>
    <t>Classroom Teacher Salary Survey (Including Librarians and Guidance Counselors)</t>
  </si>
  <si>
    <t>Division</t>
  </si>
  <si>
    <t>Name</t>
  </si>
  <si>
    <t>School Divisions</t>
  </si>
  <si>
    <t>Counties</t>
  </si>
  <si>
    <t>Check</t>
  </si>
  <si>
    <t>Bedford County Public Schools</t>
  </si>
  <si>
    <t>Clarke County Public Schools</t>
  </si>
  <si>
    <r>
      <t>Fairfax County Public Schools</t>
    </r>
    <r>
      <rPr>
        <sz val="12"/>
        <rFont val="Calibri"/>
        <family val="2"/>
      </rPr>
      <t>¹</t>
    </r>
  </si>
  <si>
    <r>
      <t>Greensville County Public Schools</t>
    </r>
    <r>
      <rPr>
        <sz val="12"/>
        <rFont val="Calibri"/>
        <family val="2"/>
      </rPr>
      <t>²</t>
    </r>
  </si>
  <si>
    <t>Russell County Public Schools</t>
  </si>
  <si>
    <t>Cities</t>
  </si>
  <si>
    <t>Norfolk City Public Schools</t>
  </si>
  <si>
    <r>
      <t>Williamsburg Public Schools</t>
    </r>
    <r>
      <rPr>
        <sz val="12"/>
        <rFont val="Calibri"/>
        <family val="2"/>
      </rPr>
      <t>³</t>
    </r>
  </si>
  <si>
    <t>Towns</t>
  </si>
  <si>
    <r>
      <t>Average for School Divisions</t>
    </r>
    <r>
      <rPr>
        <b/>
        <sz val="12"/>
        <color indexed="18"/>
        <rFont val="Calibri"/>
        <family val="2"/>
      </rPr>
      <t>⁴</t>
    </r>
    <r>
      <rPr>
        <b/>
        <sz val="12"/>
        <color indexed="18"/>
        <rFont val="Arial"/>
        <family val="2"/>
      </rPr>
      <t>:</t>
    </r>
  </si>
  <si>
    <t>Governor's Schools</t>
  </si>
  <si>
    <t>Massanutten Governor's School</t>
  </si>
  <si>
    <r>
      <t>Average for Governor's Schools</t>
    </r>
    <r>
      <rPr>
        <b/>
        <sz val="12"/>
        <color indexed="18"/>
        <rFont val="Calibri"/>
        <family val="2"/>
      </rPr>
      <t>⁴</t>
    </r>
    <r>
      <rPr>
        <b/>
        <sz val="12"/>
        <color indexed="18"/>
        <rFont val="Arial"/>
        <family val="2"/>
      </rPr>
      <t>:</t>
    </r>
  </si>
  <si>
    <t>Special Education Regional Programs</t>
  </si>
  <si>
    <r>
      <t>Average for Special Education Programs</t>
    </r>
    <r>
      <rPr>
        <b/>
        <sz val="12"/>
        <color indexed="18"/>
        <rFont val="Calibri"/>
        <family val="2"/>
      </rPr>
      <t>⁴</t>
    </r>
    <r>
      <rPr>
        <b/>
        <sz val="12"/>
        <color indexed="18"/>
        <rFont val="Arial"/>
        <family val="2"/>
      </rPr>
      <t>:</t>
    </r>
  </si>
  <si>
    <t>Career and Technical Education Regional Programs</t>
  </si>
  <si>
    <t>Bridging Communities Career and Technical Center</t>
  </si>
  <si>
    <r>
      <t>Average for Career and Technical Education Programs</t>
    </r>
    <r>
      <rPr>
        <b/>
        <sz val="12"/>
        <color indexed="18"/>
        <rFont val="Calibri"/>
        <family val="2"/>
      </rPr>
      <t>⁴</t>
    </r>
    <r>
      <rPr>
        <b/>
        <sz val="12"/>
        <color indexed="18"/>
        <rFont val="Arial"/>
        <family val="2"/>
      </rPr>
      <t>:</t>
    </r>
  </si>
  <si>
    <t>Regional Alternative Education Programs</t>
  </si>
  <si>
    <r>
      <t>Average for Alternative Education Programs</t>
    </r>
    <r>
      <rPr>
        <b/>
        <sz val="12"/>
        <color indexed="18"/>
        <rFont val="Calibri"/>
        <family val="2"/>
      </rPr>
      <t>⁴</t>
    </r>
    <r>
      <rPr>
        <b/>
        <sz val="12"/>
        <color indexed="18"/>
        <rFont val="Arial"/>
        <family val="2"/>
      </rPr>
      <t>:</t>
    </r>
  </si>
  <si>
    <r>
      <t>Statewide Average</t>
    </r>
    <r>
      <rPr>
        <b/>
        <sz val="14"/>
        <color indexed="18"/>
        <rFont val="Calibri"/>
        <family val="2"/>
      </rPr>
      <t>⁴</t>
    </r>
    <r>
      <rPr>
        <b/>
        <sz val="14"/>
        <color indexed="18"/>
        <rFont val="Arial"/>
        <family val="2"/>
      </rPr>
      <t xml:space="preserve">: </t>
    </r>
  </si>
  <si>
    <r>
      <t>1</t>
    </r>
    <r>
      <rPr>
        <sz val="12"/>
        <rFont val="Arial"/>
        <family val="2"/>
      </rPr>
      <t xml:space="preserve">  Data for Fairfax City is reported with Fairfax County</t>
    </r>
  </si>
  <si>
    <r>
      <t>2</t>
    </r>
    <r>
      <rPr>
        <sz val="12"/>
        <rFont val="Arial"/>
        <family val="2"/>
      </rPr>
      <t xml:space="preserve">  Data for Emporia City is reported with Greensville County.</t>
    </r>
  </si>
  <si>
    <r>
      <t xml:space="preserve">3  </t>
    </r>
    <r>
      <rPr>
        <sz val="12"/>
        <rFont val="Arial"/>
        <family val="2"/>
      </rPr>
      <t>Data for James City County is reported with Williamsburg City.</t>
    </r>
  </si>
  <si>
    <r>
      <t xml:space="preserve">4  </t>
    </r>
    <r>
      <rPr>
        <sz val="12"/>
        <rFont val="Arial"/>
        <family val="2"/>
      </rPr>
      <t>Average calculated on the basis of statewide totals.</t>
    </r>
  </si>
  <si>
    <t>Note: DOE staff prepared the report based on Annual School Report (ASR) data submitted by each school division or regional program.</t>
  </si>
  <si>
    <r>
      <t xml:space="preserve">1 </t>
    </r>
    <r>
      <rPr>
        <sz val="12"/>
        <rFont val="Arial"/>
        <family val="2"/>
      </rPr>
      <t>Data for Fairfax City is reported with Fairfax County.</t>
    </r>
  </si>
  <si>
    <r>
      <t xml:space="preserve">2 </t>
    </r>
    <r>
      <rPr>
        <sz val="12"/>
        <rFont val="Arial"/>
        <family val="2"/>
      </rPr>
      <t>Data for Emporia City is reported with Greensville County.</t>
    </r>
  </si>
  <si>
    <r>
      <t xml:space="preserve">3 </t>
    </r>
    <r>
      <rPr>
        <sz val="12"/>
        <rFont val="Arial"/>
        <family val="2"/>
      </rPr>
      <t>Data for James City County is reported with Williamsburg City.</t>
    </r>
  </si>
  <si>
    <r>
      <t xml:space="preserve">4 </t>
    </r>
    <r>
      <rPr>
        <sz val="12"/>
        <rFont val="Arial"/>
        <family val="2"/>
      </rPr>
      <t>Average calculated on the basis of statewide totals.</t>
    </r>
  </si>
  <si>
    <r>
      <t>Fairfax County Public Schools</t>
    </r>
    <r>
      <rPr>
        <vertAlign val="superscript"/>
        <sz val="12"/>
        <rFont val="Calibri"/>
        <family val="2"/>
      </rPr>
      <t>¹</t>
    </r>
  </si>
  <si>
    <r>
      <t>Statewide Average</t>
    </r>
    <r>
      <rPr>
        <b/>
        <sz val="14"/>
        <color indexed="18"/>
        <rFont val="Calibri"/>
        <family val="2"/>
      </rPr>
      <t>⁴</t>
    </r>
    <r>
      <rPr>
        <b/>
        <sz val="11"/>
        <rFont val="Arial"/>
        <family val="2"/>
      </rPr>
      <t xml:space="preserve">: </t>
    </r>
  </si>
  <si>
    <r>
      <rPr>
        <sz val="11"/>
        <rFont val="Calibri"/>
        <family val="2"/>
      </rPr>
      <t>¹</t>
    </r>
    <r>
      <rPr>
        <sz val="11"/>
        <rFont val="Arial"/>
        <family val="2"/>
      </rPr>
      <t xml:space="preserve">  Data for Fairfax City is reported with Fairfax County.</t>
    </r>
  </si>
  <si>
    <r>
      <rPr>
        <sz val="11"/>
        <rFont val="Calibri"/>
        <family val="2"/>
      </rPr>
      <t>²</t>
    </r>
    <r>
      <rPr>
        <sz val="11"/>
        <rFont val="Arial"/>
        <family val="2"/>
      </rPr>
      <t xml:space="preserve">  Data for Emporia City is reported with Greensville County.</t>
    </r>
  </si>
  <si>
    <r>
      <rPr>
        <sz val="11"/>
        <rFont val="Calibri"/>
        <family val="2"/>
      </rPr>
      <t>³</t>
    </r>
    <r>
      <rPr>
        <sz val="11"/>
        <rFont val="Arial"/>
        <family val="2"/>
      </rPr>
      <t xml:space="preserve">  Data for James City County is reported with Williamsburg City.</t>
    </r>
  </si>
  <si>
    <t>The starting salary calculation includes licensed elementary and secondary classroom teachers (regardless of fund source).  Classroom teachers include: regular K-12 education teachers, art, music, physical education, technology, remedial, gifted, mathematics, reading, special education, and ESL teachers. Not included in the calculation are: teacher aides, guidance counselors or librarians.</t>
  </si>
  <si>
    <t xml:space="preserve"> </t>
  </si>
  <si>
    <t>Division Name</t>
  </si>
  <si>
    <t xml:space="preserve"> Bachelor's Starting Salary</t>
  </si>
  <si>
    <t>Master's Starting Salary</t>
  </si>
  <si>
    <t>Doctorate Starting Salary</t>
  </si>
  <si>
    <t>Accomack County Public Schools</t>
  </si>
  <si>
    <t>Albemarle County Public Schools</t>
  </si>
  <si>
    <t>Alleghany County Public Schools</t>
  </si>
  <si>
    <t>Amelia County Public Schools</t>
  </si>
  <si>
    <t>Amherst County Public Schools</t>
  </si>
  <si>
    <t>Appomattox County Public Schools</t>
  </si>
  <si>
    <t>Arlington County Public Schools</t>
  </si>
  <si>
    <t>Augusta County Public Schools</t>
  </si>
  <si>
    <t>Bath County Public Schools</t>
  </si>
  <si>
    <t>Bland County Public Schools</t>
  </si>
  <si>
    <t>Botetourt County Public Schools</t>
  </si>
  <si>
    <t>Brunswick County Public Schools</t>
  </si>
  <si>
    <t>Buchanan County Public Schools</t>
  </si>
  <si>
    <t>Buckingham County Public Schools</t>
  </si>
  <si>
    <t>Campbell County Public Schools</t>
  </si>
  <si>
    <t>Caroline County Public Schools</t>
  </si>
  <si>
    <t>Carroll County Public Schools</t>
  </si>
  <si>
    <t>Charles City County Public Schools</t>
  </si>
  <si>
    <t>Charlotte County Public Schools</t>
  </si>
  <si>
    <t>Chesterfield County Public Schools</t>
  </si>
  <si>
    <t>Craig County Public Schools</t>
  </si>
  <si>
    <t>Culpeper County Public Schools</t>
  </si>
  <si>
    <t>Cumberland County Public Schools</t>
  </si>
  <si>
    <t>Dickenson County Public Schools</t>
  </si>
  <si>
    <t>Dinwiddie County Public Schools</t>
  </si>
  <si>
    <t>Essex County Public Schools</t>
  </si>
  <si>
    <t>Fairfax County Public Schools</t>
  </si>
  <si>
    <t>Fauquier County Public Schools</t>
  </si>
  <si>
    <t>Floyd County Public Schools</t>
  </si>
  <si>
    <t>Fluvanna County Public Schools</t>
  </si>
  <si>
    <t>Franklin County Public Schools</t>
  </si>
  <si>
    <t>Frederick County Public Schools</t>
  </si>
  <si>
    <t>Giles County Public Schools</t>
  </si>
  <si>
    <t>Gloucester County Public Schools</t>
  </si>
  <si>
    <t>Goochland County Public Schools</t>
  </si>
  <si>
    <t>Grayson County Public Schools</t>
  </si>
  <si>
    <t>Greene County Public Schools</t>
  </si>
  <si>
    <t>Greensville County Public Schools</t>
  </si>
  <si>
    <t>Halifax County Public Schools</t>
  </si>
  <si>
    <t>Hanover County Public Schools</t>
  </si>
  <si>
    <t>Henrico County Public Schools</t>
  </si>
  <si>
    <t>Henry County Public Schools</t>
  </si>
  <si>
    <t>Highland County Public Schools</t>
  </si>
  <si>
    <t>Isle of Wight County Public Schools</t>
  </si>
  <si>
    <t>King George County Public Schools</t>
  </si>
  <si>
    <t>King and Queen County Public Schools</t>
  </si>
  <si>
    <t>King William County Public Schools</t>
  </si>
  <si>
    <t>Lancaster County Public Schools</t>
  </si>
  <si>
    <t>Lee County Public Schools</t>
  </si>
  <si>
    <t>Loudoun County Public Schools</t>
  </si>
  <si>
    <t>Louisa County Public Schools</t>
  </si>
  <si>
    <t>Lunenburg County Public Schools</t>
  </si>
  <si>
    <t>Madison County Public Schools</t>
  </si>
  <si>
    <t>Mathews County Public Schools</t>
  </si>
  <si>
    <t>Mecklenburg County Public Schools</t>
  </si>
  <si>
    <t>Middlesex County Public Schools</t>
  </si>
  <si>
    <t>Montgomery County Public Schools</t>
  </si>
  <si>
    <t>Nelson County Public Schools</t>
  </si>
  <si>
    <t>New Kent County Public Schools</t>
  </si>
  <si>
    <t>Northampton County Public Schools</t>
  </si>
  <si>
    <t>Northumberland County Public Schools</t>
  </si>
  <si>
    <t>Nottoway County Public Schools</t>
  </si>
  <si>
    <t>Orange County Public Schools</t>
  </si>
  <si>
    <t>Page County Public Schools</t>
  </si>
  <si>
    <t>Patrick County Public Schools</t>
  </si>
  <si>
    <t>Pittsylvania County Public Schools</t>
  </si>
  <si>
    <t>Powhatan County Public Schools</t>
  </si>
  <si>
    <t>Prince Edward County Public Schools</t>
  </si>
  <si>
    <t>Prince George County Public Schools</t>
  </si>
  <si>
    <t>Prince William County Public Schools</t>
  </si>
  <si>
    <t>Pulaski County Public Schools</t>
  </si>
  <si>
    <t>Rappahannock County Public Schools</t>
  </si>
  <si>
    <t>Richmond County Public Schools</t>
  </si>
  <si>
    <t>Roanoke County Public Schools</t>
  </si>
  <si>
    <t>Rockbridge County Public Schools</t>
  </si>
  <si>
    <t>Rockingham County Public Schools</t>
  </si>
  <si>
    <t>Scott County Public Schools</t>
  </si>
  <si>
    <t>Shenandoah County Public Schools</t>
  </si>
  <si>
    <t>Smyth County Public Schools</t>
  </si>
  <si>
    <t>Southampton County Public Schools</t>
  </si>
  <si>
    <t>Spotsylvania County Public Schools</t>
  </si>
  <si>
    <t>Stafford County Public Schools</t>
  </si>
  <si>
    <t>Surry County Public Schools</t>
  </si>
  <si>
    <t>Sussex County Public Schools</t>
  </si>
  <si>
    <t>Tazewell County Public Schools</t>
  </si>
  <si>
    <t>Warren County Public Schools</t>
  </si>
  <si>
    <t>Washington County Public Schools</t>
  </si>
  <si>
    <t>Westmoreland County Public Schools</t>
  </si>
  <si>
    <t>Wise County Public Schools</t>
  </si>
  <si>
    <t>Wythe County Public Schools</t>
  </si>
  <si>
    <t>York County Public Schools</t>
  </si>
  <si>
    <t>Alexandria City Public Schools</t>
  </si>
  <si>
    <t>Bristol City Public Schools</t>
  </si>
  <si>
    <t>Buena Vista City Public Schools</t>
  </si>
  <si>
    <t>Charlottesville City Public Schools</t>
  </si>
  <si>
    <t>Colonial Heights City Public Schools</t>
  </si>
  <si>
    <t>Covington City Public Schools</t>
  </si>
  <si>
    <t>Danville City Public Schools</t>
  </si>
  <si>
    <t>Falls Church City Public Schools</t>
  </si>
  <si>
    <t>Fredericksburg City Public Schools</t>
  </si>
  <si>
    <t>Galax City Public Schools</t>
  </si>
  <si>
    <t>Hampton City Public Schools</t>
  </si>
  <si>
    <t>Harrisonburg City Public Schools</t>
  </si>
  <si>
    <t>Hopewell City Public Schools</t>
  </si>
  <si>
    <t>Lynchburg City Public Schools</t>
  </si>
  <si>
    <t>Martinsville City Public Schools</t>
  </si>
  <si>
    <t>Newport News City Public Schools</t>
  </si>
  <si>
    <t>Norton City Public Schools</t>
  </si>
  <si>
    <t>Petersburg City Public Schools</t>
  </si>
  <si>
    <t>Portsmouth City Public Schools</t>
  </si>
  <si>
    <t>Radford City Public Schools</t>
  </si>
  <si>
    <t>Richmond City Public Schools</t>
  </si>
  <si>
    <t>Roanoke City Public Schools</t>
  </si>
  <si>
    <t>Staunton City Public Schools</t>
  </si>
  <si>
    <t>Suffolk City Public Schools</t>
  </si>
  <si>
    <t>Virginia Beach City Public Schools</t>
  </si>
  <si>
    <t>Waynesboro City Public Schools</t>
  </si>
  <si>
    <t>Williamsburg-James City County Public Schools</t>
  </si>
  <si>
    <t>Winchester City Public Schools</t>
  </si>
  <si>
    <t>Franklin City Public Schools</t>
  </si>
  <si>
    <t>Chesapeake City Public Schools</t>
  </si>
  <si>
    <t>Lexington City Public Schools</t>
  </si>
  <si>
    <t>Salem City Public Schools</t>
  </si>
  <si>
    <t>Poquoson City Public Schools</t>
  </si>
  <si>
    <t>Manassas City Public Schools</t>
  </si>
  <si>
    <t>Manassas Park City Public Schools</t>
  </si>
  <si>
    <t>Colonial Beach Public Schools</t>
  </si>
  <si>
    <t>West Point Public Schools</t>
  </si>
  <si>
    <r>
      <t>The average salary calculation includes licensed elementary and secondary classroom teachers (regardless of fund source).  Classroom teachers include: regular K-12 education teachers, art, music, physical education, technology, remedial, gifted, mathematics, reading, special education, and ESL teachers. Not included in the calculation are: teacher aides, guidance counselors or librarians.</t>
    </r>
    <r>
      <rPr>
        <sz val="8"/>
        <rFont val="Arial"/>
        <family val="2"/>
      </rPr>
      <t xml:space="preserve">
</t>
    </r>
    <r>
      <rPr>
        <sz val="12"/>
        <rFont val="Arial"/>
        <family val="2"/>
      </rPr>
      <t xml:space="preserve">
To calculate each school’s average salary, the salaries of each teacher who works in the school were summed and divided by the FTE total of all teachers (full-time and part-time) in the school.</t>
    </r>
  </si>
  <si>
    <t>School Number</t>
  </si>
  <si>
    <t>School Name</t>
  </si>
  <si>
    <t>Mandate for the Reporting Requirement</t>
  </si>
  <si>
    <t xml:space="preserve">Item 136, paragraph B.12., Chapter 665, 2015 Virginia Acts of Assembly </t>
  </si>
  <si>
    <t>The Superintendent of Public Instruction shall provide a report annually, no later than the first day of the General Assembly session, on the status of teacher salaries, by local school division, to the Governor and the Chairmen of the Senate Finance and House Appropriations Committees. In addition to information on average salaries by school division and statewide comparisons with other states, the report shall also include information on starting salaries by school division and average teacher salaries by school.</t>
  </si>
  <si>
    <r>
      <t>Fiscal Year 2015 Average Teacher Salary Calculations:</t>
    </r>
    <r>
      <rPr>
        <b/>
        <vertAlign val="superscript"/>
        <sz val="14"/>
        <rFont val="Arial"/>
        <family val="2"/>
      </rPr>
      <t>1</t>
    </r>
  </si>
  <si>
    <t>Error Check 1</t>
  </si>
  <si>
    <t>Error Check 2</t>
  </si>
  <si>
    <t>Total reported salary and wage expenditures from the following Annual School Report Financial Section (ASRFIN) expenditure categories are summed:</t>
  </si>
  <si>
    <t>Expenditure Category</t>
  </si>
  <si>
    <t>Function</t>
  </si>
  <si>
    <t>Object</t>
  </si>
  <si>
    <t>Total Amount</t>
  </si>
  <si>
    <t>Classroom Instruction Salaries and Wages</t>
  </si>
  <si>
    <t>Classroom Instruction Supplemental Salaries and Wages</t>
  </si>
  <si>
    <t>Guidance Services Instructional Salaries and Wages</t>
  </si>
  <si>
    <t>Homebound Instruction Salaries and Wages</t>
  </si>
  <si>
    <t>Media Services Instructional Salaries and Wages</t>
  </si>
  <si>
    <t>Media Services Librarian Salaries and Wages</t>
  </si>
  <si>
    <t>Technology Classroom Instruction Salaries and Wages</t>
  </si>
  <si>
    <t>Technology Instructional Support Salaries and Wages</t>
  </si>
  <si>
    <t>Contingency Reserve Instructional Salaries and Wages</t>
  </si>
  <si>
    <t>Contingency Reserve Supplemental Salaries and Wages</t>
  </si>
  <si>
    <t>TOTAL:</t>
  </si>
  <si>
    <t>Total reported FTEs from the following ASRFIN FTE categories are summed:</t>
  </si>
  <si>
    <t>FTE Category</t>
  </si>
  <si>
    <t>Instructional Classroom - Teacher</t>
  </si>
  <si>
    <t>Guidance Counselors</t>
  </si>
  <si>
    <t>Homebound Instructional</t>
  </si>
  <si>
    <t>Media Instructional</t>
  </si>
  <si>
    <t>Media Librarian</t>
  </si>
  <si>
    <t>Technology Classroom Instruction</t>
  </si>
  <si>
    <t>Technology Instructional Support</t>
  </si>
  <si>
    <t>Contingency Reserve Instructional</t>
  </si>
  <si>
    <t>Contingency Reserve Librarian</t>
  </si>
  <si>
    <r>
      <t>Fiscal Year 2015 Average Principal Salary Calculations:</t>
    </r>
    <r>
      <rPr>
        <b/>
        <vertAlign val="superscript"/>
        <sz val="14"/>
        <rFont val="Arial"/>
        <family val="2"/>
      </rPr>
      <t>1</t>
    </r>
  </si>
  <si>
    <t>Office of the Principal, Principal Salaries and Wages</t>
  </si>
  <si>
    <t>Contingency Reserve, Principal Salaries and Wages</t>
  </si>
  <si>
    <t>Principals</t>
  </si>
  <si>
    <t>Contingency Reserve Principals</t>
  </si>
  <si>
    <r>
      <t>Fiscal Year 2015 Average Assistant Principal Salary Calculations:</t>
    </r>
    <r>
      <rPr>
        <b/>
        <vertAlign val="superscript"/>
        <sz val="14"/>
        <rFont val="Arial"/>
        <family val="2"/>
      </rPr>
      <t>1</t>
    </r>
  </si>
  <si>
    <t>Total reported compensation expenditures from the following Annual School Report Financial Section (ASRFIN) expenditure categories are summed:</t>
  </si>
  <si>
    <t>Office of the Principal, Assistant Principal Salaries and Wages</t>
  </si>
  <si>
    <t>Contingency Reserve, Assistant Principal Salaries and Wages</t>
  </si>
  <si>
    <t>Assistant Principals</t>
  </si>
  <si>
    <t>Contingency Reserve Assistant Principals</t>
  </si>
  <si>
    <r>
      <rPr>
        <vertAlign val="superscript"/>
        <sz val="10"/>
        <rFont val="Arial"/>
        <family val="2"/>
      </rPr>
      <t>1</t>
    </r>
    <r>
      <rPr>
        <sz val="10"/>
        <rFont val="Arial"/>
        <family val="2"/>
      </rPr>
      <t xml:space="preserve"> Includes school divisions and regional programs.</t>
    </r>
  </si>
  <si>
    <t>Average Teacher Salaries by School - FY 2016……………………………………..</t>
  </si>
  <si>
    <t>Appendix A</t>
  </si>
  <si>
    <t>Appendix B</t>
  </si>
  <si>
    <t>Department of Education staff prepared the report based on Annual School Report (ASR) expenditure data submitted by each school division and regional program.  Statewide and school division salary averages were computed for fiscal years 2015 and 2016 (budgeted).  The report shows salary information from fiscal years 2014, 2015, and 2016 for comparative purposes.  Year-to-year percentage change in salary averages is shown for statewide and division data.</t>
  </si>
  <si>
    <t>Starting Teacher Salaries for School Year 2015-2016</t>
  </si>
  <si>
    <t>Average Teacher Salaries by School for School Year 2015-2016</t>
  </si>
  <si>
    <t>Average 
2015-2016 Salary</t>
  </si>
  <si>
    <t>TANGIER COMBINED</t>
  </si>
  <si>
    <t>ARCADIA HIGH</t>
  </si>
  <si>
    <t>CHINCOTEAGUE HIGH</t>
  </si>
  <si>
    <t>PUNGOTEAGUE ELEM</t>
  </si>
  <si>
    <t>KEGOTANK ELEM</t>
  </si>
  <si>
    <t>NANDUA HIGH</t>
  </si>
  <si>
    <t>ACCAWMACKE ELEM</t>
  </si>
  <si>
    <t>METOMPKIN ELEM</t>
  </si>
  <si>
    <t>NANDUA MIDDLE</t>
  </si>
  <si>
    <t>ARCADIA MIDDLE</t>
  </si>
  <si>
    <t>CHINCOTEAGUE ELEM</t>
  </si>
  <si>
    <t>HOLLYMEAD ELEM</t>
  </si>
  <si>
    <t>BROADUS WOOD ELEM</t>
  </si>
  <si>
    <t>MORTIMER Y SUTHERLAND MIDDLE</t>
  </si>
  <si>
    <t>MONTICELLO HIGH</t>
  </si>
  <si>
    <t>BAKER-BUTLER ELEM</t>
  </si>
  <si>
    <t>ALBEMARLE COUNTY COMMUNITY PUBLIC CHARTER</t>
  </si>
  <si>
    <t>WESTERN ALBEMARLE HIGH</t>
  </si>
  <si>
    <t>PAUL H CALE ELEM</t>
  </si>
  <si>
    <t>AGNOR-HURT ELEM</t>
  </si>
  <si>
    <t>LESLIE H WALTON MIDDLE</t>
  </si>
  <si>
    <t>STONY POINT ELEM</t>
  </si>
  <si>
    <t>MERIWETHER LEWIS ELEM</t>
  </si>
  <si>
    <t>SCOTTSVILLE ELEM</t>
  </si>
  <si>
    <t>CROZET ELEM</t>
  </si>
  <si>
    <t>MARY CARR GREER ELEM</t>
  </si>
  <si>
    <t>RED HILL ELEM</t>
  </si>
  <si>
    <t>JACKSON P BURLEY MIDDLE</t>
  </si>
  <si>
    <t>ALBEMARLE HIGH</t>
  </si>
  <si>
    <t>MURRAY HIGH</t>
  </si>
  <si>
    <t>BENJAMIN F YANCEY ELEM</t>
  </si>
  <si>
    <t>VIRGINIA L MURRAY ELEM</t>
  </si>
  <si>
    <t>STONE ROBINSON ELEM</t>
  </si>
  <si>
    <t>WOODBROOK ELEM</t>
  </si>
  <si>
    <t>BROWNSVILLE ELEM</t>
  </si>
  <si>
    <t>JOSEPH T HENLEY MIDDLE</t>
  </si>
  <si>
    <t>JACK JOUETT MIDDLE</t>
  </si>
  <si>
    <t>CLIFTON MIDDLE</t>
  </si>
  <si>
    <t>MT VIEW ELEM</t>
  </si>
  <si>
    <t>CALLAGHAN ELEM</t>
  </si>
  <si>
    <t>ALLEGHANY HIGH</t>
  </si>
  <si>
    <t>SHARON ELEM</t>
  </si>
  <si>
    <t>AMELIA COUNTY HIGH</t>
  </si>
  <si>
    <t>AMELIA COUNTY MIDDLE</t>
  </si>
  <si>
    <t>AMELIA COUNTY ELEM</t>
  </si>
  <si>
    <t>MONELISON MIDDLE</t>
  </si>
  <si>
    <t>PLEASANT VIEW ELEM</t>
  </si>
  <si>
    <t>MADISON HEIGHTS ELEM</t>
  </si>
  <si>
    <t>AMHERST MIDDLE</t>
  </si>
  <si>
    <t>TEMPERANCE ELEM</t>
  </si>
  <si>
    <t>AMHERST COUNTY HIGH</t>
  </si>
  <si>
    <t>ELON ELEM</t>
  </si>
  <si>
    <t>CENTRAL ELEM</t>
  </si>
  <si>
    <t>AMELON ELEM</t>
  </si>
  <si>
    <t>AMHERST ELEM</t>
  </si>
  <si>
    <t>APPOMATTOX ELEM</t>
  </si>
  <si>
    <t>APPOMATTOX MIDDLE</t>
  </si>
  <si>
    <t>APPOMATTOX PRIMARY</t>
  </si>
  <si>
    <t>APPOMATTOX COUNTY HIGH</t>
  </si>
  <si>
    <t>GLEBE ELEM</t>
  </si>
  <si>
    <t>FRANCIS SCOTT KEY ELEM</t>
  </si>
  <si>
    <t>BARCROFT ELEM</t>
  </si>
  <si>
    <t>HENRY ELEM</t>
  </si>
  <si>
    <t>JEFFERSON MIDDLE</t>
  </si>
  <si>
    <t>DREW MODEL ELEM</t>
  </si>
  <si>
    <t>TUCKAHOE ELEM</t>
  </si>
  <si>
    <t>SWANSON MIDDLE</t>
  </si>
  <si>
    <t>BARRETT ELEM</t>
  </si>
  <si>
    <t>YORKTOWN HIGH</t>
  </si>
  <si>
    <t>ABINGDON ELEM</t>
  </si>
  <si>
    <t>OAKRIDGE ELEM</t>
  </si>
  <si>
    <t>MCKINLEY ELEM</t>
  </si>
  <si>
    <t>NOTTINGHAM ELEM</t>
  </si>
  <si>
    <t>TAYLOR ELEM</t>
  </si>
  <si>
    <t>JAMESTOWN ELEM</t>
  </si>
  <si>
    <t>WAKEFIELD HIGH</t>
  </si>
  <si>
    <t>LONG BRANCH ELEM</t>
  </si>
  <si>
    <t>ARLINGTON TRADITIONAL</t>
  </si>
  <si>
    <t>WILLIAMSBURG MIDDLE</t>
  </si>
  <si>
    <t>ASHLAWN ELEM</t>
  </si>
  <si>
    <t>KENMORE MIDDLE</t>
  </si>
  <si>
    <t>RANDOLPH ELEM</t>
  </si>
  <si>
    <t>GUNSTON MIDDLE</t>
  </si>
  <si>
    <t>ARLINGTON SCIENCE FOCUS</t>
  </si>
  <si>
    <t>HOFFMAN-BOSTON ELEM</t>
  </si>
  <si>
    <t>CAMPBELL ELEM</t>
  </si>
  <si>
    <t xml:space="preserve">ARLINGTON MILL HIGH </t>
  </si>
  <si>
    <t>CLAREMONT IMMERSION</t>
  </si>
  <si>
    <t>DISCOVERY ELEM</t>
  </si>
  <si>
    <t>WASHINGTON LEE HIGH</t>
  </si>
  <si>
    <t>CARLIN SPRINGS ELEM</t>
  </si>
  <si>
    <t>CHURCHVILLE ELEM</t>
  </si>
  <si>
    <t>BEVERLEY MANOR ELEM</t>
  </si>
  <si>
    <t>BEVERLEY MANOR MIDDLE</t>
  </si>
  <si>
    <t>CASSELL ELEM</t>
  </si>
  <si>
    <t>CRAIGSVILLE ELEM</t>
  </si>
  <si>
    <t>NORTH RIVER ELEM</t>
  </si>
  <si>
    <t>STUARTS DRAFT ELEM</t>
  </si>
  <si>
    <t>STUARTS DRAFT MIDDLE</t>
  </si>
  <si>
    <t>WILSON ELEM</t>
  </si>
  <si>
    <t>BUFFALO GAP HIGH</t>
  </si>
  <si>
    <t>FT DEFIANCE HIGH</t>
  </si>
  <si>
    <t>RIVERHEADS HIGH</t>
  </si>
  <si>
    <t>VERONA ELEM</t>
  </si>
  <si>
    <t>WILSON MEMORIAL HIGH</t>
  </si>
  <si>
    <t>STUARTS DRAFT HIGH</t>
  </si>
  <si>
    <t>RIVERHEADS ELEM</t>
  </si>
  <si>
    <t>EDWARD G CLYMORE ELEM</t>
  </si>
  <si>
    <t>GUY K STUMP ELEM</t>
  </si>
  <si>
    <t>WILSON MIDDLE</t>
  </si>
  <si>
    <t>S GORDON STEWART MIDDLE</t>
  </si>
  <si>
    <t>MILLBORO ELEM</t>
  </si>
  <si>
    <t>BATH COUNTY HIGH</t>
  </si>
  <si>
    <t>VALLEY ELEM</t>
  </si>
  <si>
    <t>OTTER RIVER ELEM</t>
  </si>
  <si>
    <t>LIBERTY HIGH</t>
  </si>
  <si>
    <t>STAUNTON RIVER HIGH</t>
  </si>
  <si>
    <t>STAUNTON RIVER MIDDLE</t>
  </si>
  <si>
    <t>BEDFORD PRIMARY</t>
  </si>
  <si>
    <t>FOREST MIDDLE</t>
  </si>
  <si>
    <t>JEFFERSON FOREST HIGH</t>
  </si>
  <si>
    <t>THOMAS JEFFERSON ELEM</t>
  </si>
  <si>
    <t>GOODVIEW ELEM</t>
  </si>
  <si>
    <t>BOONSBORO ELEM</t>
  </si>
  <si>
    <t>MONTVALE ELEM</t>
  </si>
  <si>
    <t>BIG ISLAND ELEM</t>
  </si>
  <si>
    <t>BEDFORD ELEM</t>
  </si>
  <si>
    <t>BEDFORD MIDDLE</t>
  </si>
  <si>
    <t>FOREST ELEM</t>
  </si>
  <si>
    <t>NEW LONDON ACADEMY ELEM</t>
  </si>
  <si>
    <t>STEWARTSVILLE ELEM</t>
  </si>
  <si>
    <t>MONETA ELEM</t>
  </si>
  <si>
    <t>HUDDLESTON ELEM</t>
  </si>
  <si>
    <t>BLAND COUNTY ELEM</t>
  </si>
  <si>
    <t>BLAND COUNTY HIGH</t>
  </si>
  <si>
    <t>BUCHANAN ELEM</t>
  </si>
  <si>
    <t>BRECKINRIDGE ELEM</t>
  </si>
  <si>
    <t>EAGLE ROCK ELEM</t>
  </si>
  <si>
    <t>CLOVERDALE ELEM</t>
  </si>
  <si>
    <t>TROUTVILLE ELEM</t>
  </si>
  <si>
    <t>COLONIAL ELEM</t>
  </si>
  <si>
    <t>CENTRAL ACADEMY MIDDLE</t>
  </si>
  <si>
    <t>JAMES RIVER HIGH</t>
  </si>
  <si>
    <t>LORD BOTETOURT HIGH</t>
  </si>
  <si>
    <t>READ MOUNTAIN MIDDLE</t>
  </si>
  <si>
    <t>GREENFIELD ELEM</t>
  </si>
  <si>
    <t>BRUNSWICK HIGH</t>
  </si>
  <si>
    <t>JAMES S RUSSELL MIDDLE</t>
  </si>
  <si>
    <t>MEHERRIN POWELLTON ELEM</t>
  </si>
  <si>
    <t>RED OAK-STURGEON ELEM</t>
  </si>
  <si>
    <t>TOTARO ELEM</t>
  </si>
  <si>
    <t>COUNCIL HIGH</t>
  </si>
  <si>
    <t>HURLEY HIGH</t>
  </si>
  <si>
    <t>RIVERVIEW ELEM/MIDDLE</t>
  </si>
  <si>
    <t>TWIN VALLEY ELEM/MIDDLE</t>
  </si>
  <si>
    <t>TWIN VALLEY HIGH</t>
  </si>
  <si>
    <t>HURLEY ELEM/MIDDLE</t>
  </si>
  <si>
    <t>JM BEVINS ELEM</t>
  </si>
  <si>
    <t>COUNCIL ELEM/MIDDLE</t>
  </si>
  <si>
    <t>GRUNDY HIGH</t>
  </si>
  <si>
    <t>BUCKINGHAM CO PRE SCH CTR</t>
  </si>
  <si>
    <t>BUCKINGHAM COUNTY HIGH</t>
  </si>
  <si>
    <t>BUCKINGHAM CO. MIDDLE</t>
  </si>
  <si>
    <t>BUCKINGHAM CO PRIMARY</t>
  </si>
  <si>
    <t>BUCKINGHAM CO ELEM</t>
  </si>
  <si>
    <t>CONCORD ELEM</t>
  </si>
  <si>
    <t>BROOKVILLE MIDDLE</t>
  </si>
  <si>
    <t>ALTAVISTA HIGH</t>
  </si>
  <si>
    <t>RUSTBURG MIDDLE</t>
  </si>
  <si>
    <t>RUSTBURG HIGH</t>
  </si>
  <si>
    <t>WILLIAM CAMPBELL HIGH</t>
  </si>
  <si>
    <t>ALTAVISTA ELEM</t>
  </si>
  <si>
    <t>TOMAHAWK ELEM</t>
  </si>
  <si>
    <t>BROOKNEAL ELEM</t>
  </si>
  <si>
    <t>LEESVILLE ROAD ELEM</t>
  </si>
  <si>
    <t>YELLOW BRANCH ELEM</t>
  </si>
  <si>
    <t>BROOKVILLE HIGH</t>
  </si>
  <si>
    <t>RUSTBURG ELEM</t>
  </si>
  <si>
    <t>CAROLINE MIDDLE</t>
  </si>
  <si>
    <t>CAROLINE HIGH</t>
  </si>
  <si>
    <t>BOWLING GREEN ELEM</t>
  </si>
  <si>
    <t>MADISON ELEM</t>
  </si>
  <si>
    <t>LEWIS &amp; CLARK ELEM</t>
  </si>
  <si>
    <t>ST PAUL</t>
  </si>
  <si>
    <t>OAKLAND ELEM</t>
  </si>
  <si>
    <t>GLADESBORO ELEM</t>
  </si>
  <si>
    <t>LAUREL ELEM</t>
  </si>
  <si>
    <t>HILLSVILLE ELEM</t>
  </si>
  <si>
    <t>FANCY GAP ELEM</t>
  </si>
  <si>
    <t>GLADEVILLE ELEM</t>
  </si>
  <si>
    <t>CARROLL COUNTY HIGH</t>
  </si>
  <si>
    <t>CARROLL COUNTY MIDDLE</t>
  </si>
  <si>
    <t>CHARLES CITY CO HIGH</t>
  </si>
  <si>
    <t>CHARLES CITY CO ELEM</t>
  </si>
  <si>
    <t>EUREKA ELEM</t>
  </si>
  <si>
    <t>CENTRAL MIDDLE</t>
  </si>
  <si>
    <t>PHENIX ELEM</t>
  </si>
  <si>
    <t>RANDOLPH-HENRY HIGH</t>
  </si>
  <si>
    <t>BACON DISTRICT ELEM</t>
  </si>
  <si>
    <t>LLOYD C BIRD HIGH</t>
  </si>
  <si>
    <t>MATOACA MIDDLE</t>
  </si>
  <si>
    <t>BEULAH ELEM</t>
  </si>
  <si>
    <t>CLOVER HILL ELEM</t>
  </si>
  <si>
    <t>GRANGE HALL ELEM</t>
  </si>
  <si>
    <t>BON AIR ELEM</t>
  </si>
  <si>
    <t>SWIFT CREEK MIDDLE</t>
  </si>
  <si>
    <t>MONACAN HIGH</t>
  </si>
  <si>
    <t>W W GORDON ELEM</t>
  </si>
  <si>
    <t>CARVER COLLEGE AND CAREER ACADEMY</t>
  </si>
  <si>
    <t>EVERGREEN ELEM</t>
  </si>
  <si>
    <t>MIDLOTHIAN HIGH</t>
  </si>
  <si>
    <t>SWIFT CREEK ELEM</t>
  </si>
  <si>
    <t>ETTRICK ELEM</t>
  </si>
  <si>
    <t>O B GATES ELEM</t>
  </si>
  <si>
    <t>MATOACA ELEM</t>
  </si>
  <si>
    <t>PROVIDENCE ELEM</t>
  </si>
  <si>
    <t>ENON ELEM</t>
  </si>
  <si>
    <t>MIDLOTHIAN MIDDLE</t>
  </si>
  <si>
    <t>JACOBS ROAD ELEM</t>
  </si>
  <si>
    <t>THELMA CRENSHAW ELEM</t>
  </si>
  <si>
    <t>CARVER MIDDLE</t>
  </si>
  <si>
    <t>BENSLEY ELEM</t>
  </si>
  <si>
    <t>WOOLRIDGE ELEM</t>
  </si>
  <si>
    <t>HARROWGATE ELEM</t>
  </si>
  <si>
    <t>ECOFF ELEM</t>
  </si>
  <si>
    <t>C E CURTIS ELEM</t>
  </si>
  <si>
    <t>C C WELLS ELEM</t>
  </si>
  <si>
    <t>J G HENING ELEM</t>
  </si>
  <si>
    <t>BETTIE WEAVER ELEM</t>
  </si>
  <si>
    <t>MATOACA HIGH</t>
  </si>
  <si>
    <t>J A CHALKLEY ELEM</t>
  </si>
  <si>
    <t>CRESTWOOD ELEM</t>
  </si>
  <si>
    <t>MEADOWBROOK HIGH</t>
  </si>
  <si>
    <t>FALLING CREEK ELEM</t>
  </si>
  <si>
    <t>HOPKINS ROAD ELEM</t>
  </si>
  <si>
    <t>MANCHESTER MIDDLE</t>
  </si>
  <si>
    <t>THOMAS DALE HIGH</t>
  </si>
  <si>
    <t>A M DAVIS ELEM</t>
  </si>
  <si>
    <t>BAILEY BRIDGE MIDDLE</t>
  </si>
  <si>
    <t>MANCHESTER HIGH</t>
  </si>
  <si>
    <t>J B WATKINS ELEM</t>
  </si>
  <si>
    <t>BELLWOOD ELEM</t>
  </si>
  <si>
    <t>FALLING CREEK MIDDLE</t>
  </si>
  <si>
    <t>PROVIDENCE MIDDLE</t>
  </si>
  <si>
    <t>REAMS ROAD ELEM</t>
  </si>
  <si>
    <t>SALEM CHURCH ELEM</t>
  </si>
  <si>
    <t>SALEM CHURCH MIDDLE</t>
  </si>
  <si>
    <t>ROBIOUS ELEM</t>
  </si>
  <si>
    <t>CLOVER HILL HIGH</t>
  </si>
  <si>
    <t>ROBIOUS MIDDLE</t>
  </si>
  <si>
    <t>MARGUERITE F CHRISTIAN ELEM</t>
  </si>
  <si>
    <t>SPRING RUN ELEM</t>
  </si>
  <si>
    <t>COSBY HIGH</t>
  </si>
  <si>
    <t>ELIZABETH SCOTT ELEM</t>
  </si>
  <si>
    <t>WINTERPOCK ELEM</t>
  </si>
  <si>
    <t>ALBERTA SMITH ELEM</t>
  </si>
  <si>
    <t>ELIZABETH DAVIS MIDDLE</t>
  </si>
  <si>
    <t xml:space="preserve">TOMAHAWK CREEK MIDDLE </t>
  </si>
  <si>
    <t>CLARKE COUNTY HIGH</t>
  </si>
  <si>
    <t>BOYCE ELEM</t>
  </si>
  <si>
    <t>JOHNSON-WILLIAMS MIDDLE</t>
  </si>
  <si>
    <t>D G COOLEY ELEM</t>
  </si>
  <si>
    <t>MCCLEARY ELEM</t>
  </si>
  <si>
    <t>CRAIG COUNTY HIGH</t>
  </si>
  <si>
    <t>PEARL SAMPLE ELEM</t>
  </si>
  <si>
    <t>CULPEPER MIDDLE</t>
  </si>
  <si>
    <t>A G RICHARDSON ELEM</t>
  </si>
  <si>
    <t>YOWELL ELEM</t>
  </si>
  <si>
    <t>EMERALD HILL ELEM</t>
  </si>
  <si>
    <t>SYCAMORE PARK ELEM</t>
  </si>
  <si>
    <t>FARMINGTON ELEM</t>
  </si>
  <si>
    <t>CULPEPER COUNTY HIGH</t>
  </si>
  <si>
    <t>EASTERN VIEW HIGH</t>
  </si>
  <si>
    <t>FLOYD T BINNS MIDDLE</t>
  </si>
  <si>
    <t>GALBREATH-MARSHALL BLDG</t>
  </si>
  <si>
    <t>CUMBERLAND ELEM</t>
  </si>
  <si>
    <t>CUMBERLAND HIGH</t>
  </si>
  <si>
    <t>CUMBERLAND MIDDLE</t>
  </si>
  <si>
    <t>CLINTWOOD ELEM</t>
  </si>
  <si>
    <t>RIDGEVIEW HIGH SCHOOL</t>
  </si>
  <si>
    <t>RIDGEVIEW MIDDLE SCHOOL</t>
  </si>
  <si>
    <t>ERVINTON ELEM</t>
  </si>
  <si>
    <t>SANDLICK ELEM</t>
  </si>
  <si>
    <t>SOUTHSIDE ELEM</t>
  </si>
  <si>
    <t>SUNNYSIDE ELEM</t>
  </si>
  <si>
    <t>MIDWAY ELEM</t>
  </si>
  <si>
    <t>DINWIDDIE ELEM</t>
  </si>
  <si>
    <t>DINWIDDIE MIDDLE</t>
  </si>
  <si>
    <t>DINWIDDIE HIGH</t>
  </si>
  <si>
    <t>SUTHERLAND ELEM</t>
  </si>
  <si>
    <t>ESSEX HIGH</t>
  </si>
  <si>
    <t>ESSEX INT.</t>
  </si>
  <si>
    <t>TAPPAHANNOCK ELEM</t>
  </si>
  <si>
    <t>CHESTERBROOK ELEM</t>
  </si>
  <si>
    <t>LEE HIGH</t>
  </si>
  <si>
    <t>PARKLAWN ELEM</t>
  </si>
  <si>
    <t>CHURCHILL ROAD ELEM</t>
  </si>
  <si>
    <t>MADISON HIGH</t>
  </si>
  <si>
    <t>STUART HIGH</t>
  </si>
  <si>
    <t>WAYNEWOOD ELEM</t>
  </si>
  <si>
    <t>BRADDOCK ELEM</t>
  </si>
  <si>
    <t>LOUISE ARCHER ELEM</t>
  </si>
  <si>
    <t>FALLS CHURCH HIGH</t>
  </si>
  <si>
    <t>LANIER MIDDLE</t>
  </si>
  <si>
    <t>IRVING MIDDLE</t>
  </si>
  <si>
    <t>POE MIDDLE</t>
  </si>
  <si>
    <t>THOREAU MIDDLE</t>
  </si>
  <si>
    <t>LONGFELLOW MIDDLE</t>
  </si>
  <si>
    <t>TWAIN MIDDLE</t>
  </si>
  <si>
    <t>GLASGOW MIDDLE</t>
  </si>
  <si>
    <t>COOPER MIDDLE</t>
  </si>
  <si>
    <t>VIENNA ELEM</t>
  </si>
  <si>
    <t>MARSHALL ROAD ELEM</t>
  </si>
  <si>
    <t>MANTUA ELEM</t>
  </si>
  <si>
    <t>KEENE MILL ELEM</t>
  </si>
  <si>
    <t>HERNDON ELEM</t>
  </si>
  <si>
    <t>WOODSON HIGH</t>
  </si>
  <si>
    <t>EDISON HIGH</t>
  </si>
  <si>
    <t>MARSHALL HIGH</t>
  </si>
  <si>
    <t>SANDBURG MIDDLE</t>
  </si>
  <si>
    <t>CHANTILLY HIGH</t>
  </si>
  <si>
    <t>RAVENSWORTH ELEM</t>
  </si>
  <si>
    <t>WASHINGTON MILL ELEM</t>
  </si>
  <si>
    <t>HOLLIN MEADOWS ELEM</t>
  </si>
  <si>
    <t>STRATFORD LANDING ELEM</t>
  </si>
  <si>
    <t>ANNANDALE TERRACE ELEM</t>
  </si>
  <si>
    <t>THOMAS JEFFERSON HIGH</t>
  </si>
  <si>
    <t>STENWOOD ELEM</t>
  </si>
  <si>
    <t>MOSBY WOODS ELEM</t>
  </si>
  <si>
    <t>OAKTON ELEM</t>
  </si>
  <si>
    <t>LITTLE RUN ELEM</t>
  </si>
  <si>
    <t>FROST MIDDLE</t>
  </si>
  <si>
    <t>HYBLA VALLEY ELEM</t>
  </si>
  <si>
    <t>WEST SPRINGFIELD ELEM</t>
  </si>
  <si>
    <t>KINGS PARK ELEM</t>
  </si>
  <si>
    <t>FORESTDALE ELEM</t>
  </si>
  <si>
    <t>LANGLEY HIGH</t>
  </si>
  <si>
    <t>FAIRFAX VILLA ELEM</t>
  </si>
  <si>
    <t>ORANGE HUNT ELEM</t>
  </si>
  <si>
    <t>GREENBRIAR WEST ELEM</t>
  </si>
  <si>
    <t>COLUMBIA ELEM</t>
  </si>
  <si>
    <t>HOLMES MIDDLE</t>
  </si>
  <si>
    <t>ARMSTRONG ELEM</t>
  </si>
  <si>
    <t>UNION MILL ELEM</t>
  </si>
  <si>
    <t>WHITMAN MIDDLE</t>
  </si>
  <si>
    <t>LAKE ANNE ELEM</t>
  </si>
  <si>
    <t>WESTBRIAR ELEM</t>
  </si>
  <si>
    <t>CANTERBURY WOODS ELEM</t>
  </si>
  <si>
    <t>CUB RUN ELEM</t>
  </si>
  <si>
    <t>WEST SPRINGFIELD HIGH</t>
  </si>
  <si>
    <t>SPRING HILL ELEM</t>
  </si>
  <si>
    <t>FAIRHILL ELEM</t>
  </si>
  <si>
    <t>MOUNT VERNON WOODS ELEM</t>
  </si>
  <si>
    <t>OLDE CREEK ELEM</t>
  </si>
  <si>
    <t>SHREVEWOOD ELEM</t>
  </si>
  <si>
    <t>WESTGATE ELEM</t>
  </si>
  <si>
    <t>SILVERBROOK ELEM</t>
  </si>
  <si>
    <t>CARDINAL FOREST ELEM</t>
  </si>
  <si>
    <t>TERRA CENTRE ELEM</t>
  </si>
  <si>
    <t>CUNNINGHAM PARK ELEM</t>
  </si>
  <si>
    <t>OAKTON HIGH</t>
  </si>
  <si>
    <t>BEECH TREE ELEM</t>
  </si>
  <si>
    <t>HAYFIELD ELEM</t>
  </si>
  <si>
    <t>KILMER MIDDLE</t>
  </si>
  <si>
    <t>KILMER CENTER</t>
  </si>
  <si>
    <t>ROLLING VALLEY ELEM</t>
  </si>
  <si>
    <t>BROOKFIELD ELEM</t>
  </si>
  <si>
    <t>HAYFIELD SECONDARY</t>
  </si>
  <si>
    <t>WOLFTRAP ELEM</t>
  </si>
  <si>
    <t>RIVERSIDE ELEM</t>
  </si>
  <si>
    <t>LONDON TOWNE ELEM</t>
  </si>
  <si>
    <t>GREENBRIAR EAST ELEM</t>
  </si>
  <si>
    <t>LEES CORNER ELEM</t>
  </si>
  <si>
    <t>OAK VIEW ELEM</t>
  </si>
  <si>
    <t>CLERMONT ELEM</t>
  </si>
  <si>
    <t>HUNT VALLEY ELEM</t>
  </si>
  <si>
    <t>KINGS GLEN ELEM</t>
  </si>
  <si>
    <t>FAIRFAX COUNTY ADULT HIGH</t>
  </si>
  <si>
    <t>KEY MIDDLE</t>
  </si>
  <si>
    <t>KEY CENTER</t>
  </si>
  <si>
    <t>FORT HUNT ELEM</t>
  </si>
  <si>
    <t>CAMELOT ELEM</t>
  </si>
  <si>
    <t>HUNTERS WOODS ELEM</t>
  </si>
  <si>
    <t>ROBINSON SECONDARY</t>
  </si>
  <si>
    <t>LAUREL RIDGE ELEM</t>
  </si>
  <si>
    <t>HUTCHISON ELEM</t>
  </si>
  <si>
    <t>SOUTH LAKES HIGH</t>
  </si>
  <si>
    <t>FAIRFAX HIGH</t>
  </si>
  <si>
    <t>CENTREVILLE HIGH</t>
  </si>
  <si>
    <t>BONNIE BRAE ELEM</t>
  </si>
  <si>
    <t>DRANESVILLE ELEM</t>
  </si>
  <si>
    <t>CROSSFIELD ELEM</t>
  </si>
  <si>
    <t>SANGSTER ELEM</t>
  </si>
  <si>
    <t>SARATOGA ELEM</t>
  </si>
  <si>
    <t>VIRGINIA RUN ELEM</t>
  </si>
  <si>
    <t>WILLOW SPRINGS ELEM</t>
  </si>
  <si>
    <t>STONE MIDDLE</t>
  </si>
  <si>
    <t>POPLAR TREE ELEM</t>
  </si>
  <si>
    <t>CENTRE RIDGE ELEM</t>
  </si>
  <si>
    <t>WAPLES MILL ELEM</t>
  </si>
  <si>
    <t>DOGWOOD ELEM</t>
  </si>
  <si>
    <t>BRYANT ALTERNATIVE HIGH</t>
  </si>
  <si>
    <t>ALDRIN ELEM</t>
  </si>
  <si>
    <t>DEER PARK ELEM</t>
  </si>
  <si>
    <t>CENTREVILLE ELEM</t>
  </si>
  <si>
    <t>LANE ELEM</t>
  </si>
  <si>
    <t>HALLEY ELEM</t>
  </si>
  <si>
    <t>MOUNTAIN VIEW ALTERNATIVE HIGH</t>
  </si>
  <si>
    <t>CARSON MIDDLE</t>
  </si>
  <si>
    <t>FORT BELVOIR ELEM</t>
  </si>
  <si>
    <t>BULL RUN ELEM</t>
  </si>
  <si>
    <t>WESTFIELD HIGH</t>
  </si>
  <si>
    <t>DANIELS RUN ELEM</t>
  </si>
  <si>
    <t>MCNAIR ELEM</t>
  </si>
  <si>
    <t>LIBERTY MIDDLE</t>
  </si>
  <si>
    <t>COLVIN RUN ELEM</t>
  </si>
  <si>
    <t>ISLAND CREEK ELEM</t>
  </si>
  <si>
    <t>LORTON STATION ELEM</t>
  </si>
  <si>
    <t>POWELL ELEM</t>
  </si>
  <si>
    <t>DUNN LORING E C RESOURCE CTR</t>
  </si>
  <si>
    <t>SOUTH COUNTY HIGH</t>
  </si>
  <si>
    <t>EAGLE VIEW ELEM</t>
  </si>
  <si>
    <t>ROCKY RUN E C RESOURCE CTR</t>
  </si>
  <si>
    <t>VIRGINIA HILLS E C RESOURCE CTR</t>
  </si>
  <si>
    <t>COATES ELEM</t>
  </si>
  <si>
    <t>LAUREL HILL ELEM</t>
  </si>
  <si>
    <t>MASON CREST ELEM</t>
  </si>
  <si>
    <t>SOUTH COUNTY MIDDLE</t>
  </si>
  <si>
    <t>FALLS CHURCH EC RESOURCE CTR</t>
  </si>
  <si>
    <t>PIMMIT EC RESOURCE CTR</t>
  </si>
  <si>
    <t>TERRASET ELEM</t>
  </si>
  <si>
    <t>CLEARVIEW ELEM</t>
  </si>
  <si>
    <t>SUNRISE VALLEY ELEM</t>
  </si>
  <si>
    <t>FAIRVIEW ELEM</t>
  </si>
  <si>
    <t>ROCKY RUN MIDDLE</t>
  </si>
  <si>
    <t>HERNDON HIGH</t>
  </si>
  <si>
    <t>FRANCONIA ELEM</t>
  </si>
  <si>
    <t>HERNDON MIDDLE</t>
  </si>
  <si>
    <t>GROVETON ELEM</t>
  </si>
  <si>
    <t>HUGHES MIDDLE</t>
  </si>
  <si>
    <t>FORESTVILLE ELEM</t>
  </si>
  <si>
    <t>WOODLAWN ELEM</t>
  </si>
  <si>
    <t>FOX MILL ELEM</t>
  </si>
  <si>
    <t>WHITE OAKS ELEM</t>
  </si>
  <si>
    <t>MOUNT VERNON HIGH</t>
  </si>
  <si>
    <t>OAK HILL ELEM</t>
  </si>
  <si>
    <t>FRANKLIN MIDDLE</t>
  </si>
  <si>
    <t>NEWINGTON FOREST ELEM</t>
  </si>
  <si>
    <t>CHERRY RUN ELEM</t>
  </si>
  <si>
    <t>FREEDOM HILL ELEM</t>
  </si>
  <si>
    <t>MOUNT EAGLE ELEM</t>
  </si>
  <si>
    <t>WEYANOKE ELEM</t>
  </si>
  <si>
    <t>GRAHAM ROAD ELEM</t>
  </si>
  <si>
    <t>BAILEYS ELEM</t>
  </si>
  <si>
    <t>BELLE VIEW ELEM</t>
  </si>
  <si>
    <t>GREAT FALLS ELEM</t>
  </si>
  <si>
    <t>WESTLAWN ELEM</t>
  </si>
  <si>
    <t>WOODLEY HILLS ELEM</t>
  </si>
  <si>
    <t>CAMERON ELEM</t>
  </si>
  <si>
    <t>GARFIELD ELEM</t>
  </si>
  <si>
    <t>WOODBURN ELEM</t>
  </si>
  <si>
    <t>ANNANDALE HIGH</t>
  </si>
  <si>
    <t>JACKSON MIDDLE</t>
  </si>
  <si>
    <t>BUSH HILL ELEM</t>
  </si>
  <si>
    <t>GUNSTON ELEM</t>
  </si>
  <si>
    <t>FOREST EDGE ELEM</t>
  </si>
  <si>
    <t>BUCKNELL ELEM</t>
  </si>
  <si>
    <t>SLEEPY HOLLOW ELEM</t>
  </si>
  <si>
    <t>BELVEDERE ELEM</t>
  </si>
  <si>
    <t>FLINT HILL ELEM</t>
  </si>
  <si>
    <t>FLORIS ELEM</t>
  </si>
  <si>
    <t>HAYCOCK ELEM</t>
  </si>
  <si>
    <t>LEMON ROAD ELEM</t>
  </si>
  <si>
    <t>MCLEAN HIGH</t>
  </si>
  <si>
    <t>SHERMAN ELEM</t>
  </si>
  <si>
    <t>NAVY ELEM</t>
  </si>
  <si>
    <t>PINE SPRING ELEM</t>
  </si>
  <si>
    <t>TIMBER LANE ELEM</t>
  </si>
  <si>
    <t>WAKEFIELD FOREST ELEM</t>
  </si>
  <si>
    <t>LYNBROOK ELEM</t>
  </si>
  <si>
    <t>LAKE BRADDOCK SECONDARY</t>
  </si>
  <si>
    <t>WEST POTOMAC HIGH</t>
  </si>
  <si>
    <t>NORTH SPRINGFIELD ELEM</t>
  </si>
  <si>
    <t>BREN MAR PARK ELEM</t>
  </si>
  <si>
    <t>ROSE HILL ELEM</t>
  </si>
  <si>
    <t>SPRINGFIELD ESTATES ELEM</t>
  </si>
  <si>
    <t>GLEN FOREST ELEM</t>
  </si>
  <si>
    <t>KENT GARDENS ELEM</t>
  </si>
  <si>
    <t>DJJ OR SVCS BD SCHOOLS</t>
  </si>
  <si>
    <t>MARSHALL MIDDLE</t>
  </si>
  <si>
    <t>CLAUDE THOMPSON ELEM</t>
  </si>
  <si>
    <t>MARY WALTER ELEM</t>
  </si>
  <si>
    <t>GRACE MILLER ELEM</t>
  </si>
  <si>
    <t>C. HUNTER RITCHIE ELEM</t>
  </si>
  <si>
    <t>KETTLE RUN HIGH SCH</t>
  </si>
  <si>
    <t>GREENVILLE ELEM</t>
  </si>
  <si>
    <t>CEDAR LEE MIDDLE</t>
  </si>
  <si>
    <t>MARGARET M. PIERCE ELEM</t>
  </si>
  <si>
    <t>WARRENTON MIDDLE</t>
  </si>
  <si>
    <t>W.C. TAYLOR MIDDLE</t>
  </si>
  <si>
    <t>FAUQUIER HIGH</t>
  </si>
  <si>
    <t>P.B. SMITH ELEM</t>
  </si>
  <si>
    <t>C.M. BRADLEY ELEM</t>
  </si>
  <si>
    <t>W.G. COLEMAN ELEM</t>
  </si>
  <si>
    <t>H.M. PEARSON ELEM</t>
  </si>
  <si>
    <t>JAMES G. BRUMFIELD ELEM</t>
  </si>
  <si>
    <t>AUBURN MIDDLE</t>
  </si>
  <si>
    <t>FLOYD ELEM</t>
  </si>
  <si>
    <t>WILLIS ELEM</t>
  </si>
  <si>
    <t>INDIAN VALLEY ELEM</t>
  </si>
  <si>
    <t>FLOYD COUNTY HIGH</t>
  </si>
  <si>
    <t>CHECK ELEM</t>
  </si>
  <si>
    <t>FLUVANNA COUNTY HIGH</t>
  </si>
  <si>
    <t>CARYSBROOK ELEM</t>
  </si>
  <si>
    <t>FLUVANNA MIDDLE</t>
  </si>
  <si>
    <t xml:space="preserve">WEST CENTRAL PRIMARY SCHOOL </t>
  </si>
  <si>
    <t>SNOW CREEK ELEM</t>
  </si>
  <si>
    <t>FRANKLIN COUNTY HIGH</t>
  </si>
  <si>
    <t>BURNT CHIMNEY ELEM</t>
  </si>
  <si>
    <t>FERRUM ELEM</t>
  </si>
  <si>
    <t>BOONES MILL ELEM</t>
  </si>
  <si>
    <t>ROCKY MOUNT ELEM</t>
  </si>
  <si>
    <t>GEREAU CTR FOR APL TECH&amp;CAREER EXPL</t>
  </si>
  <si>
    <t>DUDLEY ELEM</t>
  </si>
  <si>
    <t>BEN. FRANKLIN MIDDLE-WEST</t>
  </si>
  <si>
    <t>BEN. FRANKLIN MIDDLE-EAST</t>
  </si>
  <si>
    <t>CALLAWAY ELEM</t>
  </si>
  <si>
    <t>LEE M. WAID ELEM</t>
  </si>
  <si>
    <t>GLADE HILL ELEM</t>
  </si>
  <si>
    <t>SONTAG ELEM</t>
  </si>
  <si>
    <t>WINDY GAP ELEM</t>
  </si>
  <si>
    <t>APPLE PIE RIDGE ELEM</t>
  </si>
  <si>
    <t>BASS-HOOVER ELEM</t>
  </si>
  <si>
    <t>JAMES WOOD HIGH</t>
  </si>
  <si>
    <t>ARMEL ELEM</t>
  </si>
  <si>
    <t>MIDDLETOWN ELEM</t>
  </si>
  <si>
    <t>GAINESBORO ELEM</t>
  </si>
  <si>
    <t>INDIAN HOLLOW ELEM</t>
  </si>
  <si>
    <t>STONEWALL ELEM</t>
  </si>
  <si>
    <t>JAMES WOOD MIDDLE</t>
  </si>
  <si>
    <t>FREDERICK COUNTY MIDDLE</t>
  </si>
  <si>
    <t>ROBERT E. AYLOR MIDDLE</t>
  </si>
  <si>
    <t>SHERANDO HIGH</t>
  </si>
  <si>
    <t>REDBUD RUN ELEM</t>
  </si>
  <si>
    <t>ORCHARD VIEW ELEM</t>
  </si>
  <si>
    <t>MILLBROOK HIGH</t>
  </si>
  <si>
    <t>ADMIRAL RICHARD E. BYRD MIDDLE</t>
  </si>
  <si>
    <t>EVENDALE ELEM</t>
  </si>
  <si>
    <t>GREENWOOD MILL ELEM</t>
  </si>
  <si>
    <t>EASTERN COMBINED</t>
  </si>
  <si>
    <t>MACY MCCLAUGHERTY COMBINED</t>
  </si>
  <si>
    <t>NARROWS ELEM/MID.</t>
  </si>
  <si>
    <t>GILES HIGH</t>
  </si>
  <si>
    <t>NARROWS HIGH</t>
  </si>
  <si>
    <t>BOTETOURT ELEM</t>
  </si>
  <si>
    <t>ACHILLES ELEM</t>
  </si>
  <si>
    <t>GLOUCESTER HIGH</t>
  </si>
  <si>
    <t>PETSWORTH ELEM</t>
  </si>
  <si>
    <t>PEASLEY MIDDLE</t>
  </si>
  <si>
    <t>BETHEL ELEM</t>
  </si>
  <si>
    <t>PAGE MIDDLE</t>
  </si>
  <si>
    <t>BYRD ELEM</t>
  </si>
  <si>
    <t>GOOCHLAND HIGH</t>
  </si>
  <si>
    <t>GOOCHLAND MIDDLE</t>
  </si>
  <si>
    <t>GOOCHLAND ELEM</t>
  </si>
  <si>
    <t>INDEPENDENCE MIDDLE</t>
  </si>
  <si>
    <t>GRAYSON COUNTY HIGH</t>
  </si>
  <si>
    <t>INDEPENDENCE ELEM</t>
  </si>
  <si>
    <t>GRAYSON HIGHLANDS</t>
  </si>
  <si>
    <t>BAYWOOD ELEM</t>
  </si>
  <si>
    <t>FRIES SCHOOL</t>
  </si>
  <si>
    <t>NATHANAEL GREENE PRIMARY SCHOOL</t>
  </si>
  <si>
    <t>NATHANAEL GREENE ELEM</t>
  </si>
  <si>
    <t>RUCKERSVILLE ELEM</t>
  </si>
  <si>
    <t>WILLIAM MONROE MIDDLE</t>
  </si>
  <si>
    <t>WILLIAM MONROE HIGH</t>
  </si>
  <si>
    <t>EDWARD W WYATT MIDDLE</t>
  </si>
  <si>
    <t>GREENSVILLE COUNTY HIGH</t>
  </si>
  <si>
    <t>BELFIELD ELEM</t>
  </si>
  <si>
    <t>GREENSVILLE ELEM</t>
  </si>
  <si>
    <t>HALIFAX COUNTY HIGH</t>
  </si>
  <si>
    <t>HALIFAX COUNTY MIDDLE</t>
  </si>
  <si>
    <t>SYDNOR JENNINGS ELEM</t>
  </si>
  <si>
    <t>CLUSTER SPRINGS EARLY LEARNING CTR</t>
  </si>
  <si>
    <t>SCOTTSBURG ELEM</t>
  </si>
  <si>
    <t>SINAI ELEM</t>
  </si>
  <si>
    <t>MEADVILLE ELEM</t>
  </si>
  <si>
    <t>CLAYS MILL ELEM</t>
  </si>
  <si>
    <t>CLUSTER SPRINGS ELEM</t>
  </si>
  <si>
    <t>SOUTH BOSTON ELEM</t>
  </si>
  <si>
    <t>SOUTH BOSTON/HALIFAX EARLY LEARNING CTR</t>
  </si>
  <si>
    <t>HENRY CLAY ELEM</t>
  </si>
  <si>
    <t>JOHN M. GANDY ELEM</t>
  </si>
  <si>
    <t>BEAVERDAM ELEM</t>
  </si>
  <si>
    <t>KERSEY CREEK ELEM</t>
  </si>
  <si>
    <t>LAUREL MEADOW ELEM</t>
  </si>
  <si>
    <t>WASHINGTON-HENRY ELEM</t>
  </si>
  <si>
    <t>RURAL POINT ELEM</t>
  </si>
  <si>
    <t>BATTLEFIELD PARK ELEM</t>
  </si>
  <si>
    <t>LEE DAVIS HIGH</t>
  </si>
  <si>
    <t>SOUTH ANNA ELEM</t>
  </si>
  <si>
    <t>PATRICK HENRY HIGH</t>
  </si>
  <si>
    <t>PEARSON'S CORNER ELEM</t>
  </si>
  <si>
    <t>MECHANICSVILLE ELEM</t>
  </si>
  <si>
    <t>ELMONT ELEM</t>
  </si>
  <si>
    <t>STONEWALL JACKSON MIDDLE</t>
  </si>
  <si>
    <t>COOL SPRING ELEM</t>
  </si>
  <si>
    <t>POLE GREEN ELEM</t>
  </si>
  <si>
    <t>OAK KNOLL MIDDLE</t>
  </si>
  <si>
    <t>HANOVER HIGH</t>
  </si>
  <si>
    <t>CHICKAHOMINY MIDDLE</t>
  </si>
  <si>
    <t>ATLEE HIGH</t>
  </si>
  <si>
    <t>COLD HARBOR ELEM</t>
  </si>
  <si>
    <t>THREE CHOPT ELEM</t>
  </si>
  <si>
    <t>HUNGARY CREEK MIDDLE</t>
  </si>
  <si>
    <t>DONAHOE ELEM</t>
  </si>
  <si>
    <t>ROLFE MIDDLE</t>
  </si>
  <si>
    <t>GODWIN HIGH</t>
  </si>
  <si>
    <t>GAYTON ELEM</t>
  </si>
  <si>
    <t>DEEP RUN HIGH</t>
  </si>
  <si>
    <t>HIGHLAND SPRINGS HIGH</t>
  </si>
  <si>
    <t>GLEN ALLEN ELEM</t>
  </si>
  <si>
    <t>FAIR OAKS ELEM</t>
  </si>
  <si>
    <t>MONTROSE ELEM</t>
  </si>
  <si>
    <t>SANDSTON ELEM</t>
  </si>
  <si>
    <t>SPRINGFIELD PARK ELEM</t>
  </si>
  <si>
    <t>RIVERS EDGE ELEM</t>
  </si>
  <si>
    <t>L. DOUGLAS WILDER MIDDLE</t>
  </si>
  <si>
    <t>GREENWOOD ELEM</t>
  </si>
  <si>
    <t>NUCKOLS FARM ELEM</t>
  </si>
  <si>
    <t>POCAHONTAS MIDDLE</t>
  </si>
  <si>
    <t>VARINA ELEM</t>
  </si>
  <si>
    <t>ECHO LAKE ELEM</t>
  </si>
  <si>
    <t>TWIN HICKORY ELEM</t>
  </si>
  <si>
    <t>ARTHUR ASHE JR. ELEM</t>
  </si>
  <si>
    <t>WARD ELEM</t>
  </si>
  <si>
    <t>LAKESIDE ELEM</t>
  </si>
  <si>
    <t>GLEN LEA ELEM</t>
  </si>
  <si>
    <t>MOODY MIDDLE</t>
  </si>
  <si>
    <t>CRESTVIEW ELEM</t>
  </si>
  <si>
    <t>FREEMAN HIGH</t>
  </si>
  <si>
    <t>RATCLIFFE ELEM</t>
  </si>
  <si>
    <t>LABURNUM ELEM</t>
  </si>
  <si>
    <t>PEMBERTON ELEM</t>
  </si>
  <si>
    <t>MEHFOUD ELEM</t>
  </si>
  <si>
    <t>BAKER ELEM</t>
  </si>
  <si>
    <t>SKIPWITH ELEM</t>
  </si>
  <si>
    <t>TREVVETT ELEM</t>
  </si>
  <si>
    <t>LONGDALE ELEM</t>
  </si>
  <si>
    <t>BROOKLAND MIDDLE</t>
  </si>
  <si>
    <t>FAIRFIELD MIDDLE</t>
  </si>
  <si>
    <t>TUCKAHOE MIDDLE</t>
  </si>
  <si>
    <t>JOHNSON ELEM</t>
  </si>
  <si>
    <t>MAYBEURY ELEM</t>
  </si>
  <si>
    <t>SEVEN PINES ELEM</t>
  </si>
  <si>
    <t>PINCHBECK ELEM</t>
  </si>
  <si>
    <t>VARINA HIGH</t>
  </si>
  <si>
    <t>CHAMBERLAYNE ELEM</t>
  </si>
  <si>
    <t>SHORT PUMP ELEM</t>
  </si>
  <si>
    <t>TUCKER HIGH</t>
  </si>
  <si>
    <t>HENRICO HIGH</t>
  </si>
  <si>
    <t>DAVIS ELEM</t>
  </si>
  <si>
    <t>LONGAN ELEM</t>
  </si>
  <si>
    <t>HIGHLAND SPRINGS ELEM</t>
  </si>
  <si>
    <t>CARVER ELEM</t>
  </si>
  <si>
    <t>ADAMS ELEM</t>
  </si>
  <si>
    <t>HERMITAGE HIGH</t>
  </si>
  <si>
    <t>HOLLADAY ELEM</t>
  </si>
  <si>
    <t>BYRD MIDDLE</t>
  </si>
  <si>
    <t>DUMBARTON ELEM</t>
  </si>
  <si>
    <t>SHADY GROVE ELEM</t>
  </si>
  <si>
    <t>SHORT PUMP MIDDLE</t>
  </si>
  <si>
    <t>KAECHELE ELEM</t>
  </si>
  <si>
    <t>RIDGE ELEM</t>
  </si>
  <si>
    <t>ELKO MIDDLE</t>
  </si>
  <si>
    <t>COLONIAL TRAIL ELEM</t>
  </si>
  <si>
    <t>HARVIE ELEM</t>
  </si>
  <si>
    <t xml:space="preserve">HOLMAN MIDDLE </t>
  </si>
  <si>
    <t>GLEN ALLEN HIGH</t>
  </si>
  <si>
    <t>BASSETT HIGH</t>
  </si>
  <si>
    <t>MAGNA VISTA HIGH</t>
  </si>
  <si>
    <t>SANVILLE ELEM</t>
  </si>
  <si>
    <t>AXTON ELEM</t>
  </si>
  <si>
    <t>G.W. CARVER ELEM</t>
  </si>
  <si>
    <t>DREWRY MASON ELEM</t>
  </si>
  <si>
    <t>CAMPBELL COURT ELEM</t>
  </si>
  <si>
    <t>FIELDALE-COLLINSVILLE MIDDLE</t>
  </si>
  <si>
    <t>JOHN REDD SMITH ELEM</t>
  </si>
  <si>
    <t>COLLINSVILLE PRIMARY</t>
  </si>
  <si>
    <t>LAUREL PARK MIDDLE</t>
  </si>
  <si>
    <t>RICH ACRES ELEM</t>
  </si>
  <si>
    <t>STANLEYTOWN ELEM</t>
  </si>
  <si>
    <t>MOUNT OLIVET ELEM</t>
  </si>
  <si>
    <t>HIGHLAND ELEM</t>
  </si>
  <si>
    <t>HIGHLAND HIGH</t>
  </si>
  <si>
    <t>WINDSOR ELEM</t>
  </si>
  <si>
    <t>WINDSOR HIGH</t>
  </si>
  <si>
    <t>CARRSVILLE ELEM</t>
  </si>
  <si>
    <t>HARDY ELEM</t>
  </si>
  <si>
    <t>SMITHFIELD HIGH</t>
  </si>
  <si>
    <t>CARROLLTON ELEM</t>
  </si>
  <si>
    <t>GEORGIE D. TYLER MIDDLE</t>
  </si>
  <si>
    <t>WESTSIDE ELEM</t>
  </si>
  <si>
    <t>SMITHFIELD MIDDLE</t>
  </si>
  <si>
    <t>KING GEORGE MIDDLE</t>
  </si>
  <si>
    <t>KING GEORGE ELEM</t>
  </si>
  <si>
    <t>KING GEORGE HIGH</t>
  </si>
  <si>
    <t>SEALSTON ELEM</t>
  </si>
  <si>
    <t>POTOMAC ELEM</t>
  </si>
  <si>
    <t>KING &amp; QUEEN ELEM</t>
  </si>
  <si>
    <t>CENTRAL HIGH</t>
  </si>
  <si>
    <t>LAWSON-MARRIOTT ELEM</t>
  </si>
  <si>
    <t>KING WILLIAM HIGH</t>
  </si>
  <si>
    <t>HAMILTON HOLMES MIDDLE</t>
  </si>
  <si>
    <t>ACQUINTON ELEM</t>
  </si>
  <si>
    <t>COOL SPRING PRIMARY</t>
  </si>
  <si>
    <t>LANCASTER HIGH</t>
  </si>
  <si>
    <t>LANCASTER MIDDLE</t>
  </si>
  <si>
    <t>LANCASTER PRIMARY</t>
  </si>
  <si>
    <t>DRYDEN ELEM</t>
  </si>
  <si>
    <t>ST. CHARLES ELEM</t>
  </si>
  <si>
    <t>PENNINGTON MIDDLE</t>
  </si>
  <si>
    <t>ELK KNOB ELEM</t>
  </si>
  <si>
    <t>JONESVILLE MIDDLE</t>
  </si>
  <si>
    <t>FLATWOODS ELEM</t>
  </si>
  <si>
    <t>ELYDALE ELEM</t>
  </si>
  <si>
    <t>THOMAS WALKER HIGH</t>
  </si>
  <si>
    <t>SUGARLAND ELEM</t>
  </si>
  <si>
    <t>TRAILSIDE MIDDLE</t>
  </si>
  <si>
    <t>RIVERSIDE HIGH</t>
  </si>
  <si>
    <t>ROCK RIDGE HIGH</t>
  </si>
  <si>
    <t>HILLSBORO ELEM</t>
  </si>
  <si>
    <t>FREEDOM HIGH</t>
  </si>
  <si>
    <t>MIDDLEBURG COMMUNITY CHARTER</t>
  </si>
  <si>
    <t>LUCKETTS ELEM</t>
  </si>
  <si>
    <t>POTOMAC FALLS HIGH</t>
  </si>
  <si>
    <t>ALGONKIAN ELEM</t>
  </si>
  <si>
    <t>ASHBURN ELEM</t>
  </si>
  <si>
    <t>ROUND HILL ELEM</t>
  </si>
  <si>
    <t>EVERGREEN MILL ELEM</t>
  </si>
  <si>
    <t>J. LUPTON SIMPSON MIDDLE</t>
  </si>
  <si>
    <t>TUSCARORA HIGH</t>
  </si>
  <si>
    <t>FARMWELL STATION MIDDLE</t>
  </si>
  <si>
    <t>BALL'S BLUFF ELEM</t>
  </si>
  <si>
    <t>HAMILTON ELEM</t>
  </si>
  <si>
    <t>SANDERS CORNER ELEM</t>
  </si>
  <si>
    <t>POTOWMACK ELEM</t>
  </si>
  <si>
    <t>NEWTON-LEE ELEM</t>
  </si>
  <si>
    <t>SYCOLIN CREEK ELEM</t>
  </si>
  <si>
    <t>LINCOLN ELEM</t>
  </si>
  <si>
    <t>SENECA RIDGE MIDDLE</t>
  </si>
  <si>
    <t>BELMONT STATION ELEM</t>
  </si>
  <si>
    <t>DOMINION HIGH</t>
  </si>
  <si>
    <t>MERCER MIDDLE</t>
  </si>
  <si>
    <t>PINEBROOK ELEM</t>
  </si>
  <si>
    <t>STEUART W. WELLER ELEM</t>
  </si>
  <si>
    <t>JOHN CHAMPE HS</t>
  </si>
  <si>
    <t>MOOREFIELD STATION ELEM</t>
  </si>
  <si>
    <t>ROLLING RIDGE ELEM</t>
  </si>
  <si>
    <t>HILLSIDE ELEM</t>
  </si>
  <si>
    <t>BRIAR WOODS HIGH</t>
  </si>
  <si>
    <t>LEGACY ELEM</t>
  </si>
  <si>
    <t>BUFFALO TRAIL ELEM</t>
  </si>
  <si>
    <t>CARDINAL RIDGE ELEM</t>
  </si>
  <si>
    <t>DOMINION TRAIL ELEM</t>
  </si>
  <si>
    <t>LOWES ISLAND ELEM</t>
  </si>
  <si>
    <t>ALDIE ELEM</t>
  </si>
  <si>
    <t>HARPER PARK MIDDLE</t>
  </si>
  <si>
    <t>FREDERICK DOUGLASS ELEM</t>
  </si>
  <si>
    <t>CREIGHTON'S CORNER ELEM</t>
  </si>
  <si>
    <t>ROSA LEE CARTER ELEM</t>
  </si>
  <si>
    <t>LIBERTY ELEM</t>
  </si>
  <si>
    <t>STONE HILL MIDDLE</t>
  </si>
  <si>
    <t>J MICHAEL LUNSFORD MIDDLE</t>
  </si>
  <si>
    <t>WOODGROVE HIGH</t>
  </si>
  <si>
    <t>PARK VIEW HIGH</t>
  </si>
  <si>
    <t>KENNETH W CULBERT ELEM</t>
  </si>
  <si>
    <t>ARCOLA ELEM</t>
  </si>
  <si>
    <t>BANNEKER ELEM</t>
  </si>
  <si>
    <t>LOUDOUN COUNTY HIGH</t>
  </si>
  <si>
    <t>LOUDOUN VALLEY HIGH</t>
  </si>
  <si>
    <t>STERLING ELEM</t>
  </si>
  <si>
    <t>MEADOWLAND ELEM</t>
  </si>
  <si>
    <t>WATERFORD ELEM</t>
  </si>
  <si>
    <t>CATOCTIN ELEM</t>
  </si>
  <si>
    <t>GUILFORD ELEM</t>
  </si>
  <si>
    <t>EMERICK ELEM</t>
  </si>
  <si>
    <t>BROAD RUN HIGH</t>
  </si>
  <si>
    <t>SULLY ELEM</t>
  </si>
  <si>
    <t>STERLING MIDDLE</t>
  </si>
  <si>
    <t>LOVETTSVILLE ELEM</t>
  </si>
  <si>
    <t>BLUE RIDGE MIDDLE</t>
  </si>
  <si>
    <t>LEESBURG ELEM</t>
  </si>
  <si>
    <t>HORIZON ELEM</t>
  </si>
  <si>
    <t>CEDAR LANE ELEM</t>
  </si>
  <si>
    <t>STONE BRIDGE HIGH</t>
  </si>
  <si>
    <t>LITTLE RIVER ELEM</t>
  </si>
  <si>
    <t>SELDENS LANDING ELEM</t>
  </si>
  <si>
    <t>EAGLE RIDGE MIDDLE</t>
  </si>
  <si>
    <t>COUNTRYSIDE ELEM</t>
  </si>
  <si>
    <t>SMART'S MILL MIDDLE</t>
  </si>
  <si>
    <t>HERITAGE HIGH</t>
  </si>
  <si>
    <t>FRANCES HAZEL REID ELEM</t>
  </si>
  <si>
    <t>MILL RUN ELEM</t>
  </si>
  <si>
    <t>HARMONY MIDDLE</t>
  </si>
  <si>
    <t>RIVER BEND MIDDLE</t>
  </si>
  <si>
    <t>BELMONT RIDGE MIDDLE</t>
  </si>
  <si>
    <t>JOHN W. TOLBERT JR. ELEM</t>
  </si>
  <si>
    <t>HUTCHISON FARM ELEM</t>
  </si>
  <si>
    <t>FOREST GROVE ELEM</t>
  </si>
  <si>
    <t>MOUNTAIN VIEW ELEM</t>
  </si>
  <si>
    <t>LOUISA COUNTY MIDDLE</t>
  </si>
  <si>
    <t>LOUISA COUNTY HIGH</t>
  </si>
  <si>
    <t>TREVILIANS ELEM</t>
  </si>
  <si>
    <t>JOUETT ELEM</t>
  </si>
  <si>
    <t>MOSS-NUCKOLS ELEM</t>
  </si>
  <si>
    <t>VICTORIA ELEM</t>
  </si>
  <si>
    <t>LUNENBURG MIDDLE</t>
  </si>
  <si>
    <t>KENBRIDGE ELEM</t>
  </si>
  <si>
    <t>WAVERLY YOWELL ELEM</t>
  </si>
  <si>
    <t>MADISON COUNTY HIGH</t>
  </si>
  <si>
    <t>WILLIAM H. WETSEL MIDDLE</t>
  </si>
  <si>
    <t>MADISON PRIMARY</t>
  </si>
  <si>
    <t>THOMAS HUNTER MIDDLE</t>
  </si>
  <si>
    <t>MATHEWS HIGH</t>
  </si>
  <si>
    <t>LEE-JACKSON ELEM</t>
  </si>
  <si>
    <t>CLARKSVILLE ELEM</t>
  </si>
  <si>
    <t>LACROSSE ELEM</t>
  </si>
  <si>
    <t>SOUTH HILL ELEM</t>
  </si>
  <si>
    <t>CHASE CITY ELEM</t>
  </si>
  <si>
    <t>PARK VIEW MIDDLE</t>
  </si>
  <si>
    <t>BLUESTONE MIDDLE</t>
  </si>
  <si>
    <t>BLUESTONE  HIGH</t>
  </si>
  <si>
    <t>ST. CLARE WALKER MIDDLE</t>
  </si>
  <si>
    <t>MIDDLESEX ELEM</t>
  </si>
  <si>
    <t>MIDDLESEX HIGH</t>
  </si>
  <si>
    <t>HARDING AVENUE ELEM</t>
  </si>
  <si>
    <t>PRICES FORK ELEM</t>
  </si>
  <si>
    <t>SHAWSVILLE MIDDLE</t>
  </si>
  <si>
    <t>EASTERN MONTGOMERY ELEM</t>
  </si>
  <si>
    <t>FALLING BRANCH ELEM</t>
  </si>
  <si>
    <t>AUBURN HIGH</t>
  </si>
  <si>
    <t>CHRISTIANSBURG MIDDLE</t>
  </si>
  <si>
    <t>BELVIEW ELEM</t>
  </si>
  <si>
    <t>BLACKSBURG MIDDLE</t>
  </si>
  <si>
    <t>MARGARET BEEKS ELEM</t>
  </si>
  <si>
    <t>CHRISTIANSBURG ELEM</t>
  </si>
  <si>
    <t>GILBERT LINKOUS ELEM</t>
  </si>
  <si>
    <t>BLACKSBURG HIGH</t>
  </si>
  <si>
    <t>CHRISTIANSBURG HIGH</t>
  </si>
  <si>
    <t>CHRISTIANSBURG PRIMARY</t>
  </si>
  <si>
    <t>KIPPS ELEM</t>
  </si>
  <si>
    <t>AUBURN ELEM</t>
  </si>
  <si>
    <t>EASTERN MONTGOMERY HIGH</t>
  </si>
  <si>
    <t>ROCKFISH RIVER ELEM</t>
  </si>
  <si>
    <t>TYE RIVER ELEM</t>
  </si>
  <si>
    <t>NELSON COUNTY HIGH</t>
  </si>
  <si>
    <t>NELSON MIDDLE</t>
  </si>
  <si>
    <t>NEW KENT ELEM</t>
  </si>
  <si>
    <t>NEW KENT MIDDLE</t>
  </si>
  <si>
    <t>GEORGE W. WATKINS ELEM</t>
  </si>
  <si>
    <t>NEW KENT  HIGH</t>
  </si>
  <si>
    <t>NORTHAMPTON HIGH</t>
  </si>
  <si>
    <t xml:space="preserve">NORTHAMPTON MIDDLE </t>
  </si>
  <si>
    <t>OCCOHANNOCK ELEM</t>
  </si>
  <si>
    <t>KIPTOPEKE ELEM</t>
  </si>
  <si>
    <t>NORTHUMBERLAND MIDDLE</t>
  </si>
  <si>
    <t>NORTHUMBERLAND ELEM</t>
  </si>
  <si>
    <t>NORTHUMBERLAND HIGH</t>
  </si>
  <si>
    <t>NOTTOWAY INTERMEDIATE</t>
  </si>
  <si>
    <t>NOTTOWAY HIGH</t>
  </si>
  <si>
    <t>NOTTOWAY MIDDLE</t>
  </si>
  <si>
    <t>BURKEVILLE ELEM</t>
  </si>
  <si>
    <t>CREWE PRIMARY</t>
  </si>
  <si>
    <t>BLACKSTONE PRIMARY</t>
  </si>
  <si>
    <t>ORANGE CO. HIGH</t>
  </si>
  <si>
    <t>PROSPECT HEIGHTS MIDDLE</t>
  </si>
  <si>
    <t>UNIONVILLE ELEM</t>
  </si>
  <si>
    <t>GORDON-BARBOUR ELEM</t>
  </si>
  <si>
    <t>ORANGE ELEM</t>
  </si>
  <si>
    <t>LOCUST GROVE MIDDLE</t>
  </si>
  <si>
    <t>LOCUST GROVE ELEM</t>
  </si>
  <si>
    <t>LOCUST GROVE PRIMARY SCHOOL</t>
  </si>
  <si>
    <t>LIGHTFOOT ELEM</t>
  </si>
  <si>
    <t>LURAY HIGH</t>
  </si>
  <si>
    <t>STANLEY ELEM</t>
  </si>
  <si>
    <t>SHENANDOAH ELEM</t>
  </si>
  <si>
    <t>GROVE HILL PRESCHOOL ACADEMY</t>
  </si>
  <si>
    <t>LURAY ELEM</t>
  </si>
  <si>
    <t>PAGE COUNTY HIGH</t>
  </si>
  <si>
    <t>PAGE COUNTY MIDDLE</t>
  </si>
  <si>
    <t>LURAY MIDDLE</t>
  </si>
  <si>
    <t>SPRINGFIELD ELEM</t>
  </si>
  <si>
    <t>MEADOWS OF DAN ELEM</t>
  </si>
  <si>
    <t>STUART ELEM</t>
  </si>
  <si>
    <t>HARDIN REYNOLDS ELEM</t>
  </si>
  <si>
    <t>BLUE RIDGE ELEM</t>
  </si>
  <si>
    <t>PATRICK SPRINGS ELEM</t>
  </si>
  <si>
    <t>PATRICK COUNTY HIGH</t>
  </si>
  <si>
    <t>WOOLWINE ELEM</t>
  </si>
  <si>
    <t>DAN RIVER MIDDLE</t>
  </si>
  <si>
    <t>TUNSTALL MIDDLE</t>
  </si>
  <si>
    <t>CHATHAM MIDDLE</t>
  </si>
  <si>
    <t>DAN RIVER HIGH</t>
  </si>
  <si>
    <t>KENTUCK ELEM</t>
  </si>
  <si>
    <t>GRETNA HIGH</t>
  </si>
  <si>
    <t>STONY MILL ELEM</t>
  </si>
  <si>
    <t>CHATHAM HIGH</t>
  </si>
  <si>
    <t>TUNSTALL HIGH</t>
  </si>
  <si>
    <t>UNION HALL ELEM</t>
  </si>
  <si>
    <t>MT. AIRY ELEM</t>
  </si>
  <si>
    <t>TWIN SPRINGS ELEM</t>
  </si>
  <si>
    <t>BROSVILLE ELEM</t>
  </si>
  <si>
    <t>GRETNA ELEM</t>
  </si>
  <si>
    <t>GRETNA MIDDLE</t>
  </si>
  <si>
    <t>JOHN L. HURT ELEM</t>
  </si>
  <si>
    <t>CHATHAM ELEM</t>
  </si>
  <si>
    <t>POWHATAN HIGH</t>
  </si>
  <si>
    <t>POWHATAN ELEM</t>
  </si>
  <si>
    <t>POWHATAN JR. HIGH</t>
  </si>
  <si>
    <t>FLAT ROCK ELEM</t>
  </si>
  <si>
    <t>POCAHONTAS ELEM</t>
  </si>
  <si>
    <t>PRINCE EDWARD ELEM</t>
  </si>
  <si>
    <t>PRINCE EDWARD MIDDLE</t>
  </si>
  <si>
    <t>PRINCE EDWARD COUNTY HIGH</t>
  </si>
  <si>
    <t>PRINCE GEORGE HIGH</t>
  </si>
  <si>
    <t>N.B. CLEMENTS JUNIOR HIGH</t>
  </si>
  <si>
    <t>WILLIAM A. WALTON ELEM</t>
  </si>
  <si>
    <t>NORTH ELEM</t>
  </si>
  <si>
    <t>SOUTH ELEM</t>
  </si>
  <si>
    <t>L.L. BEAZLEY ELEM</t>
  </si>
  <si>
    <t>J.E.J. MOORE MIDDLE</t>
  </si>
  <si>
    <t>DAVID A. HARRISON ELEM</t>
  </si>
  <si>
    <t>PATRIOT HIGH</t>
  </si>
  <si>
    <t>PINEY BRANCH ELEM</t>
  </si>
  <si>
    <t>ENTERPRISE ELEM</t>
  </si>
  <si>
    <t>JOHN F. PATTIE SR. ELEM</t>
  </si>
  <si>
    <t>POTOMAC HIGH</t>
  </si>
  <si>
    <t>THE NOKESVILLE SCHOOL</t>
  </si>
  <si>
    <t>MARTIN LUTHER KING JR. ELEM</t>
  </si>
  <si>
    <t>POTOMAC MIDDLE</t>
  </si>
  <si>
    <t>LAKE RIDGE ELEM</t>
  </si>
  <si>
    <t>WOODBINE PRE-SCHOOL CENTER</t>
  </si>
  <si>
    <t>SUDLEY ELEM</t>
  </si>
  <si>
    <t>ASHLAND ELEM</t>
  </si>
  <si>
    <t>J.W. ALVEY ELEM</t>
  </si>
  <si>
    <t>MARY G. PORTER TRADITIONAL</t>
  </si>
  <si>
    <t>MARY WILLIAMS ELEM</t>
  </si>
  <si>
    <t>HAYMARKET ELEM</t>
  </si>
  <si>
    <t>OCCOQUAN ELEM</t>
  </si>
  <si>
    <t>SUELLA G. ELLIS ELEM</t>
  </si>
  <si>
    <t>DUMFRIES ELEM</t>
  </si>
  <si>
    <t>BATTLEFIELD HIGH</t>
  </si>
  <si>
    <t>MINNIEVILLE ELEM</t>
  </si>
  <si>
    <t>RONALD WILSON REAGAN MIDDLE</t>
  </si>
  <si>
    <t>SPRINGWOODS ELEM</t>
  </si>
  <si>
    <t>A. HENDERSON ELEM</t>
  </si>
  <si>
    <t>GLENKIRK ELEM</t>
  </si>
  <si>
    <t>YORKSHIRE ELEM</t>
  </si>
  <si>
    <t>SAMUEL L. GRAVELY JR. ELEM SCH</t>
  </si>
  <si>
    <t>FANNIE W. FITZGERALD ELEM</t>
  </si>
  <si>
    <t>HERBERT J. SAUNDERS MIDDLE</t>
  </si>
  <si>
    <t>VICTORY ELEM</t>
  </si>
  <si>
    <t>ROCKLEDGE ELEM</t>
  </si>
  <si>
    <t>TRIANGLE ELEM</t>
  </si>
  <si>
    <t>R. DEAN KILBY ELEM</t>
  </si>
  <si>
    <t>FEATHERSTONE ELEM</t>
  </si>
  <si>
    <t>LOCH LOMOND ELEM</t>
  </si>
  <si>
    <t>T CLAY WOOD ELEM</t>
  </si>
  <si>
    <t>STONEWALL MIDDLE</t>
  </si>
  <si>
    <t>E.H. MARSTELLER MIDDLE</t>
  </si>
  <si>
    <t>SIGNAL HILL ELEM</t>
  </si>
  <si>
    <t>PARKSIDE MIDDLE</t>
  </si>
  <si>
    <t>GRAHAM PARK MIDDLE</t>
  </si>
  <si>
    <t>FRED M. LYNN MIDDLE</t>
  </si>
  <si>
    <t>BRENTSVILLE DISTRICT HIGH</t>
  </si>
  <si>
    <t>WEST GATE ELEM</t>
  </si>
  <si>
    <t>POTOMAC VIEW ELEM</t>
  </si>
  <si>
    <t>WOODBRIDGE MIDDLE</t>
  </si>
  <si>
    <t>MARUMSCO HILLS ELEM</t>
  </si>
  <si>
    <t>ELIZABETH VAUGHAN ELEM</t>
  </si>
  <si>
    <t>RIPPON MIDDLE</t>
  </si>
  <si>
    <t>WOODBRIDGE HIGH</t>
  </si>
  <si>
    <t>BELMONT ELEM</t>
  </si>
  <si>
    <t>DALE CITY ELEM</t>
  </si>
  <si>
    <t>C.A. SINCLAIR ELEM</t>
  </si>
  <si>
    <t>GEORGE G. TYLER ELEM</t>
  </si>
  <si>
    <t>MILLS E. GODWIN MIDDLE</t>
  </si>
  <si>
    <t>COLES ELEM</t>
  </si>
  <si>
    <t>BEL AIR ELEM</t>
  </si>
  <si>
    <t>STONEWALL JACKSON HIGH</t>
  </si>
  <si>
    <t>GAR-FIELD HIGH</t>
  </si>
  <si>
    <t>KERRYDALE ELEM</t>
  </si>
  <si>
    <t>NEABSCO ELEM</t>
  </si>
  <si>
    <t>C.D. HYLTON HIGH</t>
  </si>
  <si>
    <t>LAKE RIDGE MIDDLE</t>
  </si>
  <si>
    <t>SHARON C. MCAULIFFE ELEM</t>
  </si>
  <si>
    <t>WESTRIDGE ELEM</t>
  </si>
  <si>
    <t>RIVER OAKS ELEM</t>
  </si>
  <si>
    <t>ANTIETAM ELEM</t>
  </si>
  <si>
    <t>GEORGE P. MULLEN ELEM</t>
  </si>
  <si>
    <t>STUART M. BEVILLE MIDDLE</t>
  </si>
  <si>
    <t>THURGOOD MARSHALL ELEM</t>
  </si>
  <si>
    <t>OSBOURN PARK HIGH</t>
  </si>
  <si>
    <t>MONTCLAIR ELEM</t>
  </si>
  <si>
    <t>OLD BRIDGE ELEM</t>
  </si>
  <si>
    <t>LEESYLVANIA ELEM</t>
  </si>
  <si>
    <t>BENNETT ELEM</t>
  </si>
  <si>
    <t>SONNIE PENN ELEM</t>
  </si>
  <si>
    <t>BRISTOW RUN ELEM</t>
  </si>
  <si>
    <t>FOREST PARK HIGH</t>
  </si>
  <si>
    <t>LOUISE A. BENTON MIDDLE</t>
  </si>
  <si>
    <t>SWANS CREEK ELEM</t>
  </si>
  <si>
    <t>CEDAR POINT ELEM</t>
  </si>
  <si>
    <t>BULL RUN MIDDLE</t>
  </si>
  <si>
    <t>ROSA PARKS ELEM</t>
  </si>
  <si>
    <t>PENNINGTON SCHOOL</t>
  </si>
  <si>
    <t>BUCKLAND MILLS ELEM</t>
  </si>
  <si>
    <t>GAINESVILLE MIDDLE</t>
  </si>
  <si>
    <t>CHRIS YUNG ELEM</t>
  </si>
  <si>
    <t>PULASKI COUNTY SR. HIGH</t>
  </si>
  <si>
    <t>CRITZER ELEM</t>
  </si>
  <si>
    <t>PULASKI ELEM</t>
  </si>
  <si>
    <t>SNOWVILLE ELEM</t>
  </si>
  <si>
    <t>PULASKI MIDDLE</t>
  </si>
  <si>
    <t>RIVERLAWN ELEM</t>
  </si>
  <si>
    <t>DUBLIN MIDDLE</t>
  </si>
  <si>
    <t>DUBLIN ELEM</t>
  </si>
  <si>
    <t>RAPPAHANNOCK CO. HIGH</t>
  </si>
  <si>
    <t>RAPPAHANNOCK COUNTY ELEM</t>
  </si>
  <si>
    <t>RICHMOND COUNTY ELEM</t>
  </si>
  <si>
    <t>RAPPAHANNOCK HIGH</t>
  </si>
  <si>
    <t>HIDDEN VALLEY MIDDLE</t>
  </si>
  <si>
    <t>BURLINGTON ELEM</t>
  </si>
  <si>
    <t>WILLIAM BYRD MIDDLE</t>
  </si>
  <si>
    <t>MT. PLEASANT ELEM</t>
  </si>
  <si>
    <t>CLEARBROOK ELEM</t>
  </si>
  <si>
    <t>FORT LEWIS ELEM</t>
  </si>
  <si>
    <t>BACK CREEK ELEM</t>
  </si>
  <si>
    <t>CAVE SPRING HIGH</t>
  </si>
  <si>
    <t>OAK GROVE ELEM</t>
  </si>
  <si>
    <t>GLENVAR ELEM</t>
  </si>
  <si>
    <t>PENN FOREST ELEM</t>
  </si>
  <si>
    <t>NORTHSIDE HIGH</t>
  </si>
  <si>
    <t>MASON'S COVE ELEM</t>
  </si>
  <si>
    <t>HERMAN L. HORN ELEM</t>
  </si>
  <si>
    <t>CAVE SPRING ELEM</t>
  </si>
  <si>
    <t>W.E. CUNDIFF ELEM</t>
  </si>
  <si>
    <t>GREEN VALLEY ELEM</t>
  </si>
  <si>
    <t>GLENVAR HIGH</t>
  </si>
  <si>
    <t>CAVE SPRING MIDDLE</t>
  </si>
  <si>
    <t>WILLIAM BYRD HIGH</t>
  </si>
  <si>
    <t>NORTHSIDE MIDDLE</t>
  </si>
  <si>
    <t>GLEN COVE ELEM</t>
  </si>
  <si>
    <t>GLENVAR MIDDLE</t>
  </si>
  <si>
    <t>BONSACK ELEM</t>
  </si>
  <si>
    <t>HIDDEN VALLEY HIGH</t>
  </si>
  <si>
    <t>FAIRFIELD ELEM</t>
  </si>
  <si>
    <t>ROCKBRIDGE COUNTY HIGH</t>
  </si>
  <si>
    <t>NATURAL BRIDGE ELEM</t>
  </si>
  <si>
    <t>MAURY RIVER MIDDLE</t>
  </si>
  <si>
    <t>PLAINS ELEM</t>
  </si>
  <si>
    <t>JOHN C. MYERS ELEM</t>
  </si>
  <si>
    <t>PEAK VIEW ELEM</t>
  </si>
  <si>
    <t>SPOTSWOOD HIGH</t>
  </si>
  <si>
    <t>LINVILLE-EDOM ELEM</t>
  </si>
  <si>
    <t>RIVER BEND ELEM</t>
  </si>
  <si>
    <t>EAST ROCKINGHAM HIGH</t>
  </si>
  <si>
    <t>ELKTON ELEM</t>
  </si>
  <si>
    <t>LACEY SPRING ELEM</t>
  </si>
  <si>
    <t>MCGAHEYSVILLE ELEM</t>
  </si>
  <si>
    <t>SOUTH RIVER ELEM</t>
  </si>
  <si>
    <t>TURNER ASHBY HIGH</t>
  </si>
  <si>
    <t>MONTEVIDEO MIDDLE</t>
  </si>
  <si>
    <t>BROADWAY HIGH</t>
  </si>
  <si>
    <t>WILBUR S. PENCE MIDDLE</t>
  </si>
  <si>
    <t>ELKTON MIDDLE</t>
  </si>
  <si>
    <t>OTTOBINE ELEM</t>
  </si>
  <si>
    <t>FULKS RUN ELEM</t>
  </si>
  <si>
    <t>PLEASANT VALLEY ELEM</t>
  </si>
  <si>
    <t>J. FRANK HILLYARD MIDDLE</t>
  </si>
  <si>
    <t>JOHN W. WAYLAND ELEM</t>
  </si>
  <si>
    <t>LEBANON HIGH</t>
  </si>
  <si>
    <t>LEBANON PRIMARY</t>
  </si>
  <si>
    <t>LEBANON ELEM</t>
  </si>
  <si>
    <t>HONAKER HIGH</t>
  </si>
  <si>
    <t>BELFAST ELK GARDEN ELEM</t>
  </si>
  <si>
    <t>SWORDS CREEK ELEM</t>
  </si>
  <si>
    <t>CASTLEWOOD HIGH</t>
  </si>
  <si>
    <t>CASTLEWOOD ELEM</t>
  </si>
  <si>
    <t>GIVENS ELEM</t>
  </si>
  <si>
    <t>COPPER CREEK ELEM</t>
  </si>
  <si>
    <t>HONAKER ELEM</t>
  </si>
  <si>
    <t>LEBANON MIDDLE</t>
  </si>
  <si>
    <t>FORT BLACKMORE PRIMARY</t>
  </si>
  <si>
    <t>RYE COVE INTERMEDIATE</t>
  </si>
  <si>
    <t>NICKELSVILLE ELEM</t>
  </si>
  <si>
    <t>RYE COVE HIGH</t>
  </si>
  <si>
    <t>DUNGANNON INTERMEDIATE</t>
  </si>
  <si>
    <t>SHOEMAKER ELEM</t>
  </si>
  <si>
    <t>HILTON ELEM</t>
  </si>
  <si>
    <t>WEBER CITY ELEM</t>
  </si>
  <si>
    <t>DUFFIELD-PATTONSVILLE PRIMARY</t>
  </si>
  <si>
    <t>GATE CITY HIGH</t>
  </si>
  <si>
    <t>GATE CITY MIDDLE</t>
  </si>
  <si>
    <t>TWIN SPRINGS HIGH</t>
  </si>
  <si>
    <t>YUMA ELEM</t>
  </si>
  <si>
    <t>W.W. ROBINSON ELEM</t>
  </si>
  <si>
    <t>PETER MUHLENBERG MIDDLE</t>
  </si>
  <si>
    <t>NORTH FORK MIDDLE</t>
  </si>
  <si>
    <t>SIGNAL KNOB MIDDLE</t>
  </si>
  <si>
    <t>STRASBURG HIGH</t>
  </si>
  <si>
    <t>SANDY HOOK ELEM</t>
  </si>
  <si>
    <t>ASHBY LEE ELEM</t>
  </si>
  <si>
    <t>NORTHWOOD MIDDLE</t>
  </si>
  <si>
    <t>NORTHWOOD HIGH</t>
  </si>
  <si>
    <t>ATKINS ELEM</t>
  </si>
  <si>
    <t>CHILHOWIE HIGH</t>
  </si>
  <si>
    <t>SUGAR GROVE ELEM</t>
  </si>
  <si>
    <t>MARION MIDDLE</t>
  </si>
  <si>
    <t>OAK POINT ELEM</t>
  </si>
  <si>
    <t>MARION SENIOR HIGH</t>
  </si>
  <si>
    <t>MARION ELEM</t>
  </si>
  <si>
    <t>RICH VALLEY ELEM</t>
  </si>
  <si>
    <t>CHILHOWIE ELEM</t>
  </si>
  <si>
    <t>SALTVILLE ELEM</t>
  </si>
  <si>
    <t>CHILHOWIE MIDDLE</t>
  </si>
  <si>
    <t>NOTTOWAY ELEM</t>
  </si>
  <si>
    <t>MEHERRIN ELEM</t>
  </si>
  <si>
    <t>SOUTHAMPTON HIGH</t>
  </si>
  <si>
    <t>SOUTHAMPTON MIDDLE</t>
  </si>
  <si>
    <t>CAPRON ELEM</t>
  </si>
  <si>
    <t>RIVERDALE ELEM</t>
  </si>
  <si>
    <t>BATTLEFIELD ELEM</t>
  </si>
  <si>
    <t>ROBERT E. LEE ELEM</t>
  </si>
  <si>
    <t>COURTLAND HIGH</t>
  </si>
  <si>
    <t>COURTLAND ELEM</t>
  </si>
  <si>
    <t>POST OAK MIDDLE</t>
  </si>
  <si>
    <t>LEE HILL ELEM</t>
  </si>
  <si>
    <t>SPOTSYLVANIA MIDDLE</t>
  </si>
  <si>
    <t>BERKELEY ELEM</t>
  </si>
  <si>
    <t>LIVINGSTON ELEM</t>
  </si>
  <si>
    <t>SPOTSWOOD ELEM</t>
  </si>
  <si>
    <t>SPOTSYLVANIA HIGH</t>
  </si>
  <si>
    <t>CHANCELLOR HIGH</t>
  </si>
  <si>
    <t>CHANCELLOR MIDDLE</t>
  </si>
  <si>
    <t>SMITH STATION ELEM</t>
  </si>
  <si>
    <t>CHANCELLOR ELEM</t>
  </si>
  <si>
    <t>BROCK ROAD ELEM</t>
  </si>
  <si>
    <t>BATTLEFIELD MIDDLE</t>
  </si>
  <si>
    <t>COURTHOUSE RD ELEM</t>
  </si>
  <si>
    <t>THORNBURG MIDDLE</t>
  </si>
  <si>
    <t>RIVERVIEW ELEM</t>
  </si>
  <si>
    <t>WILDERNESS ELEM</t>
  </si>
  <si>
    <t>NI RIVER MIDDLE</t>
  </si>
  <si>
    <t>MASSAPONAX HIGH</t>
  </si>
  <si>
    <t>HARRISON ROAD ELEM</t>
  </si>
  <si>
    <t>PARKSIDE ELEM</t>
  </si>
  <si>
    <t>FREEDOM MIDDLE</t>
  </si>
  <si>
    <t>RIVERBEND HIGH</t>
  </si>
  <si>
    <t>CEDAR FOREST ELEM</t>
  </si>
  <si>
    <t>SALEM ELEM</t>
  </si>
  <si>
    <t>EDWARD E. DREW JR. MIDDLE</t>
  </si>
  <si>
    <t>STAFFORD ELEM</t>
  </si>
  <si>
    <t>STAFFORD MIDDLE</t>
  </si>
  <si>
    <t>T. BENTON GAYLE MIDDLE</t>
  </si>
  <si>
    <t>STAFFORD SR. HIGH</t>
  </si>
  <si>
    <t>FERRY FARM ELEM</t>
  </si>
  <si>
    <t>HARTWOOD ELEM</t>
  </si>
  <si>
    <t>ANNE E. MONCURE ELEM</t>
  </si>
  <si>
    <t>GRAFTON VILLAGE ELEM</t>
  </si>
  <si>
    <t>FALMOUTH ELEM</t>
  </si>
  <si>
    <t>NORTH STAFFORD HIGH</t>
  </si>
  <si>
    <t>PARK RIDGE ELEM</t>
  </si>
  <si>
    <t>HAMPTON OAKS ELEM</t>
  </si>
  <si>
    <t>ANDREW G. WRIGHT MIDDLE</t>
  </si>
  <si>
    <t>GARRISONVILLE ELEM</t>
  </si>
  <si>
    <t>BROOKE POINT HIGH</t>
  </si>
  <si>
    <t>H.H. POOLE MIDDLE</t>
  </si>
  <si>
    <t>WINDING CREEK ELEM</t>
  </si>
  <si>
    <t>COLONIAL FORGE HIGH</t>
  </si>
  <si>
    <t>ROCKY RUN ELEM</t>
  </si>
  <si>
    <t>RODNEY E. THOMPSON MIDDLE</t>
  </si>
  <si>
    <t>KATE WALLER BARRETT ELEM</t>
  </si>
  <si>
    <t>MARGARET BRENT ELEM</t>
  </si>
  <si>
    <t>MOUNTAIN VIEW HIGH</t>
  </si>
  <si>
    <t>CONWAY ELEM</t>
  </si>
  <si>
    <t>DONALD B. DIXON-LYLE R. SMITH MIDDLE</t>
  </si>
  <si>
    <t>ANTHONY BURNS ELEM</t>
  </si>
  <si>
    <t>SHIRLEY C. HEIM MIDDLE</t>
  </si>
  <si>
    <t>WIDEWATER ELEM</t>
  </si>
  <si>
    <t>ROCKHILL ELEM</t>
  </si>
  <si>
    <t>SURRY COUNTY HIGH</t>
  </si>
  <si>
    <t>SURRY ELEM</t>
  </si>
  <si>
    <t>LUTHER P. JACKSON MIDDLE</t>
  </si>
  <si>
    <t>SUSSEX CENTRAL HIGH</t>
  </si>
  <si>
    <t>SUSSEX CENTRAL MIDDLE</t>
  </si>
  <si>
    <t>SUSSEX CENTRAL ELEM</t>
  </si>
  <si>
    <t>GRAHAM MIDDLE</t>
  </si>
  <si>
    <t>TAZEWELL MIDDLE</t>
  </si>
  <si>
    <t>ABBS VALLEY-BOISSEVAIN ELEM</t>
  </si>
  <si>
    <t>TAZEWELL ELEM</t>
  </si>
  <si>
    <t>NORTH TAZEWELL ELEM</t>
  </si>
  <si>
    <t>DUDLEY PRIMARY</t>
  </si>
  <si>
    <t>RICHLANDS HIGH</t>
  </si>
  <si>
    <t>RICHLANDS ELEM</t>
  </si>
  <si>
    <t>RICHLANDS MIDDLE</t>
  </si>
  <si>
    <t>CEDAR BLUFF ELEM</t>
  </si>
  <si>
    <t>TAZEWELL HIGH</t>
  </si>
  <si>
    <t>RAVEN ELEM</t>
  </si>
  <si>
    <t>GRAHAM HIGH</t>
  </si>
  <si>
    <t>GRAHAM INTERMEDIATE</t>
  </si>
  <si>
    <t>SPRINGVILLE ELEM</t>
  </si>
  <si>
    <t>E. WILSON MORRISON ELEM</t>
  </si>
  <si>
    <t>LESLIE FOX KEYSER ELEM</t>
  </si>
  <si>
    <t>WARREN COUNTY HIGH</t>
  </si>
  <si>
    <t>RESSIE JEFFRIES ELEM</t>
  </si>
  <si>
    <t>SKYLINE HIGH</t>
  </si>
  <si>
    <t>WARREN COUNTY MIDDLE</t>
  </si>
  <si>
    <t>HILDA J. BARBOUR ELEM</t>
  </si>
  <si>
    <t>A.S. RHODES ELEM</t>
  </si>
  <si>
    <t>VALLEY INSTITUTE ELEM</t>
  </si>
  <si>
    <t>ABINGDON HIGH</t>
  </si>
  <si>
    <t>JOHN S. BATTLE HIGH</t>
  </si>
  <si>
    <t>HOLSTON HIGH</t>
  </si>
  <si>
    <t>HIGH POINT ELEM</t>
  </si>
  <si>
    <t>GLADE SPRING MIDDLE</t>
  </si>
  <si>
    <t>E.B. STANLEY MIDDLE</t>
  </si>
  <si>
    <t>MEADOWVIEW ELEM</t>
  </si>
  <si>
    <t>GREENDALE ELEM</t>
  </si>
  <si>
    <t>DAMASCUS MIDDLE</t>
  </si>
  <si>
    <t>RHEA VALLEY ELEM</t>
  </si>
  <si>
    <t>WALLACE MIDDLE</t>
  </si>
  <si>
    <t>WATAUGA ELEM</t>
  </si>
  <si>
    <t>WASHINGTON &amp; LEE HIGH</t>
  </si>
  <si>
    <t>COPLE ELEM</t>
  </si>
  <si>
    <t>MONTROSS MIDDLE</t>
  </si>
  <si>
    <t>WASHINGTON DISTRICT ELEM</t>
  </si>
  <si>
    <t>UNION HIGH</t>
  </si>
  <si>
    <t>POWELL VALLEY PRIMARY</t>
  </si>
  <si>
    <t>POWELL VALLEY MIDDLE</t>
  </si>
  <si>
    <t>WISE PRIMARY</t>
  </si>
  <si>
    <t>APPALACHIA ELEM</t>
  </si>
  <si>
    <t>L.F. ADDINGTON MIDDLE</t>
  </si>
  <si>
    <t>COEBURN MIDDLE</t>
  </si>
  <si>
    <t>EASTSIDE HIGH</t>
  </si>
  <si>
    <t>COEBURN PRIMARY</t>
  </si>
  <si>
    <t>J.W. ADAMS COMBINED</t>
  </si>
  <si>
    <t>ST. PAUL ELEM</t>
  </si>
  <si>
    <t>MAX MEADOWS ELEM</t>
  </si>
  <si>
    <t>FORT CHISWELL MIDDLE</t>
  </si>
  <si>
    <t>RURAL RETREAT MIDDLE</t>
  </si>
  <si>
    <t>SCOTT MEMORIAL MIDDLE</t>
  </si>
  <si>
    <t>SPILLER ELEM</t>
  </si>
  <si>
    <t>RURAL RETREAT ELEM</t>
  </si>
  <si>
    <t>RURAL RETREAT HIGH</t>
  </si>
  <si>
    <t>SPEEDWELL ELEM</t>
  </si>
  <si>
    <t>GEORGE WYTHE HIGH</t>
  </si>
  <si>
    <t>JACKSON MEMORIAL ELEM</t>
  </si>
  <si>
    <t>SHEFFEY ELEM</t>
  </si>
  <si>
    <t>FORT CHISWELL HIGH</t>
  </si>
  <si>
    <t>MAGRUDER ELEM</t>
  </si>
  <si>
    <t>GRAFTON BETHEL ELEM</t>
  </si>
  <si>
    <t>DARE ELEM</t>
  </si>
  <si>
    <t>SEAFORD ELEM</t>
  </si>
  <si>
    <t>BETHEL MANOR ELEM</t>
  </si>
  <si>
    <t>TABB MIDDLE</t>
  </si>
  <si>
    <t>BRUTON HIGH</t>
  </si>
  <si>
    <t>QUEENS LAKE MIDDLE</t>
  </si>
  <si>
    <t>YORKTOWN ELEM</t>
  </si>
  <si>
    <t>WALLER MILL ELEM</t>
  </si>
  <si>
    <t>TABB HIGH</t>
  </si>
  <si>
    <t>YORK HIGH</t>
  </si>
  <si>
    <t>GRAFTON HIGH</t>
  </si>
  <si>
    <t>GRAFTON MIDDLE</t>
  </si>
  <si>
    <t>YORK RIVER ACADEMY</t>
  </si>
  <si>
    <t>TABB ELEM</t>
  </si>
  <si>
    <t>YORKTOWN MIDDLE</t>
  </si>
  <si>
    <t>MT. VERNON ELEM</t>
  </si>
  <si>
    <t>COVENTRY ELEM</t>
  </si>
  <si>
    <t>GEORGE MASON ELEM</t>
  </si>
  <si>
    <t>DOUGLAS MACARTHUR ELEM</t>
  </si>
  <si>
    <t>CHARLES BARRETT ELEM</t>
  </si>
  <si>
    <t>GEORGE WASHINGTON MIDDLE</t>
  </si>
  <si>
    <t>FRANCIS C. HAMMOND MIDDLE</t>
  </si>
  <si>
    <t>CORA KELLY MAGNET ELEM</t>
  </si>
  <si>
    <t>WILLIAM RAMSAY ELEM</t>
  </si>
  <si>
    <t>TC WILLIAMS HIGH</t>
  </si>
  <si>
    <t>JAMES K POLK ELEM</t>
  </si>
  <si>
    <t>JOHN ADAMS ELEM</t>
  </si>
  <si>
    <t>MOUNT VERNON ELEM</t>
  </si>
  <si>
    <t>SAMUEL W TUCKER ELEM</t>
  </si>
  <si>
    <t>PATRICK HENRY ELEM</t>
  </si>
  <si>
    <t>MAURY ELEM</t>
  </si>
  <si>
    <t>LYLES-CROUCH ELEM</t>
  </si>
  <si>
    <t>JEFFERSON-HOUSTON ELEM</t>
  </si>
  <si>
    <t>VIRGINIA MIDDLE</t>
  </si>
  <si>
    <t>JOSEPH VAN PELT ELEM</t>
  </si>
  <si>
    <t>HIGHLAND VIEW ELEM</t>
  </si>
  <si>
    <t>STONEWALL JACKSON ELEM</t>
  </si>
  <si>
    <t>VIRGINIA HIGH</t>
  </si>
  <si>
    <t>WASHINGTON LEE ELEM</t>
  </si>
  <si>
    <t>ENDERLY HEIGHTS ELEM</t>
  </si>
  <si>
    <t>PARRY MCCLUER MIDDLE</t>
  </si>
  <si>
    <t>PARRY MCCLUER HIGH</t>
  </si>
  <si>
    <t>FW KLING JR ELEM</t>
  </si>
  <si>
    <t>BUFORD MIDDLE</t>
  </si>
  <si>
    <t>WALKER UPPER ELEM</t>
  </si>
  <si>
    <t>JACKSON-VIA ELEM</t>
  </si>
  <si>
    <t>CHARLOTTESVILLE HIGH</t>
  </si>
  <si>
    <t>VENABLE ELEM</t>
  </si>
  <si>
    <t>CLARK ELEM</t>
  </si>
  <si>
    <t>BURNLEY-MORAN ELEM</t>
  </si>
  <si>
    <t>GREENBRIER ELEM</t>
  </si>
  <si>
    <t>COLONIAL HEIGHTS MIDDLE</t>
  </si>
  <si>
    <t>COLONIAL HEIGHTS HIGH</t>
  </si>
  <si>
    <t>LAKEVIEW ELEM</t>
  </si>
  <si>
    <t>TUSSING ELEM</t>
  </si>
  <si>
    <t>EDGEMONT PRIMARY</t>
  </si>
  <si>
    <t>COVINGTON HIGH</t>
  </si>
  <si>
    <t>JETER-WATSON INTERMEDIATE</t>
  </si>
  <si>
    <t>WESTWOOD MIDDLE</t>
  </si>
  <si>
    <t>GALILEO MAGNET HIGH</t>
  </si>
  <si>
    <t>LANGSTON FOCUS</t>
  </si>
  <si>
    <t>G.L.H. JOHNSON ELEM</t>
  </si>
  <si>
    <t>FOREST HILLS ELEM</t>
  </si>
  <si>
    <t>GROVE PARK PRESCHOOL</t>
  </si>
  <si>
    <t>GEORGE WASHINGTON HIGH</t>
  </si>
  <si>
    <t>WOODBERRY HILLS ELEM</t>
  </si>
  <si>
    <t>PARK AVENUE ELEM</t>
  </si>
  <si>
    <t>O. TRENT BONNER MIDDLE</t>
  </si>
  <si>
    <t>THE NORTHSIDE PRESCHOOL</t>
  </si>
  <si>
    <t>SCHOOLFIELD ELEM</t>
  </si>
  <si>
    <t>E. A. GIBSON ELEM</t>
  </si>
  <si>
    <t>MT. DANIEL SCHOOL</t>
  </si>
  <si>
    <t>GEORGE MASON HIGH</t>
  </si>
  <si>
    <t>MARY ELLEN HENDERSON MIDDLE</t>
  </si>
  <si>
    <t>JESSIE THACKREY PRESCHOOL</t>
  </si>
  <si>
    <t>LAFAYETTE UPPER ELEM</t>
  </si>
  <si>
    <t>WALKER-GRANT MIDDLE</t>
  </si>
  <si>
    <t>ORIGINAL WALKER-GRANT</t>
  </si>
  <si>
    <t>JAMES MONROE HIGH</t>
  </si>
  <si>
    <t>HUGH MERCER ELEM</t>
  </si>
  <si>
    <t>GALAX ELEM</t>
  </si>
  <si>
    <t>GALAX HIGH</t>
  </si>
  <si>
    <t>GALAX MIDDLE</t>
  </si>
  <si>
    <t>ABERDEEN ELEM</t>
  </si>
  <si>
    <t>SAMUEL P. LANGLEY ELEM</t>
  </si>
  <si>
    <t>MOTON EARLY CHILDHOOD CENTER</t>
  </si>
  <si>
    <t>JANE H. BRYAN ELEM</t>
  </si>
  <si>
    <t>ALFRED S. FORREST ELEM</t>
  </si>
  <si>
    <t>JOHN B. CARY ELEM</t>
  </si>
  <si>
    <t>HAMPTON HIGH</t>
  </si>
  <si>
    <t>FRANCIS ASBURY ELEM</t>
  </si>
  <si>
    <t>JEFFERSON DAVIS MIDDLE</t>
  </si>
  <si>
    <t>KECOUGHTAN HIGH</t>
  </si>
  <si>
    <t>BARRON ELEM</t>
  </si>
  <si>
    <t>BENJAMIN SYMS MIDDLE</t>
  </si>
  <si>
    <t>TUCKER-CAPPS ELEM</t>
  </si>
  <si>
    <t>PHILLIPS ELEM</t>
  </si>
  <si>
    <t>THOMAS EATON MIDDLE</t>
  </si>
  <si>
    <t>PAUL BURBANK ELEM</t>
  </si>
  <si>
    <t>CHRISTOPHER C. KRAFT ELEM</t>
  </si>
  <si>
    <t>BETHEL HIGH</t>
  </si>
  <si>
    <t>JOHN TYLER ELEM</t>
  </si>
  <si>
    <t>C. ALTON LINDSAY MIDDLE</t>
  </si>
  <si>
    <t>CAPTAIN JOHN SMITH ELEM</t>
  </si>
  <si>
    <t>BOOKER ELEM</t>
  </si>
  <si>
    <t>LUTHER W. MACHEN ELEM</t>
  </si>
  <si>
    <t>PHOEBUS HIGH</t>
  </si>
  <si>
    <t>A.W.E. BASSETTE ELEM</t>
  </si>
  <si>
    <t xml:space="preserve">HUNTER B ANDREWS </t>
  </si>
  <si>
    <t>GEORGE P PHENIX ELEM</t>
  </si>
  <si>
    <t>FRANCIS W. JONES MAGNET MIDDLE</t>
  </si>
  <si>
    <t>WILLIAM MASON COOPER ELEM</t>
  </si>
  <si>
    <t>SMITHLAND ELEM</t>
  </si>
  <si>
    <t>SKYLINE MIDDLE</t>
  </si>
  <si>
    <t>HARRISONBURG HIGH</t>
  </si>
  <si>
    <t>STONE SPRING ELEM</t>
  </si>
  <si>
    <t>WATERMAN ELEM</t>
  </si>
  <si>
    <t>KEISTER ELEM</t>
  </si>
  <si>
    <t>THOMAS HARRISON MIDDLE</t>
  </si>
  <si>
    <t>CARTER G. WOODSON MIDDLE</t>
  </si>
  <si>
    <t>HOPEWELL HIGH</t>
  </si>
  <si>
    <t>HARRY E. JAMES ELEM</t>
  </si>
  <si>
    <t>WOODLAWN PRE-SCHOOL LRNG CTR.</t>
  </si>
  <si>
    <t>DUPONT ELEM</t>
  </si>
  <si>
    <t>PATRICK COPELAND ELEM</t>
  </si>
  <si>
    <t>HERITAGE ELEM</t>
  </si>
  <si>
    <t>PAUL LAURENCE DUNBAR MID. FOR INNOV.</t>
  </si>
  <si>
    <t>ROBERT S. PAYNE ELEM</t>
  </si>
  <si>
    <t>WILLIAM M. BASS ELEM</t>
  </si>
  <si>
    <t>E.C. GLASS HIGH</t>
  </si>
  <si>
    <t>PERRYMONT ELEM</t>
  </si>
  <si>
    <t>BEDFORD HILLS ELEM</t>
  </si>
  <si>
    <t>SHEFFIELD ELEM</t>
  </si>
  <si>
    <t>PAUL MUNRO ELEM</t>
  </si>
  <si>
    <t>SANDUSKY MIDDLE</t>
  </si>
  <si>
    <t>LINKHORNE MIDDLE</t>
  </si>
  <si>
    <t>LINKHORNE ELEM</t>
  </si>
  <si>
    <t>SANDUSKY ELEM</t>
  </si>
  <si>
    <t>DEARINGTON ELEM/INNOVATION</t>
  </si>
  <si>
    <t>T.C. MILLER ELEM FOR INNOVAT.</t>
  </si>
  <si>
    <t>MARTINSVILLE MIDDLE</t>
  </si>
  <si>
    <t>MARTINSVILLE HIGH</t>
  </si>
  <si>
    <t>ALBERT HARRIS ELEM</t>
  </si>
  <si>
    <t>CLEARVIEW EARLY CHILDHOOD CTR.</t>
  </si>
  <si>
    <t>WARWICK HIGH</t>
  </si>
  <si>
    <t>B.T. WASHINGTON MIDDLE</t>
  </si>
  <si>
    <t>NEWSOME PARK ELEM</t>
  </si>
  <si>
    <t>LEE HALL ELEM</t>
  </si>
  <si>
    <t>HIDENWOOD ELEM</t>
  </si>
  <si>
    <t>MENCHVILLE HIGH</t>
  </si>
  <si>
    <t>RICHNECK ELEM</t>
  </si>
  <si>
    <t>HORACE H. EPES ELEM</t>
  </si>
  <si>
    <t>B.C. CHARLES ELEM</t>
  </si>
  <si>
    <t>ETHEL M. GILDERSLEEVE MIDDLE</t>
  </si>
  <si>
    <t>HOMER L. HINES MIDDLE</t>
  </si>
  <si>
    <t>KILN CREEK ELEM</t>
  </si>
  <si>
    <t>CRITTENDEN MIDDLE</t>
  </si>
  <si>
    <t>WOODSIDE HIGH</t>
  </si>
  <si>
    <t>MARY PASSAGE MIDDLE</t>
  </si>
  <si>
    <t>DENBIGH EARLY CHILDHOOD CENTER</t>
  </si>
  <si>
    <t>ACHIEVABLE DREAM ACADEMY</t>
  </si>
  <si>
    <t>ACHIEVABLE DREAM MIDDLE/HIGH</t>
  </si>
  <si>
    <t>GENERAL STANFORD ELEM</t>
  </si>
  <si>
    <t>GATEWOOD ACADEMY</t>
  </si>
  <si>
    <t>LEE HALL EARLY CHILDHOOD CENTER</t>
  </si>
  <si>
    <t>WATKINS EARLY CHILDHOOD CENTER</t>
  </si>
  <si>
    <t>JOHN MARSHALL EARLY CHILDHOOD CTR</t>
  </si>
  <si>
    <t>OLIVER C. GREENWOOD ELEM</t>
  </si>
  <si>
    <t>J.M. DOZIER MIDDLE</t>
  </si>
  <si>
    <t>L.F. PALMER ELEM</t>
  </si>
  <si>
    <t>SEDGEFIELD ELEM</t>
  </si>
  <si>
    <t>RICHARD T. YATES ELEM</t>
  </si>
  <si>
    <t>DENBIGH HIGH</t>
  </si>
  <si>
    <t>T. RYLAND SANFORD ELEM</t>
  </si>
  <si>
    <t>JOSEPH H. SAUNDERS ELEM</t>
  </si>
  <si>
    <t>R.O. NELSON ELEM</t>
  </si>
  <si>
    <t>WILLIS A. JENKINS ELEM</t>
  </si>
  <si>
    <t>DAVID A. DUTROW ELEM</t>
  </si>
  <si>
    <t>GEORGE J. MCINTOSH ELEM</t>
  </si>
  <si>
    <t>HUNTINGTON MIDDLE</t>
  </si>
  <si>
    <t>MAURY HIGH</t>
  </si>
  <si>
    <t>TANNERS CREEK ELEM</t>
  </si>
  <si>
    <t>JAMES MONROE ELEM</t>
  </si>
  <si>
    <t>WALTER HERRON TAYLOR ELEM</t>
  </si>
  <si>
    <t>ACADEMY FOR DISCOVERY AT LAKEWOOD</t>
  </si>
  <si>
    <t>OCEAN VIEW ELEM</t>
  </si>
  <si>
    <t>BLAIR MIDDLE</t>
  </si>
  <si>
    <t>LARCHMONT ELEM</t>
  </si>
  <si>
    <t>CHESTERFIELD ACADEMY ELEM</t>
  </si>
  <si>
    <t>BAY VIEW ELEM</t>
  </si>
  <si>
    <t>RUFFNER MIDDLE</t>
  </si>
  <si>
    <t>GRANBY HIGH</t>
  </si>
  <si>
    <t>CAMP ALLEN ELEM</t>
  </si>
  <si>
    <t>GRANBY ELEM</t>
  </si>
  <si>
    <t>JACOX ELEM</t>
  </si>
  <si>
    <t>MARY CALCOTT ELEM</t>
  </si>
  <si>
    <t>WILLARD MODEL ELEM</t>
  </si>
  <si>
    <t>RICHARD BOWLING ELEM</t>
  </si>
  <si>
    <t>SUBURBAN PARK ELEM</t>
  </si>
  <si>
    <t>BERKLEY/CAMPOSTELLA EARLY CHILDHOOD CENTER</t>
  </si>
  <si>
    <t>LINDENWOOD ELEM</t>
  </si>
  <si>
    <t>P.B. YOUNG SR. ELEM</t>
  </si>
  <si>
    <t>COLEMAN PLACE ELEM</t>
  </si>
  <si>
    <t>CROSSROADS SCHOOL</t>
  </si>
  <si>
    <t>NORVIEW MIDDLE</t>
  </si>
  <si>
    <t>NORVIEW HIGH</t>
  </si>
  <si>
    <t>INGLESIDE ELEM</t>
  </si>
  <si>
    <t>NORVIEW ELEM</t>
  </si>
  <si>
    <t>OCEANAIR ELEM</t>
  </si>
  <si>
    <t>SHERWOOD FOREST ELEM</t>
  </si>
  <si>
    <t>LARRYMORE ELEM</t>
  </si>
  <si>
    <t>LITTLE CREEK ELEM</t>
  </si>
  <si>
    <t>POPLAR HALLS ELEM</t>
  </si>
  <si>
    <t>EASTON PRESCHOOL</t>
  </si>
  <si>
    <t>FAIRLAWN ELEM</t>
  </si>
  <si>
    <t>AZALEA MIDDLE</t>
  </si>
  <si>
    <t>CAMPOSTELLA ELEM</t>
  </si>
  <si>
    <t>TIDEWATER PARK ELEM</t>
  </si>
  <si>
    <t>LAKE TAYLOR MIDDLE</t>
  </si>
  <si>
    <t>TARRALLTON ELEM</t>
  </si>
  <si>
    <t>ST. HELENA ELEM</t>
  </si>
  <si>
    <t>LAKE TAYLOR HIGH</t>
  </si>
  <si>
    <t>SEWELLS POINT ELEM</t>
  </si>
  <si>
    <t>WILLOUGHBY ELEM</t>
  </si>
  <si>
    <t>BOOKER T. WASHINGTON HIGH</t>
  </si>
  <si>
    <t>GHENT SCHOOL</t>
  </si>
  <si>
    <t>J.I. BURTON HIGH</t>
  </si>
  <si>
    <t>NORTON ELEM</t>
  </si>
  <si>
    <t>A.P. HILL ELEM</t>
  </si>
  <si>
    <t>PEABODY MIDDLE</t>
  </si>
  <si>
    <t>WALNUT HILL ELEM</t>
  </si>
  <si>
    <t>WESTVIEW EARLY CHILDHOOD ED. CTR.</t>
  </si>
  <si>
    <t>J.E.B. STUART ELEM</t>
  </si>
  <si>
    <t>PETERSBURG HIGH</t>
  </si>
  <si>
    <t>VERNON JOHNS JR. HIGH</t>
  </si>
  <si>
    <t>CRADOCK MIDDLE</t>
  </si>
  <si>
    <t>JAMES HURST ELEM</t>
  </si>
  <si>
    <t>CHURCHLAND PRIMARY &amp; INTERMEDIATE</t>
  </si>
  <si>
    <t>HODGES MANOR ELEM</t>
  </si>
  <si>
    <t>WOODROW WILSON HIGH</t>
  </si>
  <si>
    <t>BRIGHTON ELEM</t>
  </si>
  <si>
    <t>EMILY SPONG PRESCHOOL CENTER</t>
  </si>
  <si>
    <t>MOUNT HERMON PRESCHOOL CENTER</t>
  </si>
  <si>
    <t>OLIVE BRANCH PRESCHOOL CTR</t>
  </si>
  <si>
    <t>DOUGLASS PARK ELEM</t>
  </si>
  <si>
    <t>WESTHAVEN ELEM</t>
  </si>
  <si>
    <t>I.C. NORCOM HIGH</t>
  </si>
  <si>
    <t>SIMONSDALE ELEM</t>
  </si>
  <si>
    <t>WM. E. WATERS MIDDLE</t>
  </si>
  <si>
    <t>CHURCHLAND MIDDLE</t>
  </si>
  <si>
    <t>CHURCHLAND ACADEMY ELEM</t>
  </si>
  <si>
    <t>CHURCHLAND PRESCHOOL CTR</t>
  </si>
  <si>
    <t>CHURCHLAND HIGH</t>
  </si>
  <si>
    <t>PARK VIEW ELEM</t>
  </si>
  <si>
    <t>CHURCHLAND ELEM</t>
  </si>
  <si>
    <t>BELLE HETH ELEM</t>
  </si>
  <si>
    <t>MCHARG ELEM</t>
  </si>
  <si>
    <t>RADFORD HIGH</t>
  </si>
  <si>
    <t>JOHN N. DALTON INT.</t>
  </si>
  <si>
    <t>BELLEVUE ELEM</t>
  </si>
  <si>
    <t>BROAD ROCK ELEM</t>
  </si>
  <si>
    <t>OVERBY-SHEPPARD ELEM</t>
  </si>
  <si>
    <t>ELIZABETH D. REDD ELEM</t>
  </si>
  <si>
    <t>E.S.H. GREENE ELEM</t>
  </si>
  <si>
    <t>G.H. REID ELEM</t>
  </si>
  <si>
    <t>SOUTHAMPTON ELEM</t>
  </si>
  <si>
    <t>HUGUENOT HIGH</t>
  </si>
  <si>
    <t>ELKHARDT THOMPSON MIDDLE</t>
  </si>
  <si>
    <t>J.B. FISHER ELEM</t>
  </si>
  <si>
    <t>BLACKWELL ELEM</t>
  </si>
  <si>
    <t>J.L. FRANCIS ELEM</t>
  </si>
  <si>
    <t>WILLIAM FOX ELEM</t>
  </si>
  <si>
    <t>SWANSBORO ELEM</t>
  </si>
  <si>
    <t>GINTER PARK ELEM</t>
  </si>
  <si>
    <t>ALBERT HILL MIDDLE</t>
  </si>
  <si>
    <t>LUCILLE M. BROWN MIDDLE</t>
  </si>
  <si>
    <t>LINWOOD HOLTON ELEM</t>
  </si>
  <si>
    <t>MILES JONES ELEM</t>
  </si>
  <si>
    <t>GEORGE W. CARVER ELEM</t>
  </si>
  <si>
    <t xml:space="preserve">RICHMOND ALTERNATIVE </t>
  </si>
  <si>
    <t>PATRICK HENRY SCHOOL OF SCIENCE AND ARTS</t>
  </si>
  <si>
    <t>RICHMOND CAREER EDUCATION &amp; EMPLOYMENT (CHARTER SCHOOL)</t>
  </si>
  <si>
    <t>OAK GROVE/BELLEMEADE ELEM</t>
  </si>
  <si>
    <t>RICHMOND COMMUNITY HIGH</t>
  </si>
  <si>
    <t>HENDERSON MIDDLE</t>
  </si>
  <si>
    <t>THOMAS C. BOUSHALL MIDDLE</t>
  </si>
  <si>
    <t>BINFORD MIDDLE</t>
  </si>
  <si>
    <t>MARY MUNFORD ELEM</t>
  </si>
  <si>
    <t>FRANKLIN MILITARY ACADEMY</t>
  </si>
  <si>
    <t>WOODVILLE ELEM</t>
  </si>
  <si>
    <t>WESTOVER HILLS ELEM</t>
  </si>
  <si>
    <t>MAYMONT PRE-K CENTER</t>
  </si>
  <si>
    <t>FAIRFIELD COURT ELEM</t>
  </si>
  <si>
    <t>JOHN MARSHALL HIGH</t>
  </si>
  <si>
    <t>AMELIA STREET SP. ED.</t>
  </si>
  <si>
    <t>MARTIN LUTHER KING JR. MIDDLE</t>
  </si>
  <si>
    <t>MARTIN LUTHER KING JR EARLY LEARNING CENTER</t>
  </si>
  <si>
    <t>ASPIRE ACADEMY</t>
  </si>
  <si>
    <t>CHIMBORAZO ELEM</t>
  </si>
  <si>
    <t>ARMSTRONG HIGH</t>
  </si>
  <si>
    <t>OPEN HIGH</t>
  </si>
  <si>
    <t>HIGHLAND PARK ELEM</t>
  </si>
  <si>
    <t>WOODROW WILSON MIDDLE</t>
  </si>
  <si>
    <t>CRYSTAL SPRING ELEM</t>
  </si>
  <si>
    <t>BRECKINRIDGE MIDDLE</t>
  </si>
  <si>
    <t>ROANOKE ACADEMY FOR MATH &amp; SCIENCE ELEM</t>
  </si>
  <si>
    <t>PRESTON PARK ELEM</t>
  </si>
  <si>
    <t>LUCY ADDISON AEROSPACE MAGNET MIDDLE</t>
  </si>
  <si>
    <t>GARDEN CITY ELEM</t>
  </si>
  <si>
    <t>GRANDIN COURT ELEM</t>
  </si>
  <si>
    <t>LINCOLN TERRACE ELEM</t>
  </si>
  <si>
    <t>MONTEREY ELEM</t>
  </si>
  <si>
    <t>FISHBURN PARK ELEM</t>
  </si>
  <si>
    <t>WILLIAM FLEMING HIGH</t>
  </si>
  <si>
    <t>HURT PARK ELEM</t>
  </si>
  <si>
    <t>JAMES MADISON MIDDLE</t>
  </si>
  <si>
    <t>FALLON PARK ELEM</t>
  </si>
  <si>
    <t>MORNINGSIDE ELEM</t>
  </si>
  <si>
    <t>VIRGINIA HEIGHTS ELEM</t>
  </si>
  <si>
    <t>WASENA ELEM</t>
  </si>
  <si>
    <t>SHELBURNE MIDDLE</t>
  </si>
  <si>
    <t>ROBERT E. LEE HIGH</t>
  </si>
  <si>
    <t>A. R. WARE ELEM</t>
  </si>
  <si>
    <t>STAUNTON PRESCHOOL PROGRAMS</t>
  </si>
  <si>
    <t>BESSIE WELLER ELEM</t>
  </si>
  <si>
    <t>THOMAS C. MCSWAIN ELEM</t>
  </si>
  <si>
    <t>ELEPHANT'S FORK ELEM</t>
  </si>
  <si>
    <t>NANSEMOND PARKWAY ELEM</t>
  </si>
  <si>
    <t>KILBY SHORES ELEM</t>
  </si>
  <si>
    <t>NANSEMOND RIVER HIGH</t>
  </si>
  <si>
    <t>LAKELAND HIGH</t>
  </si>
  <si>
    <t>MACK BENN JR. ELEM</t>
  </si>
  <si>
    <t>JOHN F. KENNEDY MIDDLE</t>
  </si>
  <si>
    <t>JOHN YEATES MIDDLE</t>
  </si>
  <si>
    <t>FOREST GLEN MIDDLE</t>
  </si>
  <si>
    <t>NORTHERN SHORES ELEM</t>
  </si>
  <si>
    <t>KING`S FORK MIDDLE</t>
  </si>
  <si>
    <t>KING`S FORK HIGH</t>
  </si>
  <si>
    <t>CREEKSIDE ELEM</t>
  </si>
  <si>
    <t>HILLPOINT ELEM</t>
  </si>
  <si>
    <t>PIONEER ELEM</t>
  </si>
  <si>
    <t>BOOKER T. WASHINGTON ELEM</t>
  </si>
  <si>
    <t>DRIVER ELEM</t>
  </si>
  <si>
    <t>FLORENCE BOWSER ELEM</t>
  </si>
  <si>
    <t>GREEN RUN HIGH</t>
  </si>
  <si>
    <t>THREE OAKS ELEM</t>
  </si>
  <si>
    <t>NEW CASTLE ELEM</t>
  </si>
  <si>
    <t>LANDSTOWN HIGH</t>
  </si>
  <si>
    <t>CORPORATE LANDING ELEM</t>
  </si>
  <si>
    <t>GREEN RUN COLLEGIATE</t>
  </si>
  <si>
    <t>DIAMOND SPRINGS ELEM</t>
  </si>
  <si>
    <t>BAYSIDE 6TH GRADE CAMPUS</t>
  </si>
  <si>
    <t>W.T. COOKE ELEM</t>
  </si>
  <si>
    <t>VIRGINIA BEACH MIDDLE</t>
  </si>
  <si>
    <t>CREEDS ELEM</t>
  </si>
  <si>
    <t>BAYSIDE ELEM</t>
  </si>
  <si>
    <t>SEATACK ELEM AN ACHIEVABLE DREAM ACADEMY</t>
  </si>
  <si>
    <t>FRANK W. COX HIGH</t>
  </si>
  <si>
    <t>SHELTON PARK ELEM</t>
  </si>
  <si>
    <t>PRINCESS ANNE HIGH</t>
  </si>
  <si>
    <t>LINKHORN PARK ELEM</t>
  </si>
  <si>
    <t>PRINCESS ANNE ELEM</t>
  </si>
  <si>
    <t>THALIA ELEM</t>
  </si>
  <si>
    <t>JOHN B. DEY ELEM</t>
  </si>
  <si>
    <t>WOODSTOCK ELEM</t>
  </si>
  <si>
    <t>CENTERVILLE ELEM</t>
  </si>
  <si>
    <t>THOROUGHGOOD ELEM</t>
  </si>
  <si>
    <t>KEMPSVILLE MEADOWS ELEM</t>
  </si>
  <si>
    <t>KING'S GRANT ELEM</t>
  </si>
  <si>
    <t>GREAT NECK MIDDLE</t>
  </si>
  <si>
    <t>FLOYD KELLAM HIGH</t>
  </si>
  <si>
    <t>KEMPSVILLE ELEM</t>
  </si>
  <si>
    <t>LUXFORD ELEM</t>
  </si>
  <si>
    <t>WILLIAMS ELEM</t>
  </si>
  <si>
    <t>PEMBROKE ELEM</t>
  </si>
  <si>
    <t>SALEM MIDDLE</t>
  </si>
  <si>
    <t>MALIBU ELEM</t>
  </si>
  <si>
    <t>TRANTWOOD ELEM</t>
  </si>
  <si>
    <t>LYNNHAVEN ELEM</t>
  </si>
  <si>
    <t>BAYSIDE HIGH</t>
  </si>
  <si>
    <t>HERMITAGE ELEM</t>
  </si>
  <si>
    <t>ARROWHEAD ELEM</t>
  </si>
  <si>
    <t>WINDSOR WOODS ELEM</t>
  </si>
  <si>
    <t>KINGSTON ELEM</t>
  </si>
  <si>
    <t>ALANTON ELEM</t>
  </si>
  <si>
    <t>BIRDNECK ELEM</t>
  </si>
  <si>
    <t>HOLLAND ELEM</t>
  </si>
  <si>
    <t>FIRST COLONIAL HIGH</t>
  </si>
  <si>
    <t>KEMPSVILLE HIGH</t>
  </si>
  <si>
    <t>BROOKWOOD ELEM</t>
  </si>
  <si>
    <t>PLAZA MIDDLE</t>
  </si>
  <si>
    <t>PEMBROKE MEADOWS ELEM</t>
  </si>
  <si>
    <t>WINDSOR OAKS ELEM</t>
  </si>
  <si>
    <t>POINT O' VIEW ELEM</t>
  </si>
  <si>
    <t>KEMPSVILLE MIDDLE</t>
  </si>
  <si>
    <t>BAYSIDE MIDDLE</t>
  </si>
  <si>
    <t>NEWTOWN ELEM</t>
  </si>
  <si>
    <t>COLLEGE PARK ELEM</t>
  </si>
  <si>
    <t>LYNNHAVEN MIDDLE</t>
  </si>
  <si>
    <t>PRINCESS ANNE MIDDLE</t>
  </si>
  <si>
    <t>NORTH LANDING ELEM</t>
  </si>
  <si>
    <t>GREEN RUN ELEM</t>
  </si>
  <si>
    <t>BRANDON MIDDLE</t>
  </si>
  <si>
    <t>KEMPS LANDING/OLD DONATION SCHOOL</t>
  </si>
  <si>
    <t>INDIAN LAKES ELEM</t>
  </si>
  <si>
    <t>ROSEMONT ELEM</t>
  </si>
  <si>
    <t>PARKWAY ELEM</t>
  </si>
  <si>
    <t>ROSEMONT FOREST ELEM</t>
  </si>
  <si>
    <t>SALEM HIGH</t>
  </si>
  <si>
    <t>GLENWOOD ELEM</t>
  </si>
  <si>
    <t>OCEAN LAKES ELEM</t>
  </si>
  <si>
    <t>RED MILL ELEM</t>
  </si>
  <si>
    <t>TALLWOOD ELEM</t>
  </si>
  <si>
    <t>TALLWOOD HIGH</t>
  </si>
  <si>
    <t>LANDSTOWN MIDDLE</t>
  </si>
  <si>
    <t>LANDSTOWN ELEM</t>
  </si>
  <si>
    <t>STRAWBRIDGE ELEM</t>
  </si>
  <si>
    <t>OCEAN LAKES HIGH</t>
  </si>
  <si>
    <t>LARKSPUR MIDDLE</t>
  </si>
  <si>
    <t>CORPORATE LANDING MIDDLE</t>
  </si>
  <si>
    <t>CHRISTOPHER FARMS ELEM</t>
  </si>
  <si>
    <t>WENONAH ELEM</t>
  </si>
  <si>
    <t>WAYNESBORO HIGH</t>
  </si>
  <si>
    <t>WAYNE HILLS CTR</t>
  </si>
  <si>
    <t>WESTWOOD HILLS ELEM</t>
  </si>
  <si>
    <t>KATE COLLINS MIDDLE</t>
  </si>
  <si>
    <t>BERKELEY GLENN ELEM</t>
  </si>
  <si>
    <t>WILLIAM PERRY ELEM</t>
  </si>
  <si>
    <t>MATTHEW WHALEY ELEM</t>
  </si>
  <si>
    <t>TOANO MIDDLE</t>
  </si>
  <si>
    <t>J BLAINE BLAYTON ELEM</t>
  </si>
  <si>
    <t>LOIS HORNSBY MIDDLE</t>
  </si>
  <si>
    <t>JAMES RIVER ELEM</t>
  </si>
  <si>
    <t>JAMESTOWN HIGH</t>
  </si>
  <si>
    <t>STONEHOUSE ELEM</t>
  </si>
  <si>
    <t>WARHILL HIGH</t>
  </si>
  <si>
    <t>MATOAKA ELEM</t>
  </si>
  <si>
    <t>CLARA BYRD BAKER ELEM</t>
  </si>
  <si>
    <t>RAWLS BYRD ELEM</t>
  </si>
  <si>
    <t>BERKELEY MIDDLE</t>
  </si>
  <si>
    <t>NORGE ELEM</t>
  </si>
  <si>
    <t>D.J. MONTAGUE ELEM</t>
  </si>
  <si>
    <t>LAFAYETTE HIGH</t>
  </si>
  <si>
    <t>VIRGINIA AVE. CHARLOTTE DEHART ELEM</t>
  </si>
  <si>
    <t>JOHN HANDLEY HIGH</t>
  </si>
  <si>
    <t>GARLAND R. QUARLES ELEM</t>
  </si>
  <si>
    <t>JOHN KERR ELEM</t>
  </si>
  <si>
    <t>DANIEL MORGAN MIDDLE</t>
  </si>
  <si>
    <t>S.P. MORTON ELEM</t>
  </si>
  <si>
    <t>FRANKLIN HIGH</t>
  </si>
  <si>
    <t>JOSEPH P. KING JR. MIDDLE</t>
  </si>
  <si>
    <t>OSCAR SMITH MIDDLE</t>
  </si>
  <si>
    <t>DEEP CREEK HIGH</t>
  </si>
  <si>
    <t>WESTERN BRANCH PRIMARY</t>
  </si>
  <si>
    <t>GREAT BRIDGE HIGH</t>
  </si>
  <si>
    <t>GREENBRIER PRIMARY</t>
  </si>
  <si>
    <t>NORFOLK HIGHLANDS PRIMARY</t>
  </si>
  <si>
    <t>RENA B WRIGHT PRIMARY</t>
  </si>
  <si>
    <t>DEEP CREEK ELEM</t>
  </si>
  <si>
    <t>HICKORY MIDDLE</t>
  </si>
  <si>
    <t>HICKORY ELEM</t>
  </si>
  <si>
    <t>GEORGE W CARVER INT</t>
  </si>
  <si>
    <t>CRESTWOOD MIDDLE</t>
  </si>
  <si>
    <t>GREAT BRIDGE MIDDLE</t>
  </si>
  <si>
    <t>SOUTHWESTERN ELEM</t>
  </si>
  <si>
    <t>DEEP CREEK MIDDLE</t>
  </si>
  <si>
    <t>SOUTHEASTERN ELEM</t>
  </si>
  <si>
    <t>B M WILLIAMS PRIMARY</t>
  </si>
  <si>
    <t>EDWIN W CHITTUM ELEM</t>
  </si>
  <si>
    <t>DEEP CREEK CENTRAL ELEM</t>
  </si>
  <si>
    <t>GREAT BRIDGE PRIMARY</t>
  </si>
  <si>
    <t>CRESTWOOD INTERMEDIATE</t>
  </si>
  <si>
    <t>INDIAN RIVER MIDDLE</t>
  </si>
  <si>
    <t>G A TREAKLE ELEM</t>
  </si>
  <si>
    <t>PORTLOCK PRIMARY</t>
  </si>
  <si>
    <t>WESTERN BRANCH MIDDLE</t>
  </si>
  <si>
    <t>SPARROW ROAD INTERMEDIATE</t>
  </si>
  <si>
    <t>BUTTS ROAD PRIMARY</t>
  </si>
  <si>
    <t>OSCAR F SMITH HIGH</t>
  </si>
  <si>
    <t>WESTERN BRANCH INT</t>
  </si>
  <si>
    <t>GEORGETOWN PRIMARY</t>
  </si>
  <si>
    <t>INDIAN RIVER HIGH</t>
  </si>
  <si>
    <t>WESTERN BRANCH HIGH</t>
  </si>
  <si>
    <t>GREAT BRIDGE INT</t>
  </si>
  <si>
    <t>BUTTS ROAD INT</t>
  </si>
  <si>
    <t>GREENBRIER INT.</t>
  </si>
  <si>
    <t>HICKORY HIGH</t>
  </si>
  <si>
    <t>CEDAR ROAD ELEM</t>
  </si>
  <si>
    <t>HUGO A OWENS MIDDLE</t>
  </si>
  <si>
    <t>GRASSFIELD ELEM</t>
  </si>
  <si>
    <t>GRASSFIELD HIGH</t>
  </si>
  <si>
    <t>TRUITT INTERMEDIATE</t>
  </si>
  <si>
    <t>GREENBRIER MIDDLE</t>
  </si>
  <si>
    <t>JOLLIFF MIDDLE</t>
  </si>
  <si>
    <t>HARRINGTON WADDELL ELEM</t>
  </si>
  <si>
    <t>LYLBURN DOWNING MIDDLE</t>
  </si>
  <si>
    <t>ANDREW LEWIS MIDDLE</t>
  </si>
  <si>
    <t>WEST SALEM ELEM</t>
  </si>
  <si>
    <t>EAST SALEM ELEM</t>
  </si>
  <si>
    <t>SOUTH SALEM ELEM</t>
  </si>
  <si>
    <t>POQUOSON HIGH</t>
  </si>
  <si>
    <t>POQUOSON MIDDLE</t>
  </si>
  <si>
    <t>POQUOSON ELEM</t>
  </si>
  <si>
    <t>POQUOSON PRIMARY</t>
  </si>
  <si>
    <t>WEEMS ELEM</t>
  </si>
  <si>
    <t>RICHARD C. HAYDON ELEM</t>
  </si>
  <si>
    <t>JENNIE DEAN ELEM</t>
  </si>
  <si>
    <t>OSBOURN HIGH</t>
  </si>
  <si>
    <t>BALDWIN ELEM</t>
  </si>
  <si>
    <t>GEORGE CARR ROUND ELEM</t>
  </si>
  <si>
    <t>GRACE E. METZ MIDDLE</t>
  </si>
  <si>
    <t>MAYFIELD INTERMEDIATE</t>
  </si>
  <si>
    <t>MANASSAS PARK HIGH</t>
  </si>
  <si>
    <t>MANASSAS PARK MIDDLE</t>
  </si>
  <si>
    <t>MANASSAS PARK ELEM</t>
  </si>
  <si>
    <t>COUGAR ELEM</t>
  </si>
  <si>
    <t>COLONIAL BEACH HIGH</t>
  </si>
  <si>
    <t>COLONIAL BEACH ELEM</t>
  </si>
  <si>
    <t>WEST POINT ELEM</t>
  </si>
  <si>
    <t>WEST POINT HIGH</t>
  </si>
  <si>
    <t>WEST POINT MIDDLE</t>
  </si>
  <si>
    <t>Virginia School for the Deaf and Blind-Staunton</t>
  </si>
  <si>
    <t>VIRGINIA SCHOOL FOR DEAF</t>
  </si>
  <si>
    <t>VIRGINIA SCHOOL FOR BLIND</t>
  </si>
  <si>
    <t>Department of Juvenile Justice</t>
  </si>
  <si>
    <t>YVONNE B. MILLER HIGH SCHOOL</t>
  </si>
  <si>
    <t>N/A</t>
  </si>
  <si>
    <t>The average budgeted classroom teacher salary for fiscal year 2016 is $55,553; this is a 1.96 percent increase from fiscal year 2015.</t>
  </si>
  <si>
    <t>The average budgeted principal salary for fiscal year 2016 is $99,221; this is a 2.45 percent increase from fiscal year 2015.</t>
  </si>
  <si>
    <t>The average budgeted assistant principal salary for fiscal year 2016 is $81,626; this is a 1.59 percent increase from fiscal year 2015.</t>
  </si>
  <si>
    <t>Average Percentage Change, FY 2014 to FY 2015</t>
  </si>
  <si>
    <t>Budgeted Percentage Change, FY 2015 to FY 2016</t>
  </si>
  <si>
    <t>FY 2014 
Actual Average Teacher Salary</t>
  </si>
  <si>
    <t>FY 2015 
Actual Average Teacher Salary</t>
  </si>
  <si>
    <t>FY 2014 to FY 2015 Percent Increase/ (Decrease)</t>
  </si>
  <si>
    <t>FY 2016 
Budgeted Average Teacher Salary</t>
  </si>
  <si>
    <t>FY 2015 to FY 2016 Percent Increase/ (Decrease)</t>
  </si>
  <si>
    <t>FY 2014 
Actual Average Principal Salary</t>
  </si>
  <si>
    <t>FY 2015 
Actual Average Principal Salary</t>
  </si>
  <si>
    <t>FY 2016 
Budgeted Average Principal Salary</t>
  </si>
  <si>
    <t>FY 2014 
Actual Average Assistant Principal Salary</t>
  </si>
  <si>
    <t>FY 2015 
Actual Average Assistant Principal Salary</t>
  </si>
  <si>
    <t>FY 2016 
Budgeted Average Assistant Principal Salary</t>
  </si>
  <si>
    <t>2015-2016 Salary Survey</t>
  </si>
  <si>
    <t>Local Actions to Improve Classroom Teacher Salaries in Fiscal Year 2016</t>
  </si>
  <si>
    <t>(As reported by school divisions on the 2014-2015 Annual School Report - narrative not edited by DOE for content or format)</t>
  </si>
  <si>
    <t>All teachers were given a salary step increase. In addition, $50,000 was appropriated to support the differentiated compensation model. ACPS also increased the employer's contribution towards health insurance by $300 per enrolled employee</t>
  </si>
  <si>
    <t>Teachers approximately 2% step and scale adjustment.  Classified 3% for 3/4 of the year</t>
  </si>
  <si>
    <t>An average increase of 1.5% is being provided to all staff.</t>
  </si>
  <si>
    <t>1 Step Increase was given</t>
  </si>
  <si>
    <t>All employees received a three percent increase in salary for the FY16 School Year.</t>
  </si>
  <si>
    <t>we used the salary supplement from the state to pay part of an across the board 2% pay increase for all employees.</t>
  </si>
  <si>
    <t>Step increases were approved for all employees eligible to receive a step increase in FY 2016.  Step increases vary from 0% to 5% based on grade and step of the employee.</t>
  </si>
  <si>
    <t>A 1 1/2 percent increase in salary was given across the board.</t>
  </si>
  <si>
    <t>Teachers were provided a 2% salary increase.</t>
  </si>
  <si>
    <t>COLA increase of 4.25%</t>
  </si>
  <si>
    <t>Teachers were given step and 2.5% salary raises</t>
  </si>
  <si>
    <t>A salary step increase was provided for all teachers not at the top of the scale.  Those at the top of the scale received a $500.00 supplement.</t>
  </si>
  <si>
    <t>2% ACROSS THE BOARD INCREASE</t>
  </si>
  <si>
    <t>No action taken to improve teacher's salaries</t>
  </si>
  <si>
    <t>FY2016 Salary Step Increase &amp; 3%</t>
  </si>
  <si>
    <t>2% across the board salary increase for district personnel.</t>
  </si>
  <si>
    <t>2% INCREASE TO INSTRUCTIONAL PERSONNEL</t>
  </si>
  <si>
    <t>All staff were given a 2.5% plus step salary increase</t>
  </si>
  <si>
    <t>Provided 2% salary increase and revised pay scales.</t>
  </si>
  <si>
    <t>2% raise for FY 2016</t>
  </si>
  <si>
    <t>The FY2016 annual financial plan for CCPS included a 2% salary increase for all employees</t>
  </si>
  <si>
    <t>Average 1.5% pay increase effective July 1</t>
  </si>
  <si>
    <t>Received a 1.5% increase.</t>
  </si>
  <si>
    <t>Step Increase 1.6% and 2% increse to teacher scale.</t>
  </si>
  <si>
    <t>Some teachers were given a step increase on the salary scale.</t>
  </si>
  <si>
    <t>$1,200 flat Raise for all classroom teacher salaries for 2015-2016</t>
  </si>
  <si>
    <t>Salary increase of 3% was given to all employees.  In addition 100% of the health insurance increase to the most popular plan was absorbed by the school division.</t>
  </si>
  <si>
    <t>Staff received a 3 % raise</t>
  </si>
  <si>
    <t>1) Step for eligible employees, which is approximately a 2.5% increase.                                                                              2) Cost of living adjustment of 0.62% for all employees.</t>
  </si>
  <si>
    <t>All teachers were given a 3% increase.</t>
  </si>
  <si>
    <t>A salary step increase was implemented with a goal of providing an average increase of 1.5% over FY 2015.</t>
  </si>
  <si>
    <t>$1000 bonus given to full time and $500 to part time.  A total of 1.15% increase given for employee portion of VRS transition to be paid by employee.</t>
  </si>
  <si>
    <t>For FY 2016, teachers will receive a salary step increase plus scale enhancement equating to an average of 5.5% increase.</t>
  </si>
  <si>
    <t>yes all employee's received a 1.5% average increase</t>
  </si>
  <si>
    <t>FY16: Strategic compensation pool of $80,000; general 1.35% increase for all staff; added $100 per step increase teacher steps 0-9</t>
  </si>
  <si>
    <t>Employees moved up on step on salary scale and received an additional 2% overall average of increase was approximately 5% for most employees.</t>
  </si>
  <si>
    <t>A 4% raise in effect. 2% to finish the VRS pass through and 2% COLA</t>
  </si>
  <si>
    <t>2% increase to all salaried positions</t>
  </si>
  <si>
    <t>An across the board three percent raise was given for the 2015-16 school year.  Also, a salary step increase was given to some teachers---not all.</t>
  </si>
  <si>
    <t>Mid-year 2% across the board salary increase. Equates to 1.5% annualized.</t>
  </si>
  <si>
    <t>2% increase given across the board effective October 2015.</t>
  </si>
  <si>
    <t>A one time bonus of 1.25% was given.</t>
  </si>
  <si>
    <t>A 3% raise and a step increase for all employees on a salary scale and all others received a flat 3% increase.</t>
  </si>
  <si>
    <t>Teachers received a step increase (average 2%) and other staff received a 2% cost of living adjustment</t>
  </si>
  <si>
    <t>We provided a 1.5% step increase for the teachers and a 1.5% cost of living increase for an average increase of 3% for all teachers.</t>
  </si>
  <si>
    <t>A 1.5% increase will be provided in January 2016.</t>
  </si>
  <si>
    <t>All teachers were given a 1.5% increase.</t>
  </si>
  <si>
    <t>Adjustment of salary scale, salary step increase and placement on the proper step</t>
  </si>
  <si>
    <t>Teachers received a salary step increase with an average increase of 2.22%.</t>
  </si>
  <si>
    <t>Salary Step Increase was provided as well as 1% increase for fourth phase of VRS implementation.</t>
  </si>
  <si>
    <t>Compensation increase of a minimumu of 1.5% effective November 1st.</t>
  </si>
  <si>
    <t>Teachers received a step plus 1.5% increase.</t>
  </si>
  <si>
    <t>Cost of Living Increase of 1.5%</t>
  </si>
  <si>
    <t>Step plus one percent</t>
  </si>
  <si>
    <t>1.5% Compensation Supplement  + 1% VRS increase was given to all full time employees as well as teachers</t>
  </si>
  <si>
    <t>1.5% increase for all teachers.</t>
  </si>
  <si>
    <t>Employees received a two step increase, one step for experience and one makeup step, for FY 2016.  This is approximately a 3.2% raise.</t>
  </si>
  <si>
    <t>3% Cost of Living Adjustment</t>
  </si>
  <si>
    <t>Staff received a 2% salary increase</t>
  </si>
  <si>
    <t>Average 1.5% pay increase granted in the form of a step.</t>
  </si>
  <si>
    <t>3% salary increase</t>
  </si>
  <si>
    <t>2% Raise was given to all</t>
  </si>
  <si>
    <t>Adjust salary scales and provided a step increase which netted, on average, a 2% salary increase for FY2015.</t>
  </si>
  <si>
    <t>3% SALARY INCREASE FOR FY 2016</t>
  </si>
  <si>
    <t>School division provided a 1.5% raise for all employees in the school division for 2015-2016.</t>
  </si>
  <si>
    <t>1.5% COLA with 1% VRS offset.</t>
  </si>
  <si>
    <t>Teacher salaries were targeted to increase on average 1.5% for the year. Some steps received no increase and orthers may have received a 3% increase.</t>
  </si>
  <si>
    <t>All contractual employees received a 1.5% salary increase for the 2015-2016 year.</t>
  </si>
  <si>
    <t>3% increase.</t>
  </si>
  <si>
    <t>The school division increased salaries by giving a 2.9% increase to all employee as a pay plan adjustment.  As well as a 1% increase for the increase in VRS costs.</t>
  </si>
  <si>
    <t>Teachers were given a 2% across the board pay increase for FY 2016.</t>
  </si>
  <si>
    <t>1.5% Increase in salary</t>
  </si>
  <si>
    <t>Adjustments continue to be made to the teacher salary scale to align with peer group.  Teachers received a step increase which equated to an average of 2% overall.</t>
  </si>
  <si>
    <t>2% Cola Raise</t>
  </si>
  <si>
    <t>We tried to increase salary by 2% according to the teacher step rate.</t>
  </si>
  <si>
    <t>Gave an average 2% raise</t>
  </si>
  <si>
    <t>All employees will receive a minimium of a 2.775% increase for FY 2016.</t>
  </si>
  <si>
    <t>Step increase or 1.5% increase.</t>
  </si>
  <si>
    <t>COST OF LIVING INCREASE</t>
  </si>
  <si>
    <t>A 1.5% raise was given to all employees in FY2016</t>
  </si>
  <si>
    <t>PROVIDE A 1.5% INCREASE EFFECTIVE JANUARY 2016 FOR ALL EMPLOYEES</t>
  </si>
  <si>
    <t>A 3% COLA was provided for all employees</t>
  </si>
  <si>
    <t>Salary adjustments included increases for cost of living adjustments and an offset to the increase in required employee VRS contribution.  For FY2016 the increases were 1.5% for COLA and 1% for the VRS related increase.</t>
  </si>
  <si>
    <t>A 3% Cost of Living adjustment was implemented in FY 2015-16.</t>
  </si>
  <si>
    <t>3% raise to all full time employees</t>
  </si>
  <si>
    <t>We provided a 2.5% raise.</t>
  </si>
  <si>
    <t>1-1/2% across the board increase effective 7-1-15.</t>
  </si>
  <si>
    <t>1.5% pay increase effective 7/1/15 for all contracted employees.</t>
  </si>
  <si>
    <t>Our teachers received a salary step increase which accounted for about 1.5% to 2% increase.  Our teachers were behind on the salary scales, so some teachers were moved two steps, where some teachers only moved one step, because they were at their correct step for during the previous year.</t>
  </si>
  <si>
    <t>2% increase in salary scales.</t>
  </si>
  <si>
    <t>Please note that the header is not correct.  It should read FY16. For FY16, shifted 1% of the VRS to the employee with a corresponding increase in salary and provided an average increase of 3.1% for all full-time permanent staff.  The 3.1% average increase included one current and one restored step increase for eligible staff and an across the board increase.</t>
  </si>
  <si>
    <t>Salary step increase awarded at the start of the contract year. The average increase is approximately 3%.</t>
  </si>
  <si>
    <t>Provided a 1.50% Plus Step, which averages to a 2.85% Salary Increase; however, please note the 1% Employee Share VRS was also increased.</t>
  </si>
  <si>
    <t>average increase 2.5%</t>
  </si>
  <si>
    <t>In FY 2016, a salary step increase was given to adjust teacher salaries (minimum avg. of approx. 1.5 %).</t>
  </si>
  <si>
    <t>Adjustment made to provide for VRS employee share phase-in.</t>
  </si>
  <si>
    <t>Teacher salary schedule was adjusted to yield a 1.5% increase for each returning teacher.</t>
  </si>
  <si>
    <t>Teacher salary scale was adjusted strategically to enhance competitiveness and all eligible teachers received a salary step increase.  The improvements realized by invidual teachers ranged between 3.0% and 12.5%, with an overall average increase of 7.2%.</t>
  </si>
  <si>
    <t>An average scale step of 2.5%</t>
  </si>
  <si>
    <t>1 1/2% AVERAGE INCREASE</t>
  </si>
  <si>
    <t>Teachers were given a 3% salary increase in the FY16 budget.</t>
  </si>
  <si>
    <t>Each employee will receive a 2% salary increase in FY2016</t>
  </si>
  <si>
    <t>Teachers were provided with a cost of living increase of 1.5%</t>
  </si>
  <si>
    <t>1.5% Raise</t>
  </si>
  <si>
    <t>An across the board 2 percent salary increase was implemented.</t>
  </si>
  <si>
    <t>2% raise was given to all teachers for FY 2016.</t>
  </si>
  <si>
    <t>FY 2015 5.0% Teacher Salary Increase-3% VRS, 2% Cost of Living</t>
  </si>
  <si>
    <t>Effective January 4, 2016 a 1.5% cost of living increase plus a salary step increase will take effect.  The total annual percentage salary increase will be approximately 4.5%.</t>
  </si>
  <si>
    <t>Steps were increase by $1,202.00 each</t>
  </si>
  <si>
    <t>For FY2016, A 1.5% pay increase was provided to teachers (for working 3 added professional development days). A 1.5% pay raise was provided to all non-teaching staff.</t>
  </si>
  <si>
    <t>The greater of a step increase or 2% was made.</t>
  </si>
  <si>
    <t>Average 3% increase.</t>
  </si>
  <si>
    <t>For 2015-16, 1% COLA &amp; 4.86% Average step increase for classroom teachers.</t>
  </si>
  <si>
    <t>3% pay raise with VRS offset of 1% for a net 2% pay raise</t>
  </si>
  <si>
    <t>Teachers were provided a 1.5% increase.</t>
  </si>
  <si>
    <t>Provided salary step increase for teachers, an average effective annual percentage salary increase of 2.5%. All other employees received a 2.5% increase up to the top of their respective pay scales.</t>
  </si>
  <si>
    <t>Our adopted school board budget includes a 1.5% raise for all employees on a wage or salary scale effective July 1, 2015.  At that time, each employee will move up a step on the July 1, 2015 scale which represents a minimum of a 1.5% raise.</t>
  </si>
  <si>
    <t>2% Salary Increase</t>
  </si>
  <si>
    <t>A 1.5% Increase</t>
  </si>
  <si>
    <t>An average 1.5% salary increase was implemented for all staff.</t>
  </si>
  <si>
    <t>For FY2016, employees were given at 2.5% cost of living increase.</t>
  </si>
  <si>
    <t>Salary step increase average 3%</t>
  </si>
  <si>
    <t>All staff received a 2% salary increase.</t>
  </si>
  <si>
    <t>Salary step increase  and a 3% COLA to total approximately 4%.</t>
  </si>
  <si>
    <t>West Point School Board will provide a 2% salary and a step increase.</t>
  </si>
  <si>
    <t>2% salary increase</t>
  </si>
  <si>
    <t>A 2% across-the-board salary increase for teachers was given for FY 2016</t>
  </si>
  <si>
    <t>All faculty and staff received a 2% salary increase for FY 2016.</t>
  </si>
  <si>
    <t>Step increase or 2% cost of living increase</t>
  </si>
  <si>
    <t>Salaries were increased by 2%</t>
  </si>
  <si>
    <t>average 1.5% salary increase</t>
  </si>
  <si>
    <t>1.5% increase</t>
  </si>
  <si>
    <t>Teacher salaries will be adjusted by 2% in FY2016</t>
  </si>
  <si>
    <t>1.5% INCREASE AS PER G.A.</t>
  </si>
  <si>
    <t>1.5% increase for all Teachers</t>
  </si>
  <si>
    <t>Stafford County Schools adopted a Teacher Salary Market Adjustment Model for compensation of teachers.  Spotsylvania County Public Schools provided a 3% COLA to all employees.</t>
  </si>
  <si>
    <t>Provided cost of living increased</t>
  </si>
  <si>
    <t>An average increase of 1.5% is budgeted for FY 2016.</t>
  </si>
  <si>
    <t>Three percent increase (3%) was given to all teachers.</t>
  </si>
  <si>
    <t>Average of 2% across the board increase</t>
  </si>
  <si>
    <t>2% salary increase for FY1516</t>
  </si>
  <si>
    <t>NO ACTION</t>
  </si>
  <si>
    <t>For FY2016, teacher salaries received a step increase plus an enhancement to the salary scale.  The increase equates to a scale average 5.5 percent.</t>
  </si>
  <si>
    <t>Teachers received a 2% salary increase</t>
  </si>
  <si>
    <t>STEP INCREASES</t>
  </si>
  <si>
    <t>a 2% across-the-board increase was budgeted for FY15.</t>
  </si>
  <si>
    <t>2 % pay raise</t>
  </si>
  <si>
    <t>Small Salary Step Increase</t>
  </si>
  <si>
    <t>2% increase in teacher scales.  One time bonus for teachers at the top of scale.</t>
  </si>
  <si>
    <t>Our teachers were given .3% increase in salary.  The budgeted amount is less due to the fact that new teachers replaced teachers at a higher place on the salary scale.</t>
  </si>
  <si>
    <t>Provided step increase.  Average salary increase will be approximately 1.5%.</t>
  </si>
  <si>
    <t>Teacher salaries were increased by 2%</t>
  </si>
  <si>
    <t>All employees received a 3% raise</t>
  </si>
  <si>
    <t>1.5% cost of living increase</t>
  </si>
  <si>
    <t>Cost of living increase</t>
  </si>
  <si>
    <t>A 4% increase was provided to staff</t>
  </si>
  <si>
    <t>We gave a general 2% across the board pay increase.</t>
  </si>
  <si>
    <t>2% cost of living raise</t>
  </si>
  <si>
    <t>step increase or 2% cost of living increase</t>
  </si>
  <si>
    <t>A raise of approximately 2.5%.</t>
  </si>
  <si>
    <t>1.5% cost of living raise and 1% offset VRS increase</t>
  </si>
  <si>
    <t>Provided a targeted increase  to select employee groups that equated to a 1.5% increase for all employees.</t>
  </si>
  <si>
    <t>SALARY INCREASES OF 1.5% WERE PROVIDED</t>
  </si>
  <si>
    <t>Provided 1% increase in accordance with increase in VRS withholding.  Provided 1.5% cost of living increase.</t>
  </si>
  <si>
    <t>All full-time employees will receive a minimium of a 2.775% increase.</t>
  </si>
  <si>
    <t>Average 2 percent increase in salary scale.</t>
  </si>
  <si>
    <t>Provided a cost of living increase.</t>
  </si>
  <si>
    <t>Teachers received a 1.5 % increase</t>
  </si>
  <si>
    <t>Average 3% increase</t>
  </si>
  <si>
    <t>raise 1.5%</t>
  </si>
  <si>
    <t>2.5% increase plus step given for 15-16</t>
  </si>
  <si>
    <t>Three percent increase was given to all teachers.</t>
  </si>
  <si>
    <t>Provided 1.5% average pay increase.</t>
  </si>
  <si>
    <t>Step increase or 1.5%.  FY2016</t>
  </si>
  <si>
    <t>Total reported compensation expenditures are divided by the total reported FTEs to calculate the statewide average salary for fiscal year 2015:</t>
  </si>
  <si>
    <t>Isle Of Wight County Public Schools</t>
  </si>
  <si>
    <t>King And Queen County Public Schools</t>
  </si>
  <si>
    <t>Central Virginia Governor's School</t>
  </si>
  <si>
    <t>Southwest Virginia Governor's School</t>
  </si>
  <si>
    <t>Governor's School For The Arts</t>
  </si>
  <si>
    <t>Roanoke Valley Governor's School</t>
  </si>
  <si>
    <t>New Horizons Governor's School</t>
  </si>
  <si>
    <t>Shenandoah Valley Governor's School</t>
  </si>
  <si>
    <t>Governor's School Global Economics/Tech</t>
  </si>
  <si>
    <t>Appomattox Regional Governor's School</t>
  </si>
  <si>
    <t>A. Linwood Holton Governor's School</t>
  </si>
  <si>
    <t>Chesapeake Bay Governor's School</t>
  </si>
  <si>
    <t>Commonwealth Governor's School</t>
  </si>
  <si>
    <t>Maggie L. Walker Governor's School</t>
  </si>
  <si>
    <t>Thomas Jefferson High School</t>
  </si>
  <si>
    <t>Blue Ridge Governor's School</t>
  </si>
  <si>
    <t>Jackson River Governor's School</t>
  </si>
  <si>
    <t>Piedmont Governor's School</t>
  </si>
  <si>
    <t>Mountain Vista Governor's School</t>
  </si>
  <si>
    <t>Governor's School at Innovation Park</t>
  </si>
  <si>
    <t>Cooperative Centers For Exceptional Children</t>
  </si>
  <si>
    <t>Middle Peninsula Special Education Program</t>
  </si>
  <si>
    <t>Laurel Regional Special Education Center</t>
  </si>
  <si>
    <t>Northern Neck Special Education Program</t>
  </si>
  <si>
    <t>Northwestern Regional Education Program</t>
  </si>
  <si>
    <t>Peninsula Area Cooperative Education Services</t>
  </si>
  <si>
    <t>Piedmont Regional Education Program</t>
  </si>
  <si>
    <t>Shenandoah Valley Regional Program</t>
  </si>
  <si>
    <t>Southeastern Cooperative Educational Program</t>
  </si>
  <si>
    <t>N. Virginia Regional Special Education Program</t>
  </si>
  <si>
    <t>Henry Co/Martinsville Regional Program</t>
  </si>
  <si>
    <t>Roanoke Valley Regional Board</t>
  </si>
  <si>
    <t>Charlottesville-Albemarle Vocational-Technical</t>
  </si>
  <si>
    <t>Jackson River Technical Center</t>
  </si>
  <si>
    <t>Massanutten Technical Center</t>
  </si>
  <si>
    <t>Valley Vocational-Technical Center</t>
  </si>
  <si>
    <t>New Horizons Regional Education Center</t>
  </si>
  <si>
    <t>P. D. Pruden Vocational-Technical Center</t>
  </si>
  <si>
    <t>Rowanty Vocational-Technical Center</t>
  </si>
  <si>
    <t>Northern Neck Vocational-Technical Center</t>
  </si>
  <si>
    <t>Amelia-Nottoway Vocational-Technical Center</t>
  </si>
  <si>
    <t>Lynchburg City Secondary Alternative</t>
  </si>
  <si>
    <t>Enterprise Academy/Newport News City</t>
  </si>
  <si>
    <t>Tidewater Regional Alternative Education</t>
  </si>
  <si>
    <t>Regional Alternative Plus Self Project/Roanoke</t>
  </si>
  <si>
    <t>Transition Support Resource Center/Fairfax</t>
  </si>
  <si>
    <t>Project Return/Fluvanna County</t>
  </si>
  <si>
    <t>Behav Disord Youth/Montgomery</t>
  </si>
  <si>
    <t>Petersburg Regional Alternative</t>
  </si>
  <si>
    <t>Regional Alternative/Pittsylvania Co</t>
  </si>
  <si>
    <t>Project Return/Powhatan Co</t>
  </si>
  <si>
    <t>Crossroads Alternative/Bristol City</t>
  </si>
  <si>
    <t>Metro Richmond Alternative Ed</t>
  </si>
  <si>
    <t>Regional Alternative Ed/Stafford Co</t>
  </si>
  <si>
    <t>Southside L.I.N.K. Project/Brunswick Co</t>
  </si>
  <si>
    <t>Regional Alternative Ed/King William</t>
  </si>
  <si>
    <t>New Dominion/Prince William Co</t>
  </si>
  <si>
    <t>Project Bridge/Russell Co</t>
  </si>
  <si>
    <t>Regional Alternative/Wythe Co</t>
  </si>
  <si>
    <t>Piedmont Alternative School</t>
  </si>
  <si>
    <t>Northern Neck Regional Alternative Education</t>
  </si>
  <si>
    <t>Shenandoah Valley Reg Alternative Ed/Genesis</t>
  </si>
  <si>
    <t>Breaking Barriers Alternative Ed/Henry Co</t>
  </si>
  <si>
    <t>Carroll/Galax/Joy Ranch Reg Alternative Ed</t>
  </si>
  <si>
    <t>Regional Learning Academy/Wise Co</t>
  </si>
  <si>
    <t>Regional Community Alternative Ed Continuum</t>
  </si>
  <si>
    <t>Project Renew/Northampton Co</t>
  </si>
  <si>
    <t>Renaissance/Scott Co</t>
  </si>
  <si>
    <t>Regional Alternative Education Center/Buena Vista</t>
  </si>
  <si>
    <t>Fairfax County Public Schools1</t>
  </si>
  <si>
    <t>Greensville County Public Schools2</t>
  </si>
  <si>
    <t>Williamsburg Public Schools3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</si>
</sst>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5" formatCode="&quot;$&quot;#,##0_);\(&quot;$&quot;#,##0\)"/>
    <numFmt numFmtId="6" formatCode="&quot;$&quot;#,##0_);[Red]\(&quot;$&quot;#,##0\)"/>
    <numFmt numFmtId="44" formatCode="_(&quot;$&quot;* #,##0.00_);_(&quot;$&quot;* \(#,##0.00\);_(&quot;$&quot;* &quot;-&quot;??_);_(@_)"/>
    <numFmt numFmtId="43" formatCode="_(* #,##0.00_);_(* \(#,##0.00\);_(* &quot;-&quot;??_);_(@_)"/>
    <numFmt numFmtId="164" formatCode="#,##0.00%;\(#,##0.00%\)\ "/>
    <numFmt numFmtId="165" formatCode="General_)"/>
    <numFmt numFmtId="166" formatCode="_(* #,##0_);_(* \(#,##0\);_(* &quot;-&quot;??_);_(@_)"/>
    <numFmt numFmtId="167" formatCode="000"/>
    <numFmt numFmtId="168" formatCode="#,##0.00%_);[Red]\(#,##0.00%\)"/>
    <numFmt numFmtId="169" formatCode="_(* #,##0.0000_);_(* \(#,##0.0000\);_(* &quot;-&quot;????_);_(@_)"/>
    <numFmt numFmtId="170" formatCode="&quot;$&quot;#,##0"/>
  </numFmts>
  <fonts count="47" x14ac:knownFonts="1">
    <font>
      <sz val="8"/>
      <name val="Arial"/>
      <family val="2"/>
    </font>
    <font>
      <sz val="11"/>
      <color theme="1"/>
      <name val="Calibri"/>
      <family val="2"/>
      <scheme val="minor"/>
    </font>
    <font>
      <sz val="8"/>
      <name val="Arial"/>
      <family val="2"/>
    </font>
    <font>
      <b/>
      <sz val="16"/>
      <name val="Arial"/>
      <family val="2"/>
    </font>
    <font>
      <sz val="8"/>
      <color indexed="22"/>
      <name val="Arial"/>
      <family val="2"/>
    </font>
    <font>
      <sz val="12"/>
      <name val="Arial"/>
      <family val="2"/>
    </font>
    <font>
      <b/>
      <sz val="12"/>
      <name val="Arial"/>
      <family val="2"/>
    </font>
    <font>
      <sz val="8"/>
      <color indexed="9"/>
      <name val="Arial"/>
      <family val="2"/>
    </font>
    <font>
      <sz val="8"/>
      <color indexed="10"/>
      <name val="Arial"/>
      <family val="2"/>
    </font>
    <font>
      <b/>
      <u/>
      <sz val="16"/>
      <name val="Arial"/>
      <family val="2"/>
    </font>
    <font>
      <b/>
      <sz val="14"/>
      <name val="Arial"/>
      <family val="2"/>
    </font>
    <font>
      <b/>
      <vertAlign val="superscript"/>
      <sz val="14"/>
      <name val="Arial"/>
      <family val="2"/>
    </font>
    <font>
      <vertAlign val="superscript"/>
      <sz val="12"/>
      <name val="Arial"/>
      <family val="2"/>
    </font>
    <font>
      <sz val="12"/>
      <name val="Helv"/>
    </font>
    <font>
      <vertAlign val="superscript"/>
      <sz val="8"/>
      <name val="Arial"/>
      <family val="2"/>
    </font>
    <font>
      <b/>
      <sz val="11"/>
      <name val="Arial"/>
      <family val="2"/>
    </font>
    <font>
      <sz val="10"/>
      <name val="Arial"/>
      <family val="2"/>
    </font>
    <font>
      <u/>
      <sz val="8"/>
      <color indexed="12"/>
      <name val="Arial"/>
      <family val="2"/>
    </font>
    <font>
      <b/>
      <sz val="10"/>
      <name val="Arial"/>
      <family val="2"/>
    </font>
    <font>
      <sz val="11"/>
      <name val="Arial"/>
      <family val="2"/>
    </font>
    <font>
      <b/>
      <i/>
      <sz val="14"/>
      <name val="Arial"/>
      <family val="2"/>
    </font>
    <font>
      <i/>
      <sz val="12"/>
      <name val="Arial"/>
      <family val="2"/>
    </font>
    <font>
      <b/>
      <sz val="12"/>
      <color indexed="18"/>
      <name val="Arial"/>
      <family val="2"/>
    </font>
    <font>
      <b/>
      <i/>
      <sz val="12"/>
      <name val="Arial"/>
      <family val="2"/>
    </font>
    <font>
      <b/>
      <sz val="11"/>
      <color rgb="FFFF0000"/>
      <name val="Arial"/>
      <family val="2"/>
    </font>
    <font>
      <sz val="12"/>
      <name val="Calibri"/>
      <family val="2"/>
    </font>
    <font>
      <b/>
      <i/>
      <sz val="12"/>
      <color indexed="8"/>
      <name val="Arial"/>
      <family val="2"/>
    </font>
    <font>
      <sz val="12"/>
      <color indexed="18"/>
      <name val="Arial"/>
      <family val="2"/>
    </font>
    <font>
      <b/>
      <sz val="12"/>
      <color indexed="18"/>
      <name val="Calibri"/>
      <family val="2"/>
    </font>
    <font>
      <sz val="11"/>
      <color indexed="18"/>
      <name val="Arial"/>
      <family val="2"/>
    </font>
    <font>
      <b/>
      <sz val="11"/>
      <color indexed="18"/>
      <name val="Arial"/>
      <family val="2"/>
    </font>
    <font>
      <b/>
      <sz val="14"/>
      <color indexed="18"/>
      <name val="Arial"/>
      <family val="2"/>
    </font>
    <font>
      <b/>
      <sz val="14"/>
      <color indexed="18"/>
      <name val="Calibri"/>
      <family val="2"/>
    </font>
    <font>
      <vertAlign val="superscript"/>
      <sz val="12"/>
      <name val="Calibri"/>
      <family val="2"/>
    </font>
    <font>
      <i/>
      <sz val="11"/>
      <name val="Arial"/>
      <family val="2"/>
    </font>
    <font>
      <b/>
      <i/>
      <sz val="11"/>
      <name val="Arial"/>
      <family val="2"/>
    </font>
    <font>
      <b/>
      <i/>
      <sz val="11"/>
      <color indexed="8"/>
      <name val="Arial"/>
      <family val="2"/>
    </font>
    <font>
      <sz val="11"/>
      <name val="Calibri"/>
      <family val="2"/>
    </font>
    <font>
      <vertAlign val="superscript"/>
      <sz val="11"/>
      <name val="Arial"/>
      <family val="2"/>
    </font>
    <font>
      <b/>
      <sz val="8"/>
      <color indexed="81"/>
      <name val="Tahoma"/>
      <family val="2"/>
    </font>
    <font>
      <sz val="8"/>
      <color indexed="81"/>
      <name val="Tahoma"/>
      <family val="2"/>
    </font>
    <font>
      <b/>
      <sz val="8"/>
      <name val="Arial"/>
      <family val="2"/>
    </font>
    <font>
      <b/>
      <sz val="8"/>
      <color rgb="FF0070C0"/>
      <name val="Arial"/>
      <family val="2"/>
    </font>
    <font>
      <vertAlign val="superscript"/>
      <sz val="10"/>
      <name val="Arial"/>
      <family val="2"/>
    </font>
    <font>
      <b/>
      <sz val="14"/>
      <name val="Helv"/>
    </font>
    <font>
      <sz val="24"/>
      <color indexed="13"/>
      <name val="Helv"/>
    </font>
    <font>
      <b/>
      <sz val="22"/>
      <name val="Arial"/>
      <family val="2"/>
    </font>
  </fonts>
  <fills count="7">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theme="0" tint="-0.14996795556505021"/>
        <bgColor indexed="64"/>
      </patternFill>
    </fill>
    <fill>
      <patternFill patternType="solid">
        <fgColor indexed="13"/>
      </patternFill>
    </fill>
    <fill>
      <patternFill patternType="solid">
        <fgColor indexed="12"/>
      </patternFill>
    </fill>
  </fills>
  <borders count="54">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indexed="22"/>
      </bottom>
      <diagonal/>
    </border>
    <border>
      <left style="thin">
        <color auto="1"/>
      </left>
      <right style="thin">
        <color auto="1"/>
      </right>
      <top style="thin">
        <color indexed="22"/>
      </top>
      <bottom style="thin">
        <color indexed="22"/>
      </bottom>
      <diagonal/>
    </border>
    <border>
      <left style="thin">
        <color auto="1"/>
      </left>
      <right style="thin">
        <color auto="1"/>
      </right>
      <top style="thin">
        <color indexed="22"/>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style="thin">
        <color auto="1"/>
      </left>
      <right style="thin">
        <color indexed="22"/>
      </right>
      <top/>
      <bottom style="thin">
        <color indexed="22"/>
      </bottom>
      <diagonal/>
    </border>
    <border>
      <left style="thin">
        <color indexed="22"/>
      </left>
      <right style="thin">
        <color indexed="22"/>
      </right>
      <top/>
      <bottom style="thin">
        <color indexed="22"/>
      </bottom>
      <diagonal/>
    </border>
    <border>
      <left style="thin">
        <color indexed="22"/>
      </left>
      <right style="thin">
        <color auto="1"/>
      </right>
      <top style="thin">
        <color indexed="22"/>
      </top>
      <bottom style="thin">
        <color indexed="22"/>
      </bottom>
      <diagonal/>
    </border>
    <border>
      <left style="thin">
        <color auto="1"/>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style="medium">
        <color auto="1"/>
      </left>
      <right style="thin">
        <color indexed="22"/>
      </right>
      <top style="medium">
        <color auto="1"/>
      </top>
      <bottom style="medium">
        <color auto="1"/>
      </bottom>
      <diagonal/>
    </border>
    <border>
      <left/>
      <right style="thin">
        <color indexed="22"/>
      </right>
      <top style="medium">
        <color auto="1"/>
      </top>
      <bottom style="medium">
        <color auto="1"/>
      </bottom>
      <diagonal/>
    </border>
    <border>
      <left style="thin">
        <color indexed="22"/>
      </left>
      <right style="medium">
        <color auto="1"/>
      </right>
      <top style="medium">
        <color auto="1"/>
      </top>
      <bottom style="medium">
        <color auto="1"/>
      </bottom>
      <diagonal/>
    </border>
    <border>
      <left style="thin">
        <color indexed="22"/>
      </left>
      <right style="thin">
        <color auto="1"/>
      </right>
      <top/>
      <bottom style="thin">
        <color indexed="22"/>
      </bottom>
      <diagonal/>
    </border>
    <border>
      <left style="thin">
        <color indexed="22"/>
      </left>
      <right style="thin">
        <color indexed="22"/>
      </right>
      <top style="thin">
        <color indexed="22"/>
      </top>
      <bottom style="thin">
        <color auto="1"/>
      </bottom>
      <diagonal/>
    </border>
    <border>
      <left/>
      <right/>
      <top/>
      <bottom style="thin">
        <color indexed="22"/>
      </bottom>
      <diagonal/>
    </border>
    <border>
      <left style="thin">
        <color indexed="22"/>
      </left>
      <right/>
      <top/>
      <bottom/>
      <diagonal/>
    </border>
    <border>
      <left/>
      <right/>
      <top style="thin">
        <color indexed="22"/>
      </top>
      <bottom style="thin">
        <color indexed="22"/>
      </bottom>
      <diagonal/>
    </border>
    <border>
      <left/>
      <right style="thin">
        <color indexed="22"/>
      </right>
      <top style="thin">
        <color indexed="22"/>
      </top>
      <bottom style="thin">
        <color indexed="22"/>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medium">
        <color auto="1"/>
      </top>
      <bottom/>
      <diagonal/>
    </border>
    <border>
      <left/>
      <right style="thin">
        <color auto="1"/>
      </right>
      <top style="medium">
        <color auto="1"/>
      </top>
      <bottom/>
      <diagonal/>
    </border>
    <border>
      <left style="medium">
        <color auto="1"/>
      </left>
      <right/>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indexed="22"/>
      </right>
      <top style="thin">
        <color indexed="22"/>
      </top>
      <bottom/>
      <diagonal/>
    </border>
    <border>
      <left style="thin">
        <color indexed="22"/>
      </left>
      <right style="thin">
        <color auto="1"/>
      </right>
      <top style="thin">
        <color indexed="22"/>
      </top>
      <bottom/>
      <diagonal/>
    </border>
    <border>
      <left style="thin">
        <color auto="1"/>
      </left>
      <right style="thin">
        <color auto="1"/>
      </right>
      <top/>
      <bottom style="thin">
        <color auto="1"/>
      </bottom>
      <diagonal/>
    </border>
    <border>
      <left style="thin">
        <color indexed="8"/>
      </left>
      <right style="thin">
        <color indexed="8"/>
      </right>
      <top style="thin">
        <color indexed="8"/>
      </top>
      <bottom style="thin">
        <color indexed="8"/>
      </bottom>
      <diagonal/>
    </border>
    <border>
      <left style="thin">
        <color indexed="8"/>
      </left>
      <right style="thin">
        <color indexed="8"/>
      </right>
      <top style="double">
        <color indexed="8"/>
      </top>
      <bottom style="thin">
        <color indexed="8"/>
      </bottom>
      <diagonal/>
    </border>
  </borders>
  <cellStyleXfs count="25">
    <xf numFmtId="0" fontId="0"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165" fontId="13" fillId="0" borderId="0"/>
    <xf numFmtId="165" fontId="13" fillId="0" borderId="0"/>
    <xf numFmtId="0" fontId="17" fillId="0" borderId="0" applyNumberFormat="0" applyFill="0" applyBorder="0" applyAlignment="0" applyProtection="0">
      <alignment vertical="top"/>
      <protection locked="0"/>
    </xf>
    <xf numFmtId="0" fontId="13" fillId="0" borderId="0"/>
    <xf numFmtId="0" fontId="13" fillId="0" borderId="52"/>
    <xf numFmtId="0" fontId="44" fillId="5" borderId="52"/>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 fillId="0" borderId="0"/>
    <xf numFmtId="0" fontId="1" fillId="0" borderId="0"/>
    <xf numFmtId="0" fontId="13" fillId="0" borderId="0"/>
    <xf numFmtId="0" fontId="13" fillId="0" borderId="52"/>
    <xf numFmtId="0" fontId="45" fillId="6" borderId="0"/>
    <xf numFmtId="0" fontId="44" fillId="0" borderId="53"/>
    <xf numFmtId="0" fontId="44" fillId="0" borderId="52"/>
  </cellStyleXfs>
  <cellXfs count="329">
    <xf numFmtId="0" fontId="0" fillId="0" borderId="0" xfId="0"/>
    <xf numFmtId="0" fontId="3" fillId="0" borderId="0" xfId="0" applyNumberFormat="1" applyFont="1" applyFill="1" applyAlignment="1">
      <alignment vertical="center"/>
    </xf>
    <xf numFmtId="0" fontId="4" fillId="0" borderId="0" xfId="0" applyFont="1" applyFill="1" applyAlignment="1">
      <alignment vertical="center"/>
    </xf>
    <xf numFmtId="0" fontId="4" fillId="0" borderId="0" xfId="0" applyFont="1" applyFill="1"/>
    <xf numFmtId="0" fontId="2" fillId="0" borderId="0" xfId="0" applyFont="1" applyFill="1" applyAlignment="1">
      <alignment vertical="center"/>
    </xf>
    <xf numFmtId="0" fontId="5" fillId="0" borderId="0" xfId="0" applyNumberFormat="1" applyFont="1" applyFill="1" applyAlignment="1">
      <alignment vertical="center"/>
    </xf>
    <xf numFmtId="0" fontId="6" fillId="0" borderId="0" xfId="0" applyNumberFormat="1" applyFont="1" applyFill="1" applyAlignment="1">
      <alignment vertical="center"/>
    </xf>
    <xf numFmtId="0" fontId="5" fillId="0" borderId="0" xfId="0" applyNumberFormat="1" applyFont="1" applyFill="1" applyAlignment="1">
      <alignment vertical="center" wrapText="1"/>
    </xf>
    <xf numFmtId="0" fontId="5" fillId="0" borderId="0" xfId="0" applyNumberFormat="1" applyFont="1" applyFill="1" applyAlignment="1">
      <alignment horizontal="left" vertical="center" wrapText="1"/>
    </xf>
    <xf numFmtId="0" fontId="5" fillId="0" borderId="0" xfId="0" quotePrefix="1" applyNumberFormat="1" applyFont="1" applyFill="1" applyAlignment="1">
      <alignment horizontal="left" vertical="center" wrapText="1"/>
    </xf>
    <xf numFmtId="4" fontId="7" fillId="0" borderId="0" xfId="0" applyNumberFormat="1" applyFont="1" applyFill="1" applyAlignment="1">
      <alignment vertical="center"/>
    </xf>
    <xf numFmtId="10" fontId="4" fillId="0" borderId="0" xfId="0" applyNumberFormat="1" applyFont="1" applyFill="1" applyAlignment="1">
      <alignment vertical="center"/>
    </xf>
    <xf numFmtId="49" fontId="4" fillId="0" borderId="0" xfId="0" applyNumberFormat="1" applyFont="1" applyFill="1"/>
    <xf numFmtId="3" fontId="7" fillId="0" borderId="0" xfId="0" applyNumberFormat="1" applyFont="1" applyFill="1" applyAlignment="1">
      <alignment vertical="center"/>
    </xf>
    <xf numFmtId="0" fontId="7" fillId="0" borderId="0" xfId="0" applyFont="1" applyFill="1" applyAlignment="1">
      <alignment vertical="center"/>
    </xf>
    <xf numFmtId="0" fontId="8" fillId="0" borderId="0" xfId="0" applyFont="1" applyFill="1" applyAlignment="1">
      <alignment vertical="center"/>
    </xf>
    <xf numFmtId="0" fontId="0" fillId="0" borderId="0" xfId="0" applyFill="1"/>
    <xf numFmtId="0" fontId="3" fillId="0" borderId="0" xfId="0" applyFont="1" applyFill="1" applyAlignment="1">
      <alignment horizontal="left" vertical="center"/>
    </xf>
    <xf numFmtId="0" fontId="2" fillId="0" borderId="0" xfId="0" applyFont="1" applyFill="1" applyAlignment="1">
      <alignment horizontal="center" vertical="center"/>
    </xf>
    <xf numFmtId="0" fontId="0" fillId="0" borderId="0" xfId="0" applyFill="1" applyAlignment="1">
      <alignment vertical="center"/>
    </xf>
    <xf numFmtId="0" fontId="6" fillId="0" borderId="0" xfId="0" applyFont="1" applyFill="1" applyAlignment="1">
      <alignment horizontal="left" vertical="center"/>
    </xf>
    <xf numFmtId="0" fontId="5" fillId="0" borderId="0" xfId="0" applyFont="1" applyFill="1" applyAlignment="1">
      <alignment horizontal="left" vertical="center" indent="5"/>
    </xf>
    <xf numFmtId="0" fontId="5" fillId="0" borderId="0" xfId="0" applyFont="1" applyFill="1" applyAlignment="1">
      <alignment horizontal="left" vertical="center"/>
    </xf>
    <xf numFmtId="0" fontId="2" fillId="0" borderId="0" xfId="0" applyFont="1" applyFill="1" applyAlignment="1">
      <alignment horizontal="left" vertical="center"/>
    </xf>
    <xf numFmtId="0" fontId="6" fillId="0" borderId="0" xfId="0" applyFont="1" applyFill="1" applyAlignment="1">
      <alignment horizontal="left" vertical="center" wrapText="1"/>
    </xf>
    <xf numFmtId="0" fontId="2" fillId="0" borderId="0" xfId="0" applyFont="1" applyFill="1" applyAlignment="1">
      <alignment horizontal="left" vertical="center" indent="5"/>
    </xf>
    <xf numFmtId="0" fontId="6" fillId="0" borderId="0" xfId="0" applyFont="1" applyFill="1" applyAlignment="1">
      <alignment vertical="center"/>
    </xf>
    <xf numFmtId="0" fontId="5" fillId="0" borderId="0" xfId="0" applyFont="1" applyFill="1" applyAlignment="1">
      <alignment vertical="center"/>
    </xf>
    <xf numFmtId="0" fontId="5" fillId="0" borderId="0" xfId="0" applyFont="1" applyAlignment="1">
      <alignment vertical="center"/>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5" fillId="0" borderId="0" xfId="0" applyFont="1" applyFill="1" applyBorder="1" applyAlignment="1">
      <alignment vertical="center"/>
    </xf>
    <xf numFmtId="0" fontId="5" fillId="2" borderId="3" xfId="0" applyFont="1" applyFill="1" applyBorder="1" applyAlignment="1">
      <alignment horizontal="right" vertical="center"/>
    </xf>
    <xf numFmtId="0" fontId="6" fillId="2" borderId="7" xfId="0" applyFont="1" applyFill="1" applyBorder="1" applyAlignment="1">
      <alignment horizontal="center" vertical="center"/>
    </xf>
    <xf numFmtId="0" fontId="5" fillId="0" borderId="8" xfId="0" applyFont="1" applyBorder="1" applyAlignment="1">
      <alignment horizontal="right" vertical="center"/>
    </xf>
    <xf numFmtId="5" fontId="5" fillId="0" borderId="8" xfId="2" applyNumberFormat="1" applyFont="1" applyBorder="1" applyAlignment="1">
      <alignment vertical="center"/>
    </xf>
    <xf numFmtId="5" fontId="5" fillId="0" borderId="0" xfId="0" applyNumberFormat="1" applyFont="1" applyAlignment="1">
      <alignment vertical="center"/>
    </xf>
    <xf numFmtId="0" fontId="5" fillId="0" borderId="9" xfId="0" applyFont="1" applyBorder="1" applyAlignment="1">
      <alignment horizontal="right" vertical="center"/>
    </xf>
    <xf numFmtId="5" fontId="5" fillId="0" borderId="9" xfId="2" applyNumberFormat="1" applyFont="1" applyBorder="1" applyAlignment="1">
      <alignment vertical="center"/>
    </xf>
    <xf numFmtId="164" fontId="5" fillId="0" borderId="9" xfId="3" applyNumberFormat="1" applyFont="1" applyBorder="1" applyAlignment="1">
      <alignment vertical="center"/>
    </xf>
    <xf numFmtId="0" fontId="5" fillId="0" borderId="10" xfId="0" applyFont="1" applyBorder="1" applyAlignment="1">
      <alignment horizontal="right" vertical="center"/>
    </xf>
    <xf numFmtId="10" fontId="5" fillId="0" borderId="10" xfId="3" applyNumberFormat="1" applyFont="1" applyBorder="1" applyAlignment="1">
      <alignment vertical="center"/>
    </xf>
    <xf numFmtId="0" fontId="5" fillId="2" borderId="4" xfId="0" applyFont="1" applyFill="1" applyBorder="1" applyAlignment="1">
      <alignment vertical="center"/>
    </xf>
    <xf numFmtId="164" fontId="5" fillId="0" borderId="10" xfId="3" applyNumberFormat="1" applyFont="1" applyBorder="1" applyAlignment="1">
      <alignment vertical="center"/>
    </xf>
    <xf numFmtId="0" fontId="5" fillId="0" borderId="0" xfId="0" applyFont="1" applyAlignment="1">
      <alignment horizontal="right" vertical="center"/>
    </xf>
    <xf numFmtId="165" fontId="16" fillId="0" borderId="0" xfId="5" applyFont="1" applyFill="1" applyBorder="1" applyAlignment="1">
      <alignment vertical="center"/>
    </xf>
    <xf numFmtId="165" fontId="16" fillId="0" borderId="3" xfId="5" applyFont="1" applyFill="1" applyBorder="1" applyAlignment="1">
      <alignment horizontal="left" vertical="center"/>
    </xf>
    <xf numFmtId="165" fontId="16" fillId="0" borderId="0" xfId="5" applyFont="1" applyFill="1" applyBorder="1" applyAlignment="1">
      <alignment horizontal="center" vertical="center"/>
    </xf>
    <xf numFmtId="165" fontId="16" fillId="0" borderId="4" xfId="5" applyFont="1" applyFill="1" applyBorder="1" applyAlignment="1">
      <alignment horizontal="center" vertical="center"/>
    </xf>
    <xf numFmtId="0" fontId="16" fillId="0" borderId="3" xfId="0" applyFont="1" applyBorder="1" applyAlignment="1">
      <alignment vertical="center"/>
    </xf>
    <xf numFmtId="0" fontId="16" fillId="0" borderId="0" xfId="0" applyFont="1" applyBorder="1" applyAlignment="1">
      <alignment horizontal="center" vertical="center"/>
    </xf>
    <xf numFmtId="0" fontId="16" fillId="0" borderId="4" xfId="0" applyFont="1" applyBorder="1" applyAlignment="1">
      <alignment horizontal="center" vertical="center"/>
    </xf>
    <xf numFmtId="0" fontId="16" fillId="0" borderId="0" xfId="0" applyFont="1" applyAlignment="1">
      <alignment vertical="center"/>
    </xf>
    <xf numFmtId="165" fontId="16" fillId="0" borderId="0" xfId="0" applyNumberFormat="1" applyFont="1" applyAlignment="1">
      <alignment vertical="center"/>
    </xf>
    <xf numFmtId="165" fontId="18" fillId="0" borderId="7" xfId="5" applyFont="1" applyFill="1" applyBorder="1" applyAlignment="1">
      <alignment horizontal="center" vertical="center" wrapText="1"/>
    </xf>
    <xf numFmtId="166" fontId="18" fillId="0" borderId="7" xfId="1" applyNumberFormat="1" applyFont="1" applyFill="1" applyBorder="1" applyAlignment="1">
      <alignment horizontal="center" vertical="center" wrapText="1"/>
    </xf>
    <xf numFmtId="165" fontId="18" fillId="0" borderId="0" xfId="5" applyFont="1" applyFill="1" applyBorder="1" applyAlignment="1">
      <alignment vertical="center" wrapText="1"/>
    </xf>
    <xf numFmtId="166" fontId="18" fillId="0" borderId="0" xfId="1" applyNumberFormat="1" applyFont="1" applyFill="1" applyBorder="1" applyAlignment="1">
      <alignment vertical="center" wrapText="1"/>
    </xf>
    <xf numFmtId="165" fontId="18" fillId="0" borderId="3" xfId="5" applyFont="1" applyFill="1" applyBorder="1" applyAlignment="1">
      <alignment horizontal="center" vertical="center" wrapText="1"/>
    </xf>
    <xf numFmtId="165" fontId="18" fillId="0" borderId="0" xfId="5" applyFont="1" applyFill="1" applyBorder="1" applyAlignment="1">
      <alignment horizontal="center" vertical="center" wrapText="1"/>
    </xf>
    <xf numFmtId="166" fontId="18" fillId="0" borderId="4" xfId="1" applyNumberFormat="1" applyFont="1" applyFill="1" applyBorder="1" applyAlignment="1">
      <alignment horizontal="center" vertical="center" wrapText="1"/>
    </xf>
    <xf numFmtId="165" fontId="16" fillId="0" borderId="16" xfId="5" applyFont="1" applyFill="1" applyBorder="1" applyAlignment="1">
      <alignment horizontal="center" vertical="center"/>
    </xf>
    <xf numFmtId="165" fontId="16" fillId="0" borderId="17" xfId="5" applyFont="1" applyFill="1" applyBorder="1" applyAlignment="1">
      <alignment vertical="center"/>
    </xf>
    <xf numFmtId="6" fontId="16" fillId="0" borderId="18" xfId="1" applyNumberFormat="1" applyFont="1" applyFill="1" applyBorder="1" applyAlignment="1">
      <alignment horizontal="center" vertical="center"/>
    </xf>
    <xf numFmtId="165" fontId="16" fillId="0" borderId="19" xfId="5" applyFont="1" applyFill="1" applyBorder="1" applyAlignment="1">
      <alignment horizontal="center" vertical="center"/>
    </xf>
    <xf numFmtId="165" fontId="16" fillId="0" borderId="20" xfId="5" applyFont="1" applyFill="1" applyBorder="1" applyAlignment="1">
      <alignment vertical="center"/>
    </xf>
    <xf numFmtId="165" fontId="18" fillId="0" borderId="20" xfId="5" applyFont="1" applyFill="1" applyBorder="1" applyAlignment="1">
      <alignment vertical="center"/>
    </xf>
    <xf numFmtId="6" fontId="18" fillId="0" borderId="18" xfId="1" applyNumberFormat="1" applyFont="1" applyFill="1" applyBorder="1" applyAlignment="1">
      <alignment horizontal="center" vertical="center"/>
    </xf>
    <xf numFmtId="165" fontId="16" fillId="0" borderId="21" xfId="5" applyFont="1" applyFill="1" applyBorder="1" applyAlignment="1">
      <alignment vertical="center"/>
    </xf>
    <xf numFmtId="165" fontId="18" fillId="3" borderId="22" xfId="5" applyFont="1" applyFill="1" applyBorder="1" applyAlignment="1">
      <alignment horizontal="center" vertical="center"/>
    </xf>
    <xf numFmtId="165" fontId="18" fillId="3" borderId="23" xfId="5" applyFont="1" applyFill="1" applyBorder="1" applyAlignment="1">
      <alignment vertical="center"/>
    </xf>
    <xf numFmtId="6" fontId="18" fillId="3" borderId="24" xfId="1" applyNumberFormat="1" applyFont="1" applyFill="1" applyBorder="1" applyAlignment="1">
      <alignment horizontal="center" vertical="center"/>
    </xf>
    <xf numFmtId="165" fontId="18" fillId="0" borderId="0" xfId="5" applyFont="1" applyFill="1" applyBorder="1" applyAlignment="1">
      <alignment vertical="center"/>
    </xf>
    <xf numFmtId="6" fontId="16" fillId="0" borderId="25" xfId="1" applyNumberFormat="1" applyFont="1" applyFill="1" applyBorder="1" applyAlignment="1">
      <alignment horizontal="center" vertical="center"/>
    </xf>
    <xf numFmtId="165" fontId="16" fillId="0" borderId="26" xfId="5" applyFont="1" applyFill="1" applyBorder="1" applyAlignment="1">
      <alignment vertical="center"/>
    </xf>
    <xf numFmtId="0" fontId="0" fillId="0" borderId="0" xfId="0" applyAlignment="1">
      <alignment horizontal="center"/>
    </xf>
    <xf numFmtId="0" fontId="19" fillId="0" borderId="0" xfId="0" applyFont="1" applyAlignment="1">
      <alignment vertical="center"/>
    </xf>
    <xf numFmtId="43" fontId="19" fillId="0" borderId="0" xfId="1" applyFont="1" applyAlignment="1">
      <alignment vertical="center"/>
    </xf>
    <xf numFmtId="167" fontId="5"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0" fontId="19" fillId="2" borderId="0" xfId="0" applyFont="1" applyFill="1" applyAlignment="1">
      <alignment vertical="center"/>
    </xf>
    <xf numFmtId="167" fontId="6" fillId="2" borderId="7" xfId="1" applyNumberFormat="1" applyFont="1" applyFill="1" applyBorder="1" applyAlignment="1">
      <alignment horizontal="center" vertical="center"/>
    </xf>
    <xf numFmtId="0" fontId="6" fillId="0" borderId="7" xfId="0" applyFont="1" applyFill="1" applyBorder="1" applyAlignment="1">
      <alignment horizontal="center" vertical="center" wrapText="1"/>
    </xf>
    <xf numFmtId="0" fontId="6" fillId="2" borderId="7" xfId="0" applyFont="1" applyFill="1" applyBorder="1" applyAlignment="1">
      <alignment horizontal="center" vertical="center" wrapText="1"/>
    </xf>
    <xf numFmtId="167" fontId="6" fillId="2" borderId="13" xfId="1" applyNumberFormat="1" applyFont="1" applyFill="1" applyBorder="1" applyAlignment="1">
      <alignment horizontal="center" vertical="center"/>
    </xf>
    <xf numFmtId="0" fontId="6" fillId="0" borderId="13" xfId="0" applyFont="1" applyFill="1" applyBorder="1" applyAlignment="1">
      <alignment horizontal="center" vertical="center" wrapText="1"/>
    </xf>
    <xf numFmtId="0" fontId="6" fillId="2" borderId="13" xfId="0" applyFont="1" applyFill="1" applyBorder="1" applyAlignment="1">
      <alignment horizontal="center" vertical="center" wrapText="1"/>
    </xf>
    <xf numFmtId="167" fontId="22" fillId="2" borderId="13" xfId="1" applyNumberFormat="1" applyFont="1" applyFill="1" applyBorder="1" applyAlignment="1">
      <alignment horizontal="left" vertical="center"/>
    </xf>
    <xf numFmtId="167" fontId="23" fillId="2" borderId="0" xfId="1" applyNumberFormat="1" applyFont="1" applyFill="1" applyBorder="1" applyAlignment="1">
      <alignment horizontal="left" vertical="center"/>
    </xf>
    <xf numFmtId="167" fontId="6" fillId="2" borderId="0" xfId="1" applyNumberFormat="1" applyFont="1" applyFill="1" applyBorder="1" applyAlignment="1">
      <alignment horizontal="center" vertical="center"/>
    </xf>
    <xf numFmtId="0" fontId="6" fillId="2" borderId="0" xfId="0" applyFont="1" applyFill="1" applyBorder="1" applyAlignment="1">
      <alignment horizontal="center" vertical="center" wrapText="1"/>
    </xf>
    <xf numFmtId="43" fontId="24" fillId="0" borderId="0" xfId="1" applyFont="1" applyAlignment="1">
      <alignment vertical="center"/>
    </xf>
    <xf numFmtId="167" fontId="5" fillId="0" borderId="20" xfId="1" applyNumberFormat="1" applyFont="1" applyFill="1" applyBorder="1" applyAlignment="1">
      <alignment horizontal="center" vertical="center"/>
    </xf>
    <xf numFmtId="167" fontId="5" fillId="0" borderId="20" xfId="1" applyNumberFormat="1" applyFont="1" applyFill="1" applyBorder="1" applyAlignment="1">
      <alignment horizontal="left" vertical="center"/>
    </xf>
    <xf numFmtId="166" fontId="5" fillId="0" borderId="20" xfId="1" applyNumberFormat="1" applyFont="1" applyBorder="1" applyAlignment="1">
      <alignment vertical="center" wrapText="1"/>
    </xf>
    <xf numFmtId="166" fontId="5" fillId="0" borderId="20" xfId="1" applyNumberFormat="1" applyFont="1" applyBorder="1" applyAlignment="1">
      <alignment vertical="center"/>
    </xf>
    <xf numFmtId="168" fontId="5" fillId="0" borderId="20" xfId="3" applyNumberFormat="1" applyFont="1" applyBorder="1" applyAlignment="1">
      <alignment vertical="center"/>
    </xf>
    <xf numFmtId="167" fontId="19" fillId="0" borderId="0" xfId="0" applyNumberFormat="1" applyFont="1" applyAlignment="1">
      <alignment vertical="center"/>
    </xf>
    <xf numFmtId="168" fontId="5" fillId="0" borderId="20" xfId="3" applyNumberFormat="1" applyFont="1" applyFill="1" applyBorder="1" applyAlignment="1">
      <alignment vertical="center"/>
    </xf>
    <xf numFmtId="167" fontId="26" fillId="2" borderId="20" xfId="1" applyNumberFormat="1" applyFont="1" applyFill="1" applyBorder="1" applyAlignment="1">
      <alignment horizontal="center" vertical="center"/>
    </xf>
    <xf numFmtId="167" fontId="5" fillId="2" borderId="20" xfId="1" applyNumberFormat="1" applyFont="1" applyFill="1" applyBorder="1" applyAlignment="1">
      <alignment horizontal="left" vertical="center"/>
    </xf>
    <xf numFmtId="167" fontId="26" fillId="2" borderId="20" xfId="1" applyNumberFormat="1" applyFont="1" applyFill="1" applyBorder="1" applyAlignment="1">
      <alignment horizontal="left" vertical="center"/>
    </xf>
    <xf numFmtId="167" fontId="27" fillId="2" borderId="0" xfId="1" applyNumberFormat="1" applyFont="1" applyFill="1" applyBorder="1" applyAlignment="1">
      <alignment horizontal="center" vertical="center"/>
    </xf>
    <xf numFmtId="167" fontId="22" fillId="2" borderId="0" xfId="1" applyNumberFormat="1" applyFont="1" applyFill="1" applyBorder="1" applyAlignment="1">
      <alignment horizontal="right" vertical="center"/>
    </xf>
    <xf numFmtId="166" fontId="22" fillId="2" borderId="0" xfId="1" applyNumberFormat="1" applyFont="1" applyFill="1" applyBorder="1" applyAlignment="1">
      <alignment vertical="center"/>
    </xf>
    <xf numFmtId="168" fontId="22" fillId="2" borderId="0" xfId="3" applyNumberFormat="1" applyFont="1" applyFill="1" applyBorder="1" applyAlignment="1">
      <alignment vertical="center"/>
    </xf>
    <xf numFmtId="0" fontId="29" fillId="0" borderId="0" xfId="0" applyFont="1" applyAlignment="1">
      <alignment vertical="center"/>
    </xf>
    <xf numFmtId="167" fontId="5" fillId="2" borderId="0" xfId="0" applyNumberFormat="1" applyFont="1" applyFill="1" applyBorder="1" applyAlignment="1">
      <alignment horizontal="center" vertical="center"/>
    </xf>
    <xf numFmtId="166" fontId="5" fillId="2" borderId="0" xfId="1" applyNumberFormat="1" applyFont="1" applyFill="1" applyBorder="1" applyAlignment="1">
      <alignment vertical="center"/>
    </xf>
    <xf numFmtId="168" fontId="5" fillId="2" borderId="0" xfId="3" applyNumberFormat="1" applyFont="1" applyFill="1" applyBorder="1" applyAlignment="1">
      <alignment vertical="center"/>
    </xf>
    <xf numFmtId="167" fontId="22" fillId="2" borderId="0" xfId="1" applyNumberFormat="1" applyFont="1" applyFill="1" applyBorder="1" applyAlignment="1">
      <alignment horizontal="left" vertical="center"/>
    </xf>
    <xf numFmtId="167" fontId="5" fillId="2" borderId="0" xfId="1" applyNumberFormat="1" applyFont="1" applyFill="1" applyBorder="1" applyAlignment="1">
      <alignment horizontal="left" vertical="center"/>
    </xf>
    <xf numFmtId="167" fontId="5" fillId="0" borderId="20" xfId="1" applyNumberFormat="1" applyFont="1" applyFill="1" applyBorder="1" applyAlignment="1">
      <alignment horizontal="left" vertical="center" wrapText="1"/>
    </xf>
    <xf numFmtId="0" fontId="30" fillId="0" borderId="0" xfId="0" applyFont="1" applyAlignment="1">
      <alignment vertical="center"/>
    </xf>
    <xf numFmtId="166" fontId="5" fillId="0" borderId="20" xfId="1" applyNumberFormat="1" applyFont="1" applyFill="1" applyBorder="1" applyAlignment="1">
      <alignment vertical="center"/>
    </xf>
    <xf numFmtId="10" fontId="22" fillId="2" borderId="0" xfId="1" applyNumberFormat="1" applyFont="1" applyFill="1" applyBorder="1" applyAlignment="1">
      <alignment vertical="center"/>
    </xf>
    <xf numFmtId="43" fontId="30" fillId="0" borderId="0" xfId="1" applyFont="1" applyAlignment="1">
      <alignment vertical="center"/>
    </xf>
    <xf numFmtId="167" fontId="19" fillId="2" borderId="0" xfId="0" applyNumberFormat="1" applyFont="1" applyFill="1" applyBorder="1" applyAlignment="1">
      <alignment horizontal="center" vertical="center"/>
    </xf>
    <xf numFmtId="43" fontId="19" fillId="2" borderId="0" xfId="1" applyFont="1" applyFill="1" applyBorder="1" applyAlignment="1">
      <alignment vertical="center"/>
    </xf>
    <xf numFmtId="168" fontId="19" fillId="2" borderId="0" xfId="3" applyNumberFormat="1" applyFont="1" applyFill="1" applyBorder="1" applyAlignment="1">
      <alignment vertical="center"/>
    </xf>
    <xf numFmtId="167" fontId="30" fillId="2" borderId="0" xfId="1" applyNumberFormat="1" applyFont="1" applyFill="1" applyBorder="1" applyAlignment="1">
      <alignment horizontal="left" vertical="center"/>
    </xf>
    <xf numFmtId="167" fontId="31" fillId="2" borderId="0" xfId="1" applyNumberFormat="1" applyFont="1" applyFill="1" applyBorder="1" applyAlignment="1">
      <alignment horizontal="right" vertical="center"/>
    </xf>
    <xf numFmtId="166" fontId="31" fillId="2" borderId="0" xfId="1" applyNumberFormat="1" applyFont="1" applyFill="1" applyBorder="1" applyAlignment="1">
      <alignment vertical="center"/>
    </xf>
    <xf numFmtId="168" fontId="31" fillId="2" borderId="0" xfId="3" applyNumberFormat="1" applyFont="1" applyFill="1" applyBorder="1" applyAlignment="1">
      <alignment vertical="center"/>
    </xf>
    <xf numFmtId="0" fontId="15" fillId="0" borderId="0" xfId="0" applyFont="1" applyAlignment="1">
      <alignment vertical="center"/>
    </xf>
    <xf numFmtId="43" fontId="15" fillId="0" borderId="0" xfId="1" applyFont="1" applyAlignment="1">
      <alignment vertical="center"/>
    </xf>
    <xf numFmtId="167" fontId="15" fillId="2" borderId="0" xfId="0" applyNumberFormat="1" applyFont="1" applyFill="1" applyBorder="1" applyAlignment="1">
      <alignment horizontal="center" vertical="center"/>
    </xf>
    <xf numFmtId="167" fontId="15" fillId="2" borderId="0" xfId="0" applyNumberFormat="1" applyFont="1" applyFill="1" applyBorder="1" applyAlignment="1">
      <alignment horizontal="right" vertical="center"/>
    </xf>
    <xf numFmtId="43" fontId="15" fillId="2" borderId="0" xfId="1" applyFont="1" applyFill="1" applyBorder="1" applyAlignment="1">
      <alignment vertical="center"/>
    </xf>
    <xf numFmtId="43" fontId="15" fillId="2" borderId="0" xfId="0" applyNumberFormat="1" applyFont="1" applyFill="1" applyBorder="1" applyAlignment="1">
      <alignment vertical="center"/>
    </xf>
    <xf numFmtId="168" fontId="15" fillId="2" borderId="0" xfId="3" applyNumberFormat="1" applyFont="1" applyFill="1" applyBorder="1" applyAlignment="1">
      <alignment vertical="center"/>
    </xf>
    <xf numFmtId="167" fontId="12" fillId="2" borderId="0" xfId="0" applyNumberFormat="1" applyFont="1" applyFill="1" applyAlignment="1">
      <alignment horizontal="left" vertical="center"/>
    </xf>
    <xf numFmtId="49" fontId="5" fillId="2" borderId="0" xfId="0" applyNumberFormat="1" applyFont="1" applyFill="1" applyAlignment="1">
      <alignment horizontal="left" vertical="center"/>
    </xf>
    <xf numFmtId="167" fontId="19" fillId="0" borderId="0" xfId="0" applyNumberFormat="1" applyFont="1" applyFill="1" applyAlignment="1">
      <alignment horizontal="center" vertical="center"/>
    </xf>
    <xf numFmtId="0" fontId="2" fillId="0" borderId="0" xfId="0" applyFont="1" applyAlignment="1">
      <alignment vertical="center"/>
    </xf>
    <xf numFmtId="43" fontId="2" fillId="0" borderId="0" xfId="1" applyFont="1" applyAlignment="1">
      <alignment vertical="center"/>
    </xf>
    <xf numFmtId="167" fontId="15" fillId="2" borderId="13" xfId="1" applyNumberFormat="1" applyFont="1" applyFill="1" applyBorder="1" applyAlignment="1">
      <alignment horizontal="center" vertical="center"/>
    </xf>
    <xf numFmtId="0" fontId="15" fillId="0" borderId="13" xfId="0" applyFont="1" applyFill="1" applyBorder="1" applyAlignment="1">
      <alignment horizontal="center" vertical="center" wrapText="1"/>
    </xf>
    <xf numFmtId="0" fontId="15" fillId="2" borderId="13" xfId="0" applyFont="1" applyFill="1" applyBorder="1" applyAlignment="1">
      <alignment horizontal="center" vertical="center" wrapText="1"/>
    </xf>
    <xf numFmtId="168" fontId="2" fillId="0" borderId="0" xfId="1" applyNumberFormat="1" applyFont="1" applyAlignment="1">
      <alignment vertical="center"/>
    </xf>
    <xf numFmtId="167" fontId="26" fillId="2" borderId="0" xfId="1" applyNumberFormat="1" applyFont="1" applyFill="1" applyBorder="1" applyAlignment="1">
      <alignment horizontal="center" vertical="center"/>
    </xf>
    <xf numFmtId="167" fontId="26" fillId="2" borderId="0" xfId="1" applyNumberFormat="1" applyFont="1" applyFill="1" applyBorder="1" applyAlignment="1">
      <alignment horizontal="left" vertical="center"/>
    </xf>
    <xf numFmtId="43" fontId="29" fillId="0" borderId="0" xfId="1" applyFont="1" applyAlignment="1">
      <alignment vertical="center"/>
    </xf>
    <xf numFmtId="167" fontId="22" fillId="2" borderId="27" xfId="1" applyNumberFormat="1" applyFont="1" applyFill="1" applyBorder="1" applyAlignment="1">
      <alignment horizontal="left" vertical="center"/>
    </xf>
    <xf numFmtId="167" fontId="5" fillId="2" borderId="27" xfId="1" applyNumberFormat="1" applyFont="1" applyFill="1" applyBorder="1" applyAlignment="1">
      <alignment horizontal="left" vertical="center"/>
    </xf>
    <xf numFmtId="166" fontId="5" fillId="2" borderId="27" xfId="1" applyNumberFormat="1" applyFont="1" applyFill="1" applyBorder="1" applyAlignment="1">
      <alignment vertical="center"/>
    </xf>
    <xf numFmtId="168" fontId="5" fillId="2" borderId="27" xfId="3" applyNumberFormat="1" applyFont="1" applyFill="1" applyBorder="1" applyAlignment="1">
      <alignment vertical="center"/>
    </xf>
    <xf numFmtId="167" fontId="5" fillId="0" borderId="17" xfId="1" applyNumberFormat="1" applyFont="1" applyFill="1" applyBorder="1" applyAlignment="1">
      <alignment horizontal="center" vertical="center"/>
    </xf>
    <xf numFmtId="167" fontId="5" fillId="0" borderId="17" xfId="1" applyNumberFormat="1" applyFont="1" applyFill="1" applyBorder="1" applyAlignment="1">
      <alignment horizontal="left" vertical="center" wrapText="1"/>
    </xf>
    <xf numFmtId="166" fontId="5" fillId="0" borderId="17" xfId="1" applyNumberFormat="1" applyFont="1" applyBorder="1" applyAlignment="1">
      <alignment vertical="center"/>
    </xf>
    <xf numFmtId="168" fontId="5" fillId="0" borderId="17" xfId="3" applyNumberFormat="1" applyFont="1" applyBorder="1" applyAlignment="1">
      <alignment vertical="center"/>
    </xf>
    <xf numFmtId="168" fontId="5" fillId="0" borderId="20" xfId="3" applyNumberFormat="1" applyFont="1" applyBorder="1" applyAlignment="1">
      <alignment horizontal="right" vertical="center"/>
    </xf>
    <xf numFmtId="166" fontId="5" fillId="0" borderId="20" xfId="1" applyNumberFormat="1" applyFont="1" applyBorder="1" applyAlignment="1">
      <alignment horizontal="right" vertical="center"/>
    </xf>
    <xf numFmtId="166" fontId="19" fillId="2" borderId="0" xfId="1" applyNumberFormat="1" applyFont="1" applyFill="1" applyBorder="1" applyAlignment="1">
      <alignment vertical="center"/>
    </xf>
    <xf numFmtId="0" fontId="2" fillId="0" borderId="0" xfId="1" applyNumberFormat="1" applyFont="1" applyAlignment="1">
      <alignment vertical="center"/>
    </xf>
    <xf numFmtId="167" fontId="15" fillId="2" borderId="7" xfId="1" applyNumberFormat="1" applyFont="1" applyFill="1" applyBorder="1" applyAlignment="1">
      <alignment horizontal="center" vertical="center"/>
    </xf>
    <xf numFmtId="0" fontId="15" fillId="2" borderId="7" xfId="0" applyFont="1" applyFill="1" applyBorder="1" applyAlignment="1">
      <alignment horizontal="center" vertical="center" wrapText="1"/>
    </xf>
    <xf numFmtId="167" fontId="15" fillId="2" borderId="0" xfId="1" applyNumberFormat="1" applyFont="1" applyFill="1" applyBorder="1" applyAlignment="1">
      <alignment horizontal="center" vertical="center"/>
    </xf>
    <xf numFmtId="0" fontId="15" fillId="2" borderId="0" xfId="0" applyFont="1" applyFill="1" applyBorder="1" applyAlignment="1">
      <alignment horizontal="center" vertical="center" wrapText="1"/>
    </xf>
    <xf numFmtId="167" fontId="35" fillId="2" borderId="0" xfId="1" applyNumberFormat="1" applyFont="1" applyFill="1" applyBorder="1" applyAlignment="1">
      <alignment horizontal="left" vertical="center"/>
    </xf>
    <xf numFmtId="167" fontId="19" fillId="0" borderId="20" xfId="1" applyNumberFormat="1" applyFont="1" applyFill="1" applyBorder="1" applyAlignment="1">
      <alignment horizontal="center" vertical="center"/>
    </xf>
    <xf numFmtId="167" fontId="19" fillId="0" borderId="20" xfId="1" applyNumberFormat="1" applyFont="1" applyFill="1" applyBorder="1" applyAlignment="1">
      <alignment horizontal="left" vertical="center"/>
    </xf>
    <xf numFmtId="0" fontId="19" fillId="0" borderId="20" xfId="1" applyNumberFormat="1" applyFont="1" applyBorder="1" applyAlignment="1">
      <alignment vertical="center" wrapText="1"/>
    </xf>
    <xf numFmtId="0" fontId="2" fillId="0" borderId="0" xfId="0" applyFont="1" applyFill="1" applyBorder="1" applyAlignment="1">
      <alignment vertical="center"/>
    </xf>
    <xf numFmtId="0" fontId="6" fillId="0" borderId="0" xfId="0" applyFont="1" applyFill="1" applyBorder="1" applyAlignment="1" applyProtection="1">
      <alignment horizontal="center" vertical="center"/>
    </xf>
    <xf numFmtId="0" fontId="34" fillId="0" borderId="0" xfId="0" applyFont="1" applyFill="1" applyBorder="1" applyAlignment="1" applyProtection="1">
      <alignment horizontal="center" vertical="center" wrapText="1"/>
    </xf>
    <xf numFmtId="0" fontId="2" fillId="0" borderId="28" xfId="0" applyFont="1" applyBorder="1" applyAlignment="1">
      <alignment vertical="center"/>
    </xf>
    <xf numFmtId="167" fontId="36" fillId="2" borderId="0" xfId="1" applyNumberFormat="1" applyFont="1" applyFill="1" applyBorder="1" applyAlignment="1">
      <alignment horizontal="center" vertical="center"/>
    </xf>
    <xf numFmtId="167" fontId="19" fillId="2" borderId="0" xfId="1" applyNumberFormat="1" applyFont="1" applyFill="1" applyBorder="1" applyAlignment="1">
      <alignment horizontal="left" vertical="center"/>
    </xf>
    <xf numFmtId="0" fontId="19" fillId="2" borderId="0" xfId="1" applyNumberFormat="1" applyFont="1" applyFill="1" applyBorder="1" applyAlignment="1">
      <alignment vertical="center" wrapText="1"/>
    </xf>
    <xf numFmtId="167" fontId="36" fillId="2" borderId="0" xfId="1" applyNumberFormat="1" applyFont="1" applyFill="1" applyBorder="1" applyAlignment="1">
      <alignment horizontal="left" vertical="center"/>
    </xf>
    <xf numFmtId="167" fontId="19" fillId="0" borderId="20" xfId="1" applyNumberFormat="1" applyFont="1" applyFill="1" applyBorder="1" applyAlignment="1">
      <alignment horizontal="left" vertical="center" wrapText="1"/>
    </xf>
    <xf numFmtId="166" fontId="21" fillId="0" borderId="29" xfId="1" applyNumberFormat="1" applyFont="1" applyFill="1" applyBorder="1" applyAlignment="1">
      <alignment vertical="center"/>
    </xf>
    <xf numFmtId="166" fontId="21" fillId="0" borderId="30" xfId="1" applyNumberFormat="1" applyFont="1" applyFill="1" applyBorder="1" applyAlignment="1">
      <alignment vertical="center"/>
    </xf>
    <xf numFmtId="167" fontId="19" fillId="2" borderId="0" xfId="1" applyNumberFormat="1" applyFont="1" applyFill="1" applyBorder="1" applyAlignment="1">
      <alignment horizontal="center" vertical="center"/>
    </xf>
    <xf numFmtId="167" fontId="19" fillId="2" borderId="0" xfId="0" applyNumberFormat="1" applyFont="1" applyFill="1" applyAlignment="1">
      <alignment horizontal="left" vertical="center"/>
    </xf>
    <xf numFmtId="167" fontId="38" fillId="2" borderId="0" xfId="0" applyNumberFormat="1" applyFont="1" applyFill="1" applyAlignment="1">
      <alignment horizontal="left" vertical="center"/>
    </xf>
    <xf numFmtId="167" fontId="10" fillId="2" borderId="0" xfId="0" applyNumberFormat="1" applyFont="1" applyFill="1" applyBorder="1" applyAlignment="1">
      <alignment horizontal="center" vertical="center"/>
    </xf>
    <xf numFmtId="167" fontId="23" fillId="2" borderId="0" xfId="0" applyNumberFormat="1" applyFont="1" applyFill="1" applyBorder="1" applyAlignment="1">
      <alignment horizontal="center" vertical="center"/>
    </xf>
    <xf numFmtId="0" fontId="16" fillId="0" borderId="0" xfId="0" applyFont="1" applyBorder="1" applyAlignment="1">
      <alignment horizontal="center" wrapText="1"/>
    </xf>
    <xf numFmtId="0" fontId="41" fillId="0" borderId="0" xfId="0" applyFont="1"/>
    <xf numFmtId="3" fontId="0" fillId="0" borderId="0" xfId="0" applyNumberFormat="1" applyAlignment="1">
      <alignment horizontal="center"/>
    </xf>
    <xf numFmtId="0" fontId="6" fillId="0" borderId="40" xfId="0" applyFont="1" applyBorder="1"/>
    <xf numFmtId="0" fontId="6" fillId="0" borderId="41" xfId="0" applyFont="1" applyBorder="1"/>
    <xf numFmtId="0" fontId="6" fillId="0" borderId="41" xfId="0" applyFont="1" applyBorder="1" applyAlignment="1">
      <alignment horizontal="center" wrapText="1"/>
    </xf>
    <xf numFmtId="0" fontId="6" fillId="0" borderId="42" xfId="0" applyFont="1" applyBorder="1" applyAlignment="1">
      <alignment horizontal="center" wrapText="1"/>
    </xf>
    <xf numFmtId="167" fontId="5" fillId="0" borderId="43" xfId="1" applyNumberFormat="1" applyFont="1" applyFill="1" applyBorder="1" applyAlignment="1">
      <alignment horizontal="center" vertical="center"/>
    </xf>
    <xf numFmtId="0" fontId="5" fillId="0" borderId="32" xfId="0" applyFont="1" applyBorder="1"/>
    <xf numFmtId="3" fontId="5" fillId="0" borderId="32" xfId="2" applyNumberFormat="1" applyFont="1" applyBorder="1" applyAlignment="1">
      <alignment horizontal="center"/>
    </xf>
    <xf numFmtId="3" fontId="5" fillId="0" borderId="44" xfId="2" applyNumberFormat="1" applyFont="1" applyBorder="1" applyAlignment="1">
      <alignment horizontal="center"/>
    </xf>
    <xf numFmtId="167" fontId="5" fillId="0" borderId="3" xfId="1" applyNumberFormat="1" applyFont="1" applyFill="1" applyBorder="1" applyAlignment="1">
      <alignment horizontal="center" vertical="center"/>
    </xf>
    <xf numFmtId="0" fontId="5" fillId="0" borderId="0" xfId="0" applyFont="1" applyBorder="1"/>
    <xf numFmtId="3" fontId="5" fillId="0" borderId="0" xfId="2" applyNumberFormat="1" applyFont="1" applyBorder="1" applyAlignment="1">
      <alignment horizontal="center"/>
    </xf>
    <xf numFmtId="3" fontId="5" fillId="0" borderId="4" xfId="2" applyNumberFormat="1" applyFont="1" applyBorder="1" applyAlignment="1">
      <alignment horizontal="center"/>
    </xf>
    <xf numFmtId="0" fontId="5" fillId="0" borderId="0" xfId="0" applyFont="1" applyBorder="1" applyAlignment="1">
      <alignment wrapText="1"/>
    </xf>
    <xf numFmtId="167" fontId="5" fillId="0" borderId="11" xfId="1" applyNumberFormat="1" applyFont="1" applyFill="1" applyBorder="1" applyAlignment="1">
      <alignment horizontal="center" vertical="center"/>
    </xf>
    <xf numFmtId="0" fontId="5" fillId="0" borderId="14" xfId="0" applyFont="1" applyBorder="1"/>
    <xf numFmtId="3" fontId="5" fillId="0" borderId="14" xfId="2" applyNumberFormat="1" applyFont="1" applyBorder="1" applyAlignment="1">
      <alignment horizontal="center"/>
    </xf>
    <xf numFmtId="3" fontId="5" fillId="0" borderId="12" xfId="2" applyNumberFormat="1" applyFont="1" applyBorder="1" applyAlignment="1">
      <alignment horizontal="center"/>
    </xf>
    <xf numFmtId="43" fontId="0" fillId="0" borderId="0" xfId="0" applyNumberFormat="1"/>
    <xf numFmtId="0" fontId="0" fillId="0" borderId="45" xfId="0" applyBorder="1"/>
    <xf numFmtId="0" fontId="0" fillId="0" borderId="0" xfId="0" applyBorder="1"/>
    <xf numFmtId="0" fontId="0" fillId="0" borderId="46" xfId="0" applyBorder="1"/>
    <xf numFmtId="0" fontId="6" fillId="0" borderId="37" xfId="0" applyFont="1" applyBorder="1" applyAlignment="1">
      <alignment horizontal="center" wrapText="1"/>
    </xf>
    <xf numFmtId="0" fontId="6" fillId="0" borderId="38" xfId="0" applyFont="1" applyBorder="1" applyAlignment="1">
      <alignment horizontal="center" wrapText="1"/>
    </xf>
    <xf numFmtId="0" fontId="6" fillId="0" borderId="39" xfId="0" applyFont="1" applyBorder="1" applyAlignment="1">
      <alignment horizontal="center" wrapText="1"/>
    </xf>
    <xf numFmtId="0" fontId="0" fillId="0" borderId="0" xfId="0" applyAlignment="1">
      <alignment wrapText="1"/>
    </xf>
    <xf numFmtId="167" fontId="5" fillId="0" borderId="31" xfId="1" applyNumberFormat="1" applyFont="1" applyFill="1" applyBorder="1" applyAlignment="1">
      <alignment horizontal="center" vertical="center"/>
    </xf>
    <xf numFmtId="4" fontId="5" fillId="0" borderId="33" xfId="0" applyNumberFormat="1" applyFont="1" applyBorder="1"/>
    <xf numFmtId="167" fontId="5" fillId="0" borderId="45" xfId="1" applyNumberFormat="1" applyFont="1" applyFill="1" applyBorder="1" applyAlignment="1">
      <alignment horizontal="center" vertical="center"/>
    </xf>
    <xf numFmtId="4" fontId="5" fillId="0" borderId="46" xfId="0" applyNumberFormat="1" applyFont="1" applyBorder="1"/>
    <xf numFmtId="167" fontId="5" fillId="0" borderId="34" xfId="1" applyNumberFormat="1" applyFont="1" applyFill="1" applyBorder="1" applyAlignment="1">
      <alignment horizontal="center" vertical="center"/>
    </xf>
    <xf numFmtId="0" fontId="5" fillId="0" borderId="35" xfId="0" applyFont="1" applyBorder="1"/>
    <xf numFmtId="4" fontId="5" fillId="0" borderId="36" xfId="0" applyNumberFormat="1" applyFont="1" applyBorder="1"/>
    <xf numFmtId="169" fontId="0" fillId="0" borderId="0" xfId="0" applyNumberFormat="1"/>
    <xf numFmtId="0" fontId="10" fillId="0" borderId="0" xfId="0" applyNumberFormat="1" applyFont="1" applyFill="1" applyAlignment="1">
      <alignment vertical="center"/>
    </xf>
    <xf numFmtId="0" fontId="6" fillId="0" borderId="0" xfId="0" applyNumberFormat="1" applyFont="1" applyFill="1" applyAlignment="1">
      <alignment vertical="center" wrapText="1"/>
    </xf>
    <xf numFmtId="0" fontId="21" fillId="0" borderId="0" xfId="0" applyNumberFormat="1" applyFont="1" applyFill="1" applyAlignment="1">
      <alignment horizontal="left" vertical="center" wrapText="1"/>
    </xf>
    <xf numFmtId="0" fontId="42" fillId="4" borderId="2" xfId="0" applyFont="1" applyFill="1" applyBorder="1" applyAlignment="1">
      <alignment horizontal="center" vertical="center"/>
    </xf>
    <xf numFmtId="0" fontId="42" fillId="4" borderId="47" xfId="0" applyFont="1" applyFill="1" applyBorder="1" applyAlignment="1">
      <alignment horizontal="center" vertical="center"/>
    </xf>
    <xf numFmtId="0" fontId="0" fillId="0" borderId="0" xfId="0" applyBorder="1" applyAlignment="1">
      <alignment vertical="center"/>
    </xf>
    <xf numFmtId="0" fontId="18" fillId="4" borderId="4" xfId="0" applyFont="1" applyFill="1" applyBorder="1" applyAlignment="1">
      <alignment horizontal="center" vertical="center" wrapText="1"/>
    </xf>
    <xf numFmtId="0" fontId="18" fillId="4" borderId="48" xfId="0" applyFont="1" applyFill="1" applyBorder="1" applyAlignment="1">
      <alignment horizontal="center" vertical="center" wrapText="1"/>
    </xf>
    <xf numFmtId="0" fontId="16" fillId="0" borderId="0" xfId="0" applyFont="1" applyBorder="1" applyAlignment="1">
      <alignment vertical="center" wrapText="1"/>
    </xf>
    <xf numFmtId="0" fontId="6" fillId="0" borderId="19" xfId="0" applyFont="1" applyBorder="1" applyAlignment="1">
      <alignment horizontal="center" vertical="center"/>
    </xf>
    <xf numFmtId="0" fontId="6" fillId="0" borderId="20" xfId="0" applyFont="1" applyBorder="1" applyAlignment="1">
      <alignment horizontal="center" vertical="center"/>
    </xf>
    <xf numFmtId="0" fontId="6" fillId="0" borderId="18" xfId="0" applyFont="1" applyBorder="1" applyAlignment="1">
      <alignment horizontal="center" vertical="center"/>
    </xf>
    <xf numFmtId="0" fontId="0" fillId="4" borderId="4" xfId="0" applyFill="1" applyBorder="1" applyAlignment="1">
      <alignment vertical="center"/>
    </xf>
    <xf numFmtId="0" fontId="0" fillId="4" borderId="48" xfId="0" applyFill="1" applyBorder="1" applyAlignment="1">
      <alignment vertical="center"/>
    </xf>
    <xf numFmtId="0" fontId="5" fillId="0" borderId="19" xfId="0" applyFont="1" applyBorder="1" applyAlignment="1">
      <alignment vertical="center"/>
    </xf>
    <xf numFmtId="0" fontId="5" fillId="0" borderId="20" xfId="0" applyFont="1" applyBorder="1" applyAlignment="1">
      <alignment horizontal="center" vertical="center"/>
    </xf>
    <xf numFmtId="43" fontId="5" fillId="0" borderId="18" xfId="1" applyFont="1" applyBorder="1" applyAlignment="1">
      <alignment vertical="center"/>
    </xf>
    <xf numFmtId="43" fontId="2" fillId="4" borderId="48" xfId="1" applyFont="1" applyFill="1" applyBorder="1" applyAlignment="1">
      <alignment vertical="center"/>
    </xf>
    <xf numFmtId="43" fontId="18" fillId="0" borderId="18" xfId="1" applyFont="1" applyBorder="1" applyAlignment="1">
      <alignment vertical="center" wrapText="1"/>
    </xf>
    <xf numFmtId="43" fontId="18" fillId="4" borderId="4" xfId="1" applyFont="1" applyFill="1" applyBorder="1" applyAlignment="1">
      <alignment vertical="center" wrapText="1"/>
    </xf>
    <xf numFmtId="43" fontId="18" fillId="4" borderId="48" xfId="1" applyFont="1" applyFill="1" applyBorder="1" applyAlignment="1">
      <alignment vertical="center" wrapText="1"/>
    </xf>
    <xf numFmtId="0" fontId="41" fillId="4" borderId="4" xfId="0" applyFont="1" applyFill="1" applyBorder="1" applyAlignment="1">
      <alignment horizontal="center" vertical="center"/>
    </xf>
    <xf numFmtId="0" fontId="41" fillId="4" borderId="48" xfId="0" applyFont="1" applyFill="1" applyBorder="1" applyAlignment="1">
      <alignment horizontal="center" vertical="center"/>
    </xf>
    <xf numFmtId="43" fontId="5" fillId="0" borderId="18" xfId="1" applyFont="1" applyFill="1" applyBorder="1" applyAlignment="1">
      <alignment vertical="center"/>
    </xf>
    <xf numFmtId="43" fontId="6" fillId="0" borderId="50" xfId="1" applyFont="1" applyBorder="1" applyAlignment="1">
      <alignment vertical="center" wrapText="1"/>
    </xf>
    <xf numFmtId="170" fontId="6" fillId="0" borderId="7" xfId="1" applyNumberFormat="1" applyFont="1" applyBorder="1" applyAlignment="1">
      <alignment horizontal="center" vertical="center" wrapText="1"/>
    </xf>
    <xf numFmtId="5" fontId="18" fillId="4" borderId="48" xfId="1" applyNumberFormat="1" applyFont="1" applyFill="1" applyBorder="1" applyAlignment="1">
      <alignment vertical="center" wrapText="1"/>
    </xf>
    <xf numFmtId="0" fontId="6" fillId="4" borderId="4" xfId="0" applyFont="1" applyFill="1" applyBorder="1" applyAlignment="1">
      <alignment horizontal="center" vertical="center"/>
    </xf>
    <xf numFmtId="0" fontId="6" fillId="4" borderId="48" xfId="0" applyFont="1" applyFill="1" applyBorder="1" applyAlignment="1">
      <alignment horizontal="center" vertical="center"/>
    </xf>
    <xf numFmtId="0" fontId="16" fillId="4" borderId="4" xfId="0" applyFont="1" applyFill="1" applyBorder="1" applyAlignment="1">
      <alignment horizontal="center" vertical="center" wrapText="1"/>
    </xf>
    <xf numFmtId="0" fontId="16" fillId="4" borderId="48" xfId="0" applyFont="1" applyFill="1" applyBorder="1" applyAlignment="1">
      <alignment horizontal="center" vertical="center" wrapText="1"/>
    </xf>
    <xf numFmtId="43" fontId="2" fillId="4" borderId="4" xfId="1" applyFont="1" applyFill="1" applyBorder="1" applyAlignment="1">
      <alignment vertical="center"/>
    </xf>
    <xf numFmtId="43" fontId="6" fillId="0" borderId="18" xfId="1" applyFont="1" applyBorder="1" applyAlignment="1">
      <alignment vertical="center" wrapText="1"/>
    </xf>
    <xf numFmtId="0" fontId="5" fillId="0" borderId="19" xfId="0" applyFont="1" applyBorder="1" applyAlignment="1">
      <alignment vertical="center" wrapText="1"/>
    </xf>
    <xf numFmtId="43" fontId="6" fillId="0" borderId="18" xfId="0" applyNumberFormat="1" applyFont="1" applyBorder="1" applyAlignment="1">
      <alignment vertical="center" wrapText="1"/>
    </xf>
    <xf numFmtId="43" fontId="18" fillId="4" borderId="4" xfId="0" applyNumberFormat="1" applyFont="1" applyFill="1" applyBorder="1" applyAlignment="1">
      <alignment vertical="center" wrapText="1"/>
    </xf>
    <xf numFmtId="43" fontId="18" fillId="4" borderId="48" xfId="0" applyNumberFormat="1" applyFont="1" applyFill="1" applyBorder="1" applyAlignment="1">
      <alignment vertical="center" wrapText="1"/>
    </xf>
    <xf numFmtId="0" fontId="0" fillId="4" borderId="12" xfId="0" applyFill="1" applyBorder="1" applyAlignment="1">
      <alignment vertical="center"/>
    </xf>
    <xf numFmtId="0" fontId="0" fillId="4" borderId="51" xfId="0" applyFill="1" applyBorder="1" applyAlignment="1">
      <alignment vertical="center"/>
    </xf>
    <xf numFmtId="0" fontId="19" fillId="0" borderId="20" xfId="1" applyNumberFormat="1" applyFont="1" applyBorder="1" applyAlignment="1">
      <alignment horizontal="left" vertical="top" wrapText="1"/>
    </xf>
    <xf numFmtId="0" fontId="46" fillId="0" borderId="0" xfId="0" applyFont="1"/>
    <xf numFmtId="0" fontId="46" fillId="0" borderId="0" xfId="0" applyFont="1" applyBorder="1" applyAlignment="1">
      <alignment vertical="center"/>
    </xf>
    <xf numFmtId="165" fontId="14" fillId="2" borderId="11" xfId="4" applyFont="1" applyFill="1" applyBorder="1" applyAlignment="1">
      <alignment horizontal="left" vertical="center" wrapText="1"/>
    </xf>
    <xf numFmtId="165" fontId="2" fillId="2" borderId="12" xfId="4" applyFont="1" applyFill="1" applyBorder="1" applyAlignment="1">
      <alignment horizontal="left" vertical="center" wrapText="1"/>
    </xf>
    <xf numFmtId="0" fontId="9" fillId="2" borderId="1" xfId="0" applyFont="1" applyFill="1" applyBorder="1" applyAlignment="1">
      <alignment horizontal="center" vertical="center"/>
    </xf>
    <xf numFmtId="0" fontId="9" fillId="2" borderId="2" xfId="0" applyFont="1" applyFill="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165" fontId="2" fillId="2" borderId="1" xfId="4" applyFont="1" applyFill="1" applyBorder="1" applyAlignment="1">
      <alignment horizontal="left" vertical="center" wrapText="1"/>
    </xf>
    <xf numFmtId="165" fontId="2" fillId="2" borderId="2" xfId="4" applyFont="1" applyFill="1" applyBorder="1" applyAlignment="1">
      <alignment horizontal="left" vertical="center" wrapText="1"/>
    </xf>
    <xf numFmtId="165" fontId="14" fillId="2" borderId="3" xfId="4" applyFont="1" applyFill="1" applyBorder="1" applyAlignment="1">
      <alignment horizontal="left" vertical="center" wrapText="1"/>
    </xf>
    <xf numFmtId="165" fontId="2" fillId="2" borderId="4" xfId="4" applyFont="1" applyFill="1" applyBorder="1" applyAlignment="1">
      <alignment horizontal="left" vertical="center" wrapText="1"/>
    </xf>
    <xf numFmtId="165" fontId="15" fillId="2" borderId="1" xfId="5" applyFont="1" applyFill="1" applyBorder="1" applyAlignment="1">
      <alignment horizontal="center" vertical="center" wrapText="1"/>
    </xf>
    <xf numFmtId="165" fontId="15" fillId="2" borderId="13" xfId="5" applyFont="1" applyFill="1" applyBorder="1" applyAlignment="1">
      <alignment horizontal="center" vertical="center" wrapText="1"/>
    </xf>
    <xf numFmtId="165" fontId="15" fillId="2" borderId="2" xfId="5" applyFont="1" applyFill="1" applyBorder="1" applyAlignment="1">
      <alignment horizontal="center" vertical="center" wrapText="1"/>
    </xf>
    <xf numFmtId="165" fontId="17" fillId="2" borderId="11" xfId="6" applyNumberFormat="1" applyFill="1" applyBorder="1" applyAlignment="1" applyProtection="1">
      <alignment horizontal="center" vertical="center" wrapText="1"/>
    </xf>
    <xf numFmtId="165" fontId="17" fillId="2" borderId="14" xfId="6" applyNumberFormat="1" applyFill="1" applyBorder="1" applyAlignment="1" applyProtection="1">
      <alignment horizontal="center" vertical="center"/>
    </xf>
    <xf numFmtId="165" fontId="17" fillId="2" borderId="12" xfId="6" applyNumberFormat="1" applyFill="1" applyBorder="1" applyAlignment="1" applyProtection="1">
      <alignment horizontal="center" vertical="center"/>
    </xf>
    <xf numFmtId="165" fontId="2" fillId="0" borderId="5" xfId="5" applyFont="1" applyFill="1" applyBorder="1" applyAlignment="1">
      <alignment horizontal="left" vertical="center" wrapText="1"/>
    </xf>
    <xf numFmtId="165" fontId="2" fillId="0" borderId="15" xfId="5" applyFont="1" applyFill="1" applyBorder="1" applyAlignment="1">
      <alignment horizontal="left" vertical="center" wrapText="1"/>
    </xf>
    <xf numFmtId="165" fontId="2" fillId="0" borderId="6" xfId="5" applyFont="1" applyFill="1" applyBorder="1" applyAlignment="1">
      <alignment horizontal="left" vertical="center" wrapText="1"/>
    </xf>
    <xf numFmtId="0" fontId="6" fillId="0" borderId="5" xfId="0" applyFont="1" applyBorder="1" applyAlignment="1">
      <alignment horizontal="center" vertical="center" wrapText="1"/>
    </xf>
    <xf numFmtId="0" fontId="6" fillId="0" borderId="15" xfId="0" applyFont="1" applyBorder="1" applyAlignment="1">
      <alignment horizontal="center" vertical="center" wrapText="1"/>
    </xf>
    <xf numFmtId="0" fontId="6" fillId="0" borderId="6" xfId="0" applyFont="1" applyBorder="1" applyAlignment="1">
      <alignment horizontal="center" vertical="center" wrapText="1"/>
    </xf>
    <xf numFmtId="165" fontId="16" fillId="0" borderId="5" xfId="5" applyFont="1" applyFill="1" applyBorder="1" applyAlignment="1">
      <alignment horizontal="center" vertical="center"/>
    </xf>
    <xf numFmtId="165" fontId="16" fillId="0" borderId="15" xfId="5" applyFont="1" applyFill="1" applyBorder="1" applyAlignment="1">
      <alignment horizontal="center" vertical="center"/>
    </xf>
    <xf numFmtId="165" fontId="16" fillId="0" borderId="6" xfId="5" applyFont="1" applyFill="1" applyBorder="1" applyAlignment="1">
      <alignment horizontal="center" vertical="center"/>
    </xf>
    <xf numFmtId="167" fontId="10" fillId="2" borderId="1" xfId="0" applyNumberFormat="1" applyFont="1" applyFill="1" applyBorder="1" applyAlignment="1">
      <alignment horizontal="center" vertical="center"/>
    </xf>
    <xf numFmtId="167" fontId="10" fillId="2" borderId="13" xfId="0" applyNumberFormat="1" applyFont="1" applyFill="1" applyBorder="1" applyAlignment="1">
      <alignment horizontal="center" vertical="center"/>
    </xf>
    <xf numFmtId="167" fontId="10" fillId="2" borderId="2" xfId="0" applyNumberFormat="1" applyFont="1" applyFill="1" applyBorder="1" applyAlignment="1">
      <alignment horizontal="center" vertical="center"/>
    </xf>
    <xf numFmtId="167" fontId="20" fillId="2" borderId="3" xfId="0" applyNumberFormat="1" applyFont="1" applyFill="1" applyBorder="1" applyAlignment="1">
      <alignment horizontal="center" vertical="center"/>
    </xf>
    <xf numFmtId="167" fontId="20" fillId="2" borderId="0" xfId="0" applyNumberFormat="1" applyFont="1" applyFill="1" applyBorder="1" applyAlignment="1">
      <alignment horizontal="center" vertical="center"/>
    </xf>
    <xf numFmtId="167" fontId="20" fillId="2" borderId="4" xfId="0" applyNumberFormat="1" applyFont="1" applyFill="1" applyBorder="1" applyAlignment="1">
      <alignment horizontal="center" vertical="center"/>
    </xf>
    <xf numFmtId="167" fontId="21" fillId="2" borderId="11" xfId="0" applyNumberFormat="1" applyFont="1" applyFill="1" applyBorder="1" applyAlignment="1">
      <alignment horizontal="center" vertical="center"/>
    </xf>
    <xf numFmtId="167" fontId="21" fillId="2" borderId="14" xfId="0" applyNumberFormat="1" applyFont="1" applyFill="1" applyBorder="1" applyAlignment="1">
      <alignment horizontal="center" vertical="center"/>
    </xf>
    <xf numFmtId="167" fontId="21" fillId="2" borderId="12" xfId="0" applyNumberFormat="1" applyFont="1" applyFill="1" applyBorder="1" applyAlignment="1">
      <alignment horizontal="center" vertical="center"/>
    </xf>
    <xf numFmtId="167" fontId="20" fillId="2" borderId="11" xfId="0" applyNumberFormat="1" applyFont="1" applyFill="1" applyBorder="1" applyAlignment="1">
      <alignment horizontal="center" vertical="center"/>
    </xf>
    <xf numFmtId="167" fontId="20" fillId="2" borderId="14" xfId="0" applyNumberFormat="1" applyFont="1" applyFill="1" applyBorder="1" applyAlignment="1">
      <alignment horizontal="center" vertical="center"/>
    </xf>
    <xf numFmtId="167" fontId="20" fillId="2" borderId="12" xfId="0" applyNumberFormat="1" applyFont="1" applyFill="1" applyBorder="1" applyAlignment="1">
      <alignment horizontal="center" vertical="center"/>
    </xf>
    <xf numFmtId="0" fontId="6" fillId="2" borderId="3" xfId="0" applyFont="1" applyFill="1" applyBorder="1" applyAlignment="1" applyProtection="1">
      <alignment horizontal="center" vertical="center"/>
    </xf>
    <xf numFmtId="0" fontId="6" fillId="2" borderId="0" xfId="0" applyFont="1" applyFill="1" applyBorder="1" applyAlignment="1" applyProtection="1">
      <alignment horizontal="center" vertical="center"/>
    </xf>
    <xf numFmtId="0" fontId="6" fillId="2" borderId="4" xfId="0" applyFont="1" applyFill="1" applyBorder="1" applyAlignment="1" applyProtection="1">
      <alignment horizontal="center" vertical="center"/>
    </xf>
    <xf numFmtId="0" fontId="34" fillId="2" borderId="11" xfId="0" applyFont="1" applyFill="1" applyBorder="1" applyAlignment="1" applyProtection="1">
      <alignment horizontal="center" vertical="center"/>
    </xf>
    <xf numFmtId="0" fontId="34" fillId="2" borderId="14" xfId="0" applyFont="1" applyFill="1" applyBorder="1" applyAlignment="1" applyProtection="1">
      <alignment horizontal="center" vertical="center"/>
    </xf>
    <xf numFmtId="0" fontId="34" fillId="2" borderId="12" xfId="0" applyFont="1" applyFill="1" applyBorder="1" applyAlignment="1" applyProtection="1">
      <alignment horizontal="center" vertical="center"/>
    </xf>
    <xf numFmtId="167" fontId="10" fillId="2" borderId="31" xfId="0" applyNumberFormat="1" applyFont="1" applyFill="1" applyBorder="1" applyAlignment="1">
      <alignment horizontal="center" vertical="center"/>
    </xf>
    <xf numFmtId="167" fontId="10" fillId="2" borderId="32" xfId="0" applyNumberFormat="1" applyFont="1" applyFill="1" applyBorder="1" applyAlignment="1">
      <alignment horizontal="center" vertical="center"/>
    </xf>
    <xf numFmtId="167" fontId="10" fillId="2" borderId="33" xfId="0" applyNumberFormat="1" applyFont="1" applyFill="1" applyBorder="1" applyAlignment="1">
      <alignment horizontal="center" vertical="center"/>
    </xf>
    <xf numFmtId="167" fontId="23" fillId="2" borderId="34" xfId="0" applyNumberFormat="1" applyFont="1" applyFill="1" applyBorder="1" applyAlignment="1">
      <alignment horizontal="center" vertical="center"/>
    </xf>
    <xf numFmtId="167" fontId="23" fillId="2" borderId="35" xfId="0" applyNumberFormat="1" applyFont="1" applyFill="1" applyBorder="1" applyAlignment="1">
      <alignment horizontal="center" vertical="center"/>
    </xf>
    <xf numFmtId="167" fontId="23" fillId="2" borderId="36" xfId="0" applyNumberFormat="1" applyFont="1" applyFill="1" applyBorder="1" applyAlignment="1">
      <alignment horizontal="center" vertical="center"/>
    </xf>
    <xf numFmtId="0" fontId="5" fillId="0" borderId="37" xfId="0" applyFont="1" applyBorder="1" applyAlignment="1">
      <alignment horizontal="center" wrapText="1"/>
    </xf>
    <xf numFmtId="0" fontId="16" fillId="0" borderId="38" xfId="0" applyFont="1" applyBorder="1" applyAlignment="1">
      <alignment horizontal="center" wrapText="1"/>
    </xf>
    <xf numFmtId="0" fontId="16" fillId="0" borderId="39" xfId="0" applyFont="1" applyBorder="1" applyAlignment="1">
      <alignment horizontal="center" wrapText="1"/>
    </xf>
    <xf numFmtId="0" fontId="5" fillId="0" borderId="37" xfId="0" applyFont="1" applyBorder="1" applyAlignment="1">
      <alignment horizontal="left" vertical="center" wrapText="1"/>
    </xf>
    <xf numFmtId="0" fontId="16" fillId="0" borderId="38" xfId="0" applyFont="1" applyBorder="1" applyAlignment="1">
      <alignment horizontal="left" vertical="center" wrapText="1"/>
    </xf>
    <xf numFmtId="0" fontId="16" fillId="0" borderId="39" xfId="0" applyFont="1" applyBorder="1" applyAlignment="1">
      <alignment horizontal="left" vertical="center" wrapText="1"/>
    </xf>
    <xf numFmtId="0" fontId="6" fillId="0" borderId="5" xfId="0" applyFont="1" applyBorder="1" applyAlignment="1">
      <alignment horizontal="left" vertical="center" wrapText="1"/>
    </xf>
    <xf numFmtId="0" fontId="6" fillId="0" borderId="15" xfId="0" applyFont="1" applyBorder="1" applyAlignment="1">
      <alignment horizontal="left" vertical="center" wrapText="1"/>
    </xf>
    <xf numFmtId="0" fontId="10" fillId="0" borderId="1" xfId="0" applyFont="1" applyBorder="1" applyAlignment="1">
      <alignment horizontal="center" vertical="center"/>
    </xf>
    <xf numFmtId="0" fontId="10" fillId="0" borderId="13" xfId="0" applyFont="1" applyBorder="1" applyAlignment="1">
      <alignment horizontal="center" vertical="center"/>
    </xf>
    <xf numFmtId="0" fontId="10" fillId="0" borderId="2" xfId="0" applyFont="1" applyBorder="1" applyAlignment="1">
      <alignment horizontal="center" vertical="center"/>
    </xf>
    <xf numFmtId="0" fontId="21" fillId="0" borderId="3" xfId="0" applyFont="1" applyBorder="1" applyAlignment="1">
      <alignment horizontal="left" vertical="center" wrapText="1"/>
    </xf>
    <xf numFmtId="0" fontId="21" fillId="0" borderId="0" xfId="0" applyFont="1" applyBorder="1" applyAlignment="1">
      <alignment horizontal="left" vertical="center" wrapText="1"/>
    </xf>
    <xf numFmtId="0" fontId="21" fillId="0" borderId="4" xfId="0" applyFont="1" applyBorder="1" applyAlignment="1">
      <alignment horizontal="left" vertical="center" wrapText="1"/>
    </xf>
    <xf numFmtId="0" fontId="18" fillId="0" borderId="19" xfId="0" applyFont="1" applyBorder="1" applyAlignment="1">
      <alignment horizontal="right" vertical="center" wrapText="1"/>
    </xf>
    <xf numFmtId="0" fontId="18" fillId="0" borderId="20" xfId="0" applyFont="1" applyBorder="1" applyAlignment="1">
      <alignment horizontal="right" vertical="center" wrapText="1"/>
    </xf>
    <xf numFmtId="0" fontId="6" fillId="0" borderId="49" xfId="0" applyFont="1" applyBorder="1" applyAlignment="1">
      <alignment horizontal="right" vertical="center" wrapText="1"/>
    </xf>
    <xf numFmtId="0" fontId="6" fillId="0" borderId="21" xfId="0" applyFont="1" applyBorder="1" applyAlignment="1">
      <alignment horizontal="right" vertical="center" wrapText="1"/>
    </xf>
    <xf numFmtId="0" fontId="16" fillId="0" borderId="5" xfId="0" applyFont="1" applyBorder="1" applyAlignment="1">
      <alignment vertical="center"/>
    </xf>
    <xf numFmtId="0" fontId="16" fillId="0" borderId="15" xfId="0" applyFont="1" applyBorder="1" applyAlignment="1">
      <alignment vertical="center"/>
    </xf>
    <xf numFmtId="0" fontId="16" fillId="0" borderId="6" xfId="0" applyFont="1" applyBorder="1" applyAlignment="1">
      <alignment vertical="center"/>
    </xf>
    <xf numFmtId="0" fontId="6" fillId="0" borderId="19" xfId="0" applyFont="1" applyBorder="1" applyAlignment="1">
      <alignment horizontal="right" vertical="center" wrapText="1"/>
    </xf>
    <xf numFmtId="0" fontId="6" fillId="0" borderId="20" xfId="0" applyFont="1" applyBorder="1" applyAlignment="1">
      <alignment horizontal="right" vertical="center" wrapText="1"/>
    </xf>
  </cellXfs>
  <cellStyles count="25">
    <cellStyle name="Comma" xfId="1" builtinId="3"/>
    <cellStyle name="Currency" xfId="2" builtinId="4"/>
    <cellStyle name="Custom - Style8" xfId="7"/>
    <cellStyle name="Data   - Style2" xfId="8"/>
    <cellStyle name="Hyperlink" xfId="6" builtinId="8"/>
    <cellStyle name="Labels - Style3" xfId="9"/>
    <cellStyle name="Normal" xfId="0" builtinId="0"/>
    <cellStyle name="Normal - Style1" xfId="10"/>
    <cellStyle name="Normal - Style2" xfId="11"/>
    <cellStyle name="Normal - Style3" xfId="12"/>
    <cellStyle name="Normal - Style4" xfId="13"/>
    <cellStyle name="Normal - Style5" xfId="14"/>
    <cellStyle name="Normal - Style6" xfId="15"/>
    <cellStyle name="Normal - Style7" xfId="16"/>
    <cellStyle name="Normal - Style8" xfId="17"/>
    <cellStyle name="Normal 2" xfId="18"/>
    <cellStyle name="Normal 3" xfId="19"/>
    <cellStyle name="Normal_Rankings 2001" xfId="5"/>
    <cellStyle name="Normal_Teacher Summary Sheet 2000" xfId="4"/>
    <cellStyle name="Percent" xfId="3" builtinId="5"/>
    <cellStyle name="Reset  - Style7" xfId="20"/>
    <cellStyle name="Table  - Style6" xfId="21"/>
    <cellStyle name="Title  - Style1" xfId="22"/>
    <cellStyle name="TotCol - Style5" xfId="23"/>
    <cellStyle name="TotRow - Style4" xfId="24"/>
  </cellStyles>
  <dxfs count="6">
    <dxf>
      <fill>
        <patternFill>
          <bgColor rgb="FF00B050"/>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www.nea.org/assets/docs/NEA-Rankings-and-Estimates-2013-2014.pdf" TargetMode="External"/><Relationship Id="rId2"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2"/>
  </sheetPr>
  <dimension ref="A1:E30"/>
  <sheetViews>
    <sheetView zoomScale="110" zoomScaleNormal="110" zoomScaleSheetLayoutView="100" zoomScalePageLayoutView="110" workbookViewId="0">
      <pane ySplit="2" topLeftCell="A13" activePane="bottomLeft" state="frozen"/>
      <selection activeCell="C62" sqref="C62"/>
      <selection pane="bottomLeft"/>
    </sheetView>
  </sheetViews>
  <sheetFormatPr baseColWidth="10" defaultColWidth="9.25" defaultRowHeight="11" x14ac:dyDescent="0.15"/>
  <cols>
    <col min="1" max="1" width="106.25" style="4" customWidth="1"/>
    <col min="2" max="2" width="11.5" style="14" bestFit="1" customWidth="1"/>
    <col min="3" max="3" width="0" style="15" hidden="1" customWidth="1"/>
    <col min="4" max="4" width="11.5" style="16" bestFit="1" customWidth="1"/>
    <col min="5" max="5" width="28.25" style="4" customWidth="1"/>
    <col min="6" max="16384" width="9.25" style="4"/>
  </cols>
  <sheetData>
    <row r="1" spans="1:5" ht="20" x14ac:dyDescent="0.15">
      <c r="A1" s="1" t="s">
        <v>0</v>
      </c>
      <c r="B1" s="2"/>
      <c r="C1" s="2"/>
      <c r="D1" s="3"/>
      <c r="E1" s="2"/>
    </row>
    <row r="2" spans="1:5" ht="16" x14ac:dyDescent="0.15">
      <c r="A2" s="5"/>
      <c r="B2" s="2"/>
      <c r="C2" s="2"/>
      <c r="D2" s="3"/>
      <c r="E2" s="2"/>
    </row>
    <row r="3" spans="1:5" ht="22.5" customHeight="1" x14ac:dyDescent="0.15">
      <c r="A3" s="6" t="s">
        <v>0</v>
      </c>
      <c r="B3" s="2"/>
      <c r="C3" s="2"/>
      <c r="D3" s="3"/>
      <c r="E3" s="2"/>
    </row>
    <row r="4" spans="1:5" ht="22.5" customHeight="1" x14ac:dyDescent="0.15">
      <c r="A4" s="5" t="s">
        <v>1</v>
      </c>
      <c r="B4" s="2"/>
      <c r="C4" s="2"/>
      <c r="D4" s="3"/>
      <c r="E4" s="2"/>
    </row>
    <row r="5" spans="1:5" ht="5.25" customHeight="1" x14ac:dyDescent="0.15">
      <c r="A5" s="5"/>
      <c r="B5" s="2"/>
      <c r="C5" s="2"/>
      <c r="D5" s="3"/>
      <c r="E5" s="2"/>
    </row>
    <row r="6" spans="1:5" ht="22.5" customHeight="1" x14ac:dyDescent="0.15">
      <c r="A6" s="6" t="s">
        <v>2</v>
      </c>
      <c r="B6" s="2"/>
      <c r="C6" s="2"/>
      <c r="D6" s="3"/>
      <c r="E6" s="2"/>
    </row>
    <row r="7" spans="1:5" ht="22.5" customHeight="1" x14ac:dyDescent="0.15">
      <c r="A7" s="5" t="s">
        <v>3</v>
      </c>
      <c r="B7" s="2"/>
      <c r="C7" s="2"/>
      <c r="D7" s="3"/>
      <c r="E7" s="2"/>
    </row>
    <row r="8" spans="1:5" ht="15" customHeight="1" x14ac:dyDescent="0.15">
      <c r="A8" s="5"/>
      <c r="B8" s="2"/>
      <c r="C8" s="2"/>
      <c r="D8" s="3"/>
      <c r="E8" s="2"/>
    </row>
    <row r="9" spans="1:5" ht="22.5" customHeight="1" x14ac:dyDescent="0.15">
      <c r="A9" s="6" t="s">
        <v>4</v>
      </c>
      <c r="B9" s="2"/>
      <c r="C9" s="2">
        <v>40949.227084428559</v>
      </c>
      <c r="D9" s="3"/>
      <c r="E9" s="2"/>
    </row>
    <row r="10" spans="1:5" ht="29.5" customHeight="1" x14ac:dyDescent="0.15">
      <c r="A10" s="7" t="s">
        <v>5</v>
      </c>
      <c r="B10" s="2"/>
      <c r="C10" s="2"/>
      <c r="D10" s="3"/>
      <c r="E10" s="2"/>
    </row>
    <row r="11" spans="1:5" ht="6.75" customHeight="1" x14ac:dyDescent="0.15">
      <c r="A11" s="5"/>
      <c r="B11" s="2"/>
      <c r="C11" s="2"/>
      <c r="D11" s="3"/>
      <c r="E11" s="2"/>
    </row>
    <row r="12" spans="1:5" ht="22.5" customHeight="1" x14ac:dyDescent="0.15">
      <c r="A12" s="6" t="s">
        <v>6</v>
      </c>
      <c r="B12" s="2"/>
      <c r="C12" s="2"/>
      <c r="D12" s="3"/>
      <c r="E12" s="2"/>
    </row>
    <row r="13" spans="1:5" ht="98.25" customHeight="1" x14ac:dyDescent="0.15">
      <c r="A13" s="8" t="s">
        <v>7</v>
      </c>
      <c r="B13" s="2"/>
      <c r="C13" s="2"/>
      <c r="D13" s="3"/>
      <c r="E13" s="2"/>
    </row>
    <row r="14" spans="1:5" ht="6.75" customHeight="1" x14ac:dyDescent="0.15">
      <c r="A14" s="7"/>
      <c r="B14" s="2"/>
      <c r="C14" s="2"/>
      <c r="D14" s="3"/>
      <c r="E14" s="2"/>
    </row>
    <row r="15" spans="1:5" ht="112" customHeight="1" x14ac:dyDescent="0.15">
      <c r="A15" s="8" t="s">
        <v>349</v>
      </c>
      <c r="B15" s="2"/>
      <c r="C15" s="2"/>
      <c r="D15" s="3"/>
      <c r="E15" s="2"/>
    </row>
    <row r="16" spans="1:5" ht="6.75" customHeight="1" x14ac:dyDescent="0.15">
      <c r="A16" s="7"/>
      <c r="B16" s="2"/>
      <c r="C16" s="2"/>
      <c r="D16" s="3"/>
      <c r="E16" s="2"/>
    </row>
    <row r="17" spans="1:5" ht="58.5" customHeight="1" x14ac:dyDescent="0.15">
      <c r="A17" s="8" t="s">
        <v>8</v>
      </c>
      <c r="B17" s="2"/>
      <c r="C17" s="2"/>
      <c r="D17" s="3"/>
      <c r="E17" s="2"/>
    </row>
    <row r="18" spans="1:5" ht="6.75" customHeight="1" x14ac:dyDescent="0.15">
      <c r="A18" s="7"/>
      <c r="B18" s="2"/>
      <c r="C18" s="2"/>
      <c r="D18" s="3"/>
      <c r="E18" s="2"/>
    </row>
    <row r="19" spans="1:5" ht="43.5" customHeight="1" x14ac:dyDescent="0.15">
      <c r="A19" s="9" t="s">
        <v>2143</v>
      </c>
      <c r="B19" s="10">
        <f>Summary!B10*100</f>
        <v>1.9571874890134122</v>
      </c>
      <c r="C19" s="11"/>
      <c r="D19" s="12"/>
      <c r="E19" s="2"/>
    </row>
    <row r="20" spans="1:5" ht="6.75" customHeight="1" x14ac:dyDescent="0.15">
      <c r="A20" s="7"/>
      <c r="B20" s="13"/>
      <c r="C20" s="2"/>
      <c r="D20" s="3"/>
      <c r="E20" s="2"/>
    </row>
    <row r="21" spans="1:5" ht="38.25" customHeight="1" x14ac:dyDescent="0.15">
      <c r="A21" s="9" t="s">
        <v>2144</v>
      </c>
      <c r="B21" s="10">
        <f>Summary!B19*100</f>
        <v>2.4532222675598625</v>
      </c>
      <c r="C21" s="11"/>
      <c r="D21" s="3"/>
      <c r="E21" s="2"/>
    </row>
    <row r="22" spans="1:5" ht="6.75" customHeight="1" x14ac:dyDescent="0.15">
      <c r="A22" s="7"/>
      <c r="B22" s="13"/>
      <c r="C22" s="2"/>
      <c r="D22" s="3"/>
      <c r="E22" s="2"/>
    </row>
    <row r="23" spans="1:5" ht="50" customHeight="1" x14ac:dyDescent="0.15">
      <c r="A23" s="8" t="s">
        <v>2145</v>
      </c>
      <c r="B23" s="10">
        <f>Summary!B28*100</f>
        <v>1.5863825006434462</v>
      </c>
      <c r="C23" s="11"/>
      <c r="D23" s="3"/>
      <c r="E23" s="2"/>
    </row>
    <row r="24" spans="1:5" x14ac:dyDescent="0.15">
      <c r="B24" s="2"/>
      <c r="C24" s="2"/>
      <c r="D24" s="3"/>
      <c r="E24" s="2"/>
    </row>
    <row r="25" spans="1:5" x14ac:dyDescent="0.15">
      <c r="B25" s="2"/>
      <c r="C25" s="2"/>
      <c r="D25" s="3"/>
      <c r="E25" s="2"/>
    </row>
    <row r="26" spans="1:5" x14ac:dyDescent="0.15">
      <c r="B26" s="2"/>
      <c r="C26" s="2"/>
      <c r="D26" s="3"/>
      <c r="E26" s="2"/>
    </row>
    <row r="27" spans="1:5" x14ac:dyDescent="0.15">
      <c r="B27" s="2"/>
      <c r="C27" s="2"/>
      <c r="D27" s="3"/>
      <c r="E27" s="2"/>
    </row>
    <row r="28" spans="1:5" x14ac:dyDescent="0.15">
      <c r="B28" s="2"/>
      <c r="C28" s="2"/>
      <c r="D28" s="3"/>
      <c r="E28" s="2"/>
    </row>
    <row r="29" spans="1:5" x14ac:dyDescent="0.15">
      <c r="B29" s="2"/>
      <c r="C29" s="2"/>
      <c r="D29" s="3"/>
      <c r="E29" s="2"/>
    </row>
    <row r="30" spans="1:5" ht="93" customHeight="1" x14ac:dyDescent="0.15">
      <c r="B30" s="2"/>
      <c r="C30" s="2"/>
      <c r="D30" s="3"/>
      <c r="E30" s="2"/>
    </row>
  </sheetData>
  <sheetProtection password="BE8E" sheet="1" objects="1" scenarios="1"/>
  <printOptions horizontalCentered="1"/>
  <pageMargins left="0.5" right="0.5" top="1" bottom="1" header="0.5" footer="0.5"/>
  <pageSetup scale="91"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2"/>
  </sheetPr>
  <dimension ref="A1:E1869"/>
  <sheetViews>
    <sheetView zoomScale="90" zoomScaleNormal="90" zoomScaleSheetLayoutView="80" zoomScalePageLayoutView="90" workbookViewId="0">
      <selection sqref="A1:E1"/>
    </sheetView>
  </sheetViews>
  <sheetFormatPr baseColWidth="10" defaultColWidth="8.75" defaultRowHeight="11" x14ac:dyDescent="0.15"/>
  <cols>
    <col min="1" max="1" width="12.75" customWidth="1"/>
    <col min="2" max="2" width="62.5" customWidth="1"/>
    <col min="3" max="3" width="14" customWidth="1"/>
    <col min="4" max="4" width="75.25" customWidth="1"/>
    <col min="5" max="5" width="17.75" customWidth="1"/>
  </cols>
  <sheetData>
    <row r="1" spans="1:5" ht="22.5" customHeight="1" x14ac:dyDescent="0.15">
      <c r="A1" s="300" t="s">
        <v>122</v>
      </c>
      <c r="B1" s="301"/>
      <c r="C1" s="301"/>
      <c r="D1" s="301"/>
      <c r="E1" s="302"/>
    </row>
    <row r="2" spans="1:5" ht="17" thickBot="1" x14ac:dyDescent="0.2">
      <c r="A2" s="303" t="s">
        <v>351</v>
      </c>
      <c r="B2" s="304"/>
      <c r="C2" s="304"/>
      <c r="D2" s="304"/>
      <c r="E2" s="305"/>
    </row>
    <row r="3" spans="1:5" ht="98.25" customHeight="1" thickBot="1" x14ac:dyDescent="0.2">
      <c r="A3" s="309" t="s">
        <v>298</v>
      </c>
      <c r="B3" s="310"/>
      <c r="C3" s="310"/>
      <c r="D3" s="310"/>
      <c r="E3" s="311"/>
    </row>
    <row r="4" spans="1:5" ht="4.5" customHeight="1" thickBot="1" x14ac:dyDescent="0.2">
      <c r="A4" s="200"/>
      <c r="B4" s="201"/>
      <c r="C4" s="201"/>
      <c r="D4" s="201"/>
      <c r="E4" s="202"/>
    </row>
    <row r="5" spans="1:5" s="206" customFormat="1" ht="51.75" customHeight="1" thickBot="1" x14ac:dyDescent="0.25">
      <c r="A5" s="203" t="s">
        <v>124</v>
      </c>
      <c r="B5" s="204" t="s">
        <v>125</v>
      </c>
      <c r="C5" s="204" t="s">
        <v>299</v>
      </c>
      <c r="D5" s="204" t="s">
        <v>300</v>
      </c>
      <c r="E5" s="205" t="s">
        <v>352</v>
      </c>
    </row>
    <row r="6" spans="1:5" ht="16" x14ac:dyDescent="0.2">
      <c r="A6" s="207">
        <v>1</v>
      </c>
      <c r="B6" s="187" t="s">
        <v>170</v>
      </c>
      <c r="C6" s="187">
        <v>530</v>
      </c>
      <c r="D6" s="187" t="s">
        <v>353</v>
      </c>
      <c r="E6" s="208">
        <v>45827</v>
      </c>
    </row>
    <row r="7" spans="1:5" ht="16" x14ac:dyDescent="0.2">
      <c r="A7" s="209">
        <v>1</v>
      </c>
      <c r="B7" s="191" t="s">
        <v>170</v>
      </c>
      <c r="C7" s="191">
        <v>540</v>
      </c>
      <c r="D7" s="191" t="s">
        <v>354</v>
      </c>
      <c r="E7" s="210">
        <v>46011</v>
      </c>
    </row>
    <row r="8" spans="1:5" ht="16" x14ac:dyDescent="0.2">
      <c r="A8" s="209">
        <v>1</v>
      </c>
      <c r="B8" s="191" t="s">
        <v>170</v>
      </c>
      <c r="C8" s="191">
        <v>580</v>
      </c>
      <c r="D8" s="191" t="s">
        <v>355</v>
      </c>
      <c r="E8" s="210">
        <v>45167</v>
      </c>
    </row>
    <row r="9" spans="1:5" ht="16" x14ac:dyDescent="0.2">
      <c r="A9" s="209">
        <v>1</v>
      </c>
      <c r="B9" s="191" t="s">
        <v>170</v>
      </c>
      <c r="C9" s="191">
        <v>590</v>
      </c>
      <c r="D9" s="191" t="s">
        <v>356</v>
      </c>
      <c r="E9" s="210">
        <v>42024</v>
      </c>
    </row>
    <row r="10" spans="1:5" ht="16" x14ac:dyDescent="0.2">
      <c r="A10" s="209">
        <v>1</v>
      </c>
      <c r="B10" s="191" t="s">
        <v>170</v>
      </c>
      <c r="C10" s="191">
        <v>600</v>
      </c>
      <c r="D10" s="191" t="s">
        <v>357</v>
      </c>
      <c r="E10" s="210">
        <v>43846</v>
      </c>
    </row>
    <row r="11" spans="1:5" ht="16" x14ac:dyDescent="0.2">
      <c r="A11" s="209">
        <v>1</v>
      </c>
      <c r="B11" s="191" t="s">
        <v>170</v>
      </c>
      <c r="C11" s="191">
        <v>70</v>
      </c>
      <c r="D11" s="191" t="s">
        <v>358</v>
      </c>
      <c r="E11" s="210">
        <v>46283</v>
      </c>
    </row>
    <row r="12" spans="1:5" ht="16" x14ac:dyDescent="0.2">
      <c r="A12" s="209">
        <v>1</v>
      </c>
      <c r="B12" s="191" t="s">
        <v>170</v>
      </c>
      <c r="C12" s="191">
        <v>701</v>
      </c>
      <c r="D12" s="191" t="s">
        <v>359</v>
      </c>
      <c r="E12" s="210">
        <v>42041</v>
      </c>
    </row>
    <row r="13" spans="1:5" ht="16" x14ac:dyDescent="0.2">
      <c r="A13" s="209">
        <v>1</v>
      </c>
      <c r="B13" s="191" t="s">
        <v>170</v>
      </c>
      <c r="C13" s="191">
        <v>702</v>
      </c>
      <c r="D13" s="191" t="s">
        <v>360</v>
      </c>
      <c r="E13" s="210">
        <v>41106</v>
      </c>
    </row>
    <row r="14" spans="1:5" ht="16" x14ac:dyDescent="0.2">
      <c r="A14" s="209">
        <v>1</v>
      </c>
      <c r="B14" s="191" t="s">
        <v>170</v>
      </c>
      <c r="C14" s="191">
        <v>703</v>
      </c>
      <c r="D14" s="191" t="s">
        <v>361</v>
      </c>
      <c r="E14" s="210">
        <v>46642</v>
      </c>
    </row>
    <row r="15" spans="1:5" ht="16" x14ac:dyDescent="0.2">
      <c r="A15" s="209">
        <v>1</v>
      </c>
      <c r="B15" s="191" t="s">
        <v>170</v>
      </c>
      <c r="C15" s="191">
        <v>704</v>
      </c>
      <c r="D15" s="191" t="s">
        <v>362</v>
      </c>
      <c r="E15" s="210">
        <v>45937</v>
      </c>
    </row>
    <row r="16" spans="1:5" ht="16" x14ac:dyDescent="0.2">
      <c r="A16" s="209">
        <v>1</v>
      </c>
      <c r="B16" s="191" t="s">
        <v>170</v>
      </c>
      <c r="C16" s="191">
        <v>80</v>
      </c>
      <c r="D16" s="191" t="s">
        <v>363</v>
      </c>
      <c r="E16" s="210">
        <v>47431</v>
      </c>
    </row>
    <row r="17" spans="1:5" ht="16" x14ac:dyDescent="0.2">
      <c r="A17" s="209">
        <v>2</v>
      </c>
      <c r="B17" s="191" t="s">
        <v>171</v>
      </c>
      <c r="C17" s="191">
        <v>10</v>
      </c>
      <c r="D17" s="191" t="s">
        <v>364</v>
      </c>
      <c r="E17" s="210">
        <v>55427.1</v>
      </c>
    </row>
    <row r="18" spans="1:5" ht="16" x14ac:dyDescent="0.2">
      <c r="A18" s="209">
        <v>2</v>
      </c>
      <c r="B18" s="191" t="s">
        <v>171</v>
      </c>
      <c r="C18" s="191">
        <v>100</v>
      </c>
      <c r="D18" s="191" t="s">
        <v>365</v>
      </c>
      <c r="E18" s="210">
        <v>55511.64</v>
      </c>
    </row>
    <row r="19" spans="1:5" ht="16" x14ac:dyDescent="0.2">
      <c r="A19" s="209">
        <v>2</v>
      </c>
      <c r="B19" s="191" t="s">
        <v>171</v>
      </c>
      <c r="C19" s="191">
        <v>1051</v>
      </c>
      <c r="D19" s="191" t="s">
        <v>366</v>
      </c>
      <c r="E19" s="210">
        <v>56400.75</v>
      </c>
    </row>
    <row r="20" spans="1:5" ht="16" x14ac:dyDescent="0.2">
      <c r="A20" s="209">
        <v>2</v>
      </c>
      <c r="B20" s="191" t="s">
        <v>171</v>
      </c>
      <c r="C20" s="191">
        <v>1052</v>
      </c>
      <c r="D20" s="191" t="s">
        <v>367</v>
      </c>
      <c r="E20" s="210">
        <v>55009.440000000002</v>
      </c>
    </row>
    <row r="21" spans="1:5" ht="16" x14ac:dyDescent="0.2">
      <c r="A21" s="209">
        <v>2</v>
      </c>
      <c r="B21" s="191" t="s">
        <v>171</v>
      </c>
      <c r="C21" s="191">
        <v>1053</v>
      </c>
      <c r="D21" s="191" t="s">
        <v>368</v>
      </c>
      <c r="E21" s="210">
        <v>55541.09</v>
      </c>
    </row>
    <row r="22" spans="1:5" ht="16" x14ac:dyDescent="0.2">
      <c r="A22" s="209">
        <v>2</v>
      </c>
      <c r="B22" s="191" t="s">
        <v>171</v>
      </c>
      <c r="C22" s="191">
        <v>1060</v>
      </c>
      <c r="D22" s="191" t="s">
        <v>369</v>
      </c>
      <c r="E22" s="210">
        <v>52379.71</v>
      </c>
    </row>
    <row r="23" spans="1:5" ht="16" x14ac:dyDescent="0.2">
      <c r="A23" s="209">
        <v>2</v>
      </c>
      <c r="B23" s="191" t="s">
        <v>171</v>
      </c>
      <c r="C23" s="191">
        <v>140</v>
      </c>
      <c r="D23" s="191" t="s">
        <v>370</v>
      </c>
      <c r="E23" s="210">
        <v>57667.42</v>
      </c>
    </row>
    <row r="24" spans="1:5" ht="16" x14ac:dyDescent="0.2">
      <c r="A24" s="209">
        <v>2</v>
      </c>
      <c r="B24" s="191" t="s">
        <v>171</v>
      </c>
      <c r="C24" s="191">
        <v>150</v>
      </c>
      <c r="D24" s="191" t="s">
        <v>371</v>
      </c>
      <c r="E24" s="210">
        <v>54570.09</v>
      </c>
    </row>
    <row r="25" spans="1:5" ht="16" x14ac:dyDescent="0.2">
      <c r="A25" s="209">
        <v>2</v>
      </c>
      <c r="B25" s="191" t="s">
        <v>171</v>
      </c>
      <c r="C25" s="191">
        <v>160</v>
      </c>
      <c r="D25" s="191" t="s">
        <v>372</v>
      </c>
      <c r="E25" s="210">
        <v>57431.59</v>
      </c>
    </row>
    <row r="26" spans="1:5" ht="16" x14ac:dyDescent="0.2">
      <c r="A26" s="209">
        <v>2</v>
      </c>
      <c r="B26" s="191" t="s">
        <v>171</v>
      </c>
      <c r="C26" s="191">
        <v>20</v>
      </c>
      <c r="D26" s="191" t="s">
        <v>373</v>
      </c>
      <c r="E26" s="210">
        <v>53748.9</v>
      </c>
    </row>
    <row r="27" spans="1:5" ht="16" x14ac:dyDescent="0.2">
      <c r="A27" s="209">
        <v>2</v>
      </c>
      <c r="B27" s="191" t="s">
        <v>171</v>
      </c>
      <c r="C27" s="191">
        <v>240</v>
      </c>
      <c r="D27" s="191" t="s">
        <v>374</v>
      </c>
      <c r="E27" s="210">
        <v>54122.04</v>
      </c>
    </row>
    <row r="28" spans="1:5" ht="16" x14ac:dyDescent="0.2">
      <c r="A28" s="209">
        <v>2</v>
      </c>
      <c r="B28" s="191" t="s">
        <v>171</v>
      </c>
      <c r="C28" s="191">
        <v>250</v>
      </c>
      <c r="D28" s="191" t="s">
        <v>375</v>
      </c>
      <c r="E28" s="210">
        <v>58394.2</v>
      </c>
    </row>
    <row r="29" spans="1:5" ht="16" x14ac:dyDescent="0.2">
      <c r="A29" s="209">
        <v>2</v>
      </c>
      <c r="B29" s="191" t="s">
        <v>171</v>
      </c>
      <c r="C29" s="191">
        <v>30</v>
      </c>
      <c r="D29" s="191" t="s">
        <v>376</v>
      </c>
      <c r="E29" s="210">
        <v>54618.6</v>
      </c>
    </row>
    <row r="30" spans="1:5" ht="16" x14ac:dyDescent="0.2">
      <c r="A30" s="209">
        <v>2</v>
      </c>
      <c r="B30" s="191" t="s">
        <v>171</v>
      </c>
      <c r="C30" s="191">
        <v>340</v>
      </c>
      <c r="D30" s="191" t="s">
        <v>377</v>
      </c>
      <c r="E30" s="210">
        <v>54742.82</v>
      </c>
    </row>
    <row r="31" spans="1:5" ht="16" x14ac:dyDescent="0.2">
      <c r="A31" s="209">
        <v>2</v>
      </c>
      <c r="B31" s="191" t="s">
        <v>171</v>
      </c>
      <c r="C31" s="191">
        <v>40</v>
      </c>
      <c r="D31" s="191" t="s">
        <v>378</v>
      </c>
      <c r="E31" s="210">
        <v>53339.77</v>
      </c>
    </row>
    <row r="32" spans="1:5" ht="16" x14ac:dyDescent="0.2">
      <c r="A32" s="209">
        <v>2</v>
      </c>
      <c r="B32" s="191" t="s">
        <v>171</v>
      </c>
      <c r="C32" s="191">
        <v>540</v>
      </c>
      <c r="D32" s="191" t="s">
        <v>379</v>
      </c>
      <c r="E32" s="210">
        <v>56761.43</v>
      </c>
    </row>
    <row r="33" spans="1:5" ht="16" x14ac:dyDescent="0.2">
      <c r="A33" s="209">
        <v>2</v>
      </c>
      <c r="B33" s="191" t="s">
        <v>171</v>
      </c>
      <c r="C33" s="191">
        <v>69</v>
      </c>
      <c r="D33" s="191" t="s">
        <v>380</v>
      </c>
      <c r="E33" s="210">
        <v>54619.4</v>
      </c>
    </row>
    <row r="34" spans="1:5" ht="16" x14ac:dyDescent="0.2">
      <c r="A34" s="209">
        <v>2</v>
      </c>
      <c r="B34" s="191" t="s">
        <v>171</v>
      </c>
      <c r="C34" s="191">
        <v>880</v>
      </c>
      <c r="D34" s="191" t="s">
        <v>381</v>
      </c>
      <c r="E34" s="210">
        <v>55082.81</v>
      </c>
    </row>
    <row r="35" spans="1:5" ht="16" x14ac:dyDescent="0.2">
      <c r="A35" s="209">
        <v>2</v>
      </c>
      <c r="B35" s="191" t="s">
        <v>171</v>
      </c>
      <c r="C35" s="191">
        <v>890</v>
      </c>
      <c r="D35" s="191" t="s">
        <v>382</v>
      </c>
      <c r="E35" s="210">
        <v>59042.98</v>
      </c>
    </row>
    <row r="36" spans="1:5" ht="16" x14ac:dyDescent="0.2">
      <c r="A36" s="209">
        <v>2</v>
      </c>
      <c r="B36" s="191" t="s">
        <v>171</v>
      </c>
      <c r="C36" s="191">
        <v>900</v>
      </c>
      <c r="D36" s="191" t="s">
        <v>383</v>
      </c>
      <c r="E36" s="210">
        <v>56243.199999999997</v>
      </c>
    </row>
    <row r="37" spans="1:5" ht="16" x14ac:dyDescent="0.2">
      <c r="A37" s="209">
        <v>2</v>
      </c>
      <c r="B37" s="191" t="s">
        <v>171</v>
      </c>
      <c r="C37" s="191">
        <v>910</v>
      </c>
      <c r="D37" s="191" t="s">
        <v>384</v>
      </c>
      <c r="E37" s="210">
        <v>54432.21</v>
      </c>
    </row>
    <row r="38" spans="1:5" ht="16" x14ac:dyDescent="0.2">
      <c r="A38" s="209">
        <v>2</v>
      </c>
      <c r="B38" s="191" t="s">
        <v>171</v>
      </c>
      <c r="C38" s="191">
        <v>920</v>
      </c>
      <c r="D38" s="191" t="s">
        <v>385</v>
      </c>
      <c r="E38" s="210">
        <v>55771.360000000001</v>
      </c>
    </row>
    <row r="39" spans="1:5" ht="16" x14ac:dyDescent="0.2">
      <c r="A39" s="209">
        <v>2</v>
      </c>
      <c r="B39" s="191" t="s">
        <v>171</v>
      </c>
      <c r="C39" s="191">
        <v>930</v>
      </c>
      <c r="D39" s="191" t="s">
        <v>386</v>
      </c>
      <c r="E39" s="210">
        <v>55020.32</v>
      </c>
    </row>
    <row r="40" spans="1:5" ht="16" x14ac:dyDescent="0.2">
      <c r="A40" s="209">
        <v>2</v>
      </c>
      <c r="B40" s="191" t="s">
        <v>171</v>
      </c>
      <c r="C40" s="191">
        <v>941</v>
      </c>
      <c r="D40" s="191" t="s">
        <v>387</v>
      </c>
      <c r="E40" s="210">
        <v>54357.59</v>
      </c>
    </row>
    <row r="41" spans="1:5" ht="16" x14ac:dyDescent="0.2">
      <c r="A41" s="209">
        <v>2</v>
      </c>
      <c r="B41" s="191" t="s">
        <v>171</v>
      </c>
      <c r="C41" s="191">
        <v>942</v>
      </c>
      <c r="D41" s="191" t="s">
        <v>388</v>
      </c>
      <c r="E41" s="210">
        <v>55524.37</v>
      </c>
    </row>
    <row r="42" spans="1:5" ht="16" x14ac:dyDescent="0.2">
      <c r="A42" s="209">
        <v>2</v>
      </c>
      <c r="B42" s="191" t="s">
        <v>171</v>
      </c>
      <c r="C42" s="191">
        <v>950</v>
      </c>
      <c r="D42" s="191" t="s">
        <v>389</v>
      </c>
      <c r="E42" s="210">
        <v>53955.42</v>
      </c>
    </row>
    <row r="43" spans="1:5" ht="16" x14ac:dyDescent="0.2">
      <c r="A43" s="209">
        <v>3</v>
      </c>
      <c r="B43" s="191" t="s">
        <v>172</v>
      </c>
      <c r="C43" s="191">
        <v>1040</v>
      </c>
      <c r="D43" s="191" t="s">
        <v>390</v>
      </c>
      <c r="E43" s="210">
        <v>46300</v>
      </c>
    </row>
    <row r="44" spans="1:5" ht="16" x14ac:dyDescent="0.2">
      <c r="A44" s="209">
        <v>3</v>
      </c>
      <c r="B44" s="191" t="s">
        <v>172</v>
      </c>
      <c r="C44" s="191">
        <v>1041</v>
      </c>
      <c r="D44" s="191" t="s">
        <v>391</v>
      </c>
      <c r="E44" s="210">
        <v>48435</v>
      </c>
    </row>
    <row r="45" spans="1:5" ht="16" x14ac:dyDescent="0.2">
      <c r="A45" s="209">
        <v>3</v>
      </c>
      <c r="B45" s="191" t="s">
        <v>172</v>
      </c>
      <c r="C45" s="191">
        <v>110</v>
      </c>
      <c r="D45" s="191" t="s">
        <v>392</v>
      </c>
      <c r="E45" s="210">
        <v>48884</v>
      </c>
    </row>
    <row r="46" spans="1:5" ht="16" x14ac:dyDescent="0.2">
      <c r="A46" s="209">
        <v>3</v>
      </c>
      <c r="B46" s="191" t="s">
        <v>172</v>
      </c>
      <c r="C46" s="191">
        <v>310</v>
      </c>
      <c r="D46" s="191" t="s">
        <v>393</v>
      </c>
      <c r="E46" s="210">
        <v>44475</v>
      </c>
    </row>
    <row r="47" spans="1:5" ht="16" x14ac:dyDescent="0.2">
      <c r="A47" s="209">
        <v>3</v>
      </c>
      <c r="B47" s="191" t="s">
        <v>172</v>
      </c>
      <c r="C47" s="191">
        <v>90</v>
      </c>
      <c r="D47" s="191" t="s">
        <v>394</v>
      </c>
      <c r="E47" s="210">
        <v>45860</v>
      </c>
    </row>
    <row r="48" spans="1:5" ht="16" x14ac:dyDescent="0.2">
      <c r="A48" s="209">
        <v>4</v>
      </c>
      <c r="B48" s="191" t="s">
        <v>173</v>
      </c>
      <c r="C48" s="191">
        <v>10</v>
      </c>
      <c r="D48" s="191" t="s">
        <v>395</v>
      </c>
      <c r="E48" s="210">
        <v>46922.05</v>
      </c>
    </row>
    <row r="49" spans="1:5" ht="16" x14ac:dyDescent="0.2">
      <c r="A49" s="209">
        <v>4</v>
      </c>
      <c r="B49" s="191" t="s">
        <v>173</v>
      </c>
      <c r="C49" s="191">
        <v>210</v>
      </c>
      <c r="D49" s="191" t="s">
        <v>396</v>
      </c>
      <c r="E49" s="210">
        <v>44403.78</v>
      </c>
    </row>
    <row r="50" spans="1:5" ht="16" x14ac:dyDescent="0.2">
      <c r="A50" s="209">
        <v>4</v>
      </c>
      <c r="B50" s="191" t="s">
        <v>173</v>
      </c>
      <c r="C50" s="191">
        <v>220</v>
      </c>
      <c r="D50" s="191" t="s">
        <v>397</v>
      </c>
      <c r="E50" s="210">
        <v>46445.67</v>
      </c>
    </row>
    <row r="51" spans="1:5" ht="16" x14ac:dyDescent="0.2">
      <c r="A51" s="209">
        <v>5</v>
      </c>
      <c r="B51" s="191" t="s">
        <v>174</v>
      </c>
      <c r="C51" s="191">
        <v>20</v>
      </c>
      <c r="D51" s="191" t="s">
        <v>398</v>
      </c>
      <c r="E51" s="210">
        <v>44897.5</v>
      </c>
    </row>
    <row r="52" spans="1:5" ht="16" x14ac:dyDescent="0.2">
      <c r="A52" s="209">
        <v>5</v>
      </c>
      <c r="B52" s="191" t="s">
        <v>174</v>
      </c>
      <c r="C52" s="191">
        <v>240</v>
      </c>
      <c r="D52" s="191" t="s">
        <v>399</v>
      </c>
      <c r="E52" s="210">
        <v>44800.43</v>
      </c>
    </row>
    <row r="53" spans="1:5" ht="16" x14ac:dyDescent="0.2">
      <c r="A53" s="209">
        <v>5</v>
      </c>
      <c r="B53" s="191" t="s">
        <v>174</v>
      </c>
      <c r="C53" s="191">
        <v>500</v>
      </c>
      <c r="D53" s="191" t="s">
        <v>400</v>
      </c>
      <c r="E53" s="210">
        <v>42291.08</v>
      </c>
    </row>
    <row r="54" spans="1:5" ht="16" x14ac:dyDescent="0.2">
      <c r="A54" s="209">
        <v>5</v>
      </c>
      <c r="B54" s="191" t="s">
        <v>174</v>
      </c>
      <c r="C54" s="191">
        <v>670</v>
      </c>
      <c r="D54" s="191" t="s">
        <v>401</v>
      </c>
      <c r="E54" s="210">
        <v>41851.839999999997</v>
      </c>
    </row>
    <row r="55" spans="1:5" ht="16" x14ac:dyDescent="0.2">
      <c r="A55" s="209">
        <v>5</v>
      </c>
      <c r="B55" s="191" t="s">
        <v>174</v>
      </c>
      <c r="C55" s="191">
        <v>740</v>
      </c>
      <c r="D55" s="191" t="s">
        <v>402</v>
      </c>
      <c r="E55" s="210">
        <v>45030.38</v>
      </c>
    </row>
    <row r="56" spans="1:5" ht="16" x14ac:dyDescent="0.2">
      <c r="A56" s="209">
        <v>5</v>
      </c>
      <c r="B56" s="191" t="s">
        <v>174</v>
      </c>
      <c r="C56" s="191">
        <v>750</v>
      </c>
      <c r="D56" s="191" t="s">
        <v>403</v>
      </c>
      <c r="E56" s="210">
        <v>45640.78</v>
      </c>
    </row>
    <row r="57" spans="1:5" ht="16" x14ac:dyDescent="0.2">
      <c r="A57" s="209">
        <v>5</v>
      </c>
      <c r="B57" s="191" t="s">
        <v>174</v>
      </c>
      <c r="C57" s="191">
        <v>760</v>
      </c>
      <c r="D57" s="191" t="s">
        <v>404</v>
      </c>
      <c r="E57" s="210">
        <v>44687.79</v>
      </c>
    </row>
    <row r="58" spans="1:5" ht="16" x14ac:dyDescent="0.2">
      <c r="A58" s="209">
        <v>5</v>
      </c>
      <c r="B58" s="191" t="s">
        <v>174</v>
      </c>
      <c r="C58" s="191">
        <v>770</v>
      </c>
      <c r="D58" s="191" t="s">
        <v>405</v>
      </c>
      <c r="E58" s="210">
        <v>44837.07</v>
      </c>
    </row>
    <row r="59" spans="1:5" ht="16" x14ac:dyDescent="0.2">
      <c r="A59" s="209">
        <v>5</v>
      </c>
      <c r="B59" s="191" t="s">
        <v>174</v>
      </c>
      <c r="C59" s="191">
        <v>780</v>
      </c>
      <c r="D59" s="191" t="s">
        <v>406</v>
      </c>
      <c r="E59" s="210">
        <v>44294.81</v>
      </c>
    </row>
    <row r="60" spans="1:5" ht="16" x14ac:dyDescent="0.2">
      <c r="A60" s="209">
        <v>5</v>
      </c>
      <c r="B60" s="191" t="s">
        <v>174</v>
      </c>
      <c r="C60" s="191">
        <v>790</v>
      </c>
      <c r="D60" s="191" t="s">
        <v>407</v>
      </c>
      <c r="E60" s="210">
        <v>45539.92</v>
      </c>
    </row>
    <row r="61" spans="1:5" ht="16" x14ac:dyDescent="0.2">
      <c r="A61" s="209">
        <v>6</v>
      </c>
      <c r="B61" s="191" t="s">
        <v>175</v>
      </c>
      <c r="C61" s="191">
        <v>110</v>
      </c>
      <c r="D61" s="191" t="s">
        <v>408</v>
      </c>
      <c r="E61" s="210">
        <v>43586</v>
      </c>
    </row>
    <row r="62" spans="1:5" ht="16" x14ac:dyDescent="0.2">
      <c r="A62" s="209">
        <v>6</v>
      </c>
      <c r="B62" s="191" t="s">
        <v>175</v>
      </c>
      <c r="C62" s="191">
        <v>160</v>
      </c>
      <c r="D62" s="191" t="s">
        <v>409</v>
      </c>
      <c r="E62" s="210">
        <v>41697</v>
      </c>
    </row>
    <row r="63" spans="1:5" ht="16" x14ac:dyDescent="0.2">
      <c r="A63" s="209">
        <v>6</v>
      </c>
      <c r="B63" s="191" t="s">
        <v>175</v>
      </c>
      <c r="C63" s="191">
        <v>250</v>
      </c>
      <c r="D63" s="191" t="s">
        <v>410</v>
      </c>
      <c r="E63" s="210">
        <v>41816</v>
      </c>
    </row>
    <row r="64" spans="1:5" ht="16" x14ac:dyDescent="0.2">
      <c r="A64" s="209">
        <v>6</v>
      </c>
      <c r="B64" s="191" t="s">
        <v>175</v>
      </c>
      <c r="C64" s="191">
        <v>260</v>
      </c>
      <c r="D64" s="191" t="s">
        <v>411</v>
      </c>
      <c r="E64" s="210">
        <v>40470</v>
      </c>
    </row>
    <row r="65" spans="1:5" ht="16" x14ac:dyDescent="0.2">
      <c r="A65" s="209">
        <v>7</v>
      </c>
      <c r="B65" s="191" t="s">
        <v>176</v>
      </c>
      <c r="C65" s="191">
        <v>100</v>
      </c>
      <c r="D65" s="191" t="s">
        <v>412</v>
      </c>
      <c r="E65" s="210">
        <v>72415</v>
      </c>
    </row>
    <row r="66" spans="1:5" ht="16" x14ac:dyDescent="0.2">
      <c r="A66" s="209">
        <v>7</v>
      </c>
      <c r="B66" s="191" t="s">
        <v>176</v>
      </c>
      <c r="C66" s="191">
        <v>111</v>
      </c>
      <c r="D66" s="191" t="s">
        <v>413</v>
      </c>
      <c r="E66" s="210">
        <v>70520</v>
      </c>
    </row>
    <row r="67" spans="1:5" ht="16" x14ac:dyDescent="0.2">
      <c r="A67" s="209">
        <v>7</v>
      </c>
      <c r="B67" s="191" t="s">
        <v>176</v>
      </c>
      <c r="C67" s="191">
        <v>150</v>
      </c>
      <c r="D67" s="191" t="s">
        <v>414</v>
      </c>
      <c r="E67" s="210">
        <v>71417</v>
      </c>
    </row>
    <row r="68" spans="1:5" ht="16" x14ac:dyDescent="0.2">
      <c r="A68" s="209">
        <v>7</v>
      </c>
      <c r="B68" s="191" t="s">
        <v>176</v>
      </c>
      <c r="C68" s="191">
        <v>160</v>
      </c>
      <c r="D68" s="191" t="s">
        <v>415</v>
      </c>
      <c r="E68" s="210">
        <v>68948</v>
      </c>
    </row>
    <row r="69" spans="1:5" ht="16" x14ac:dyDescent="0.2">
      <c r="A69" s="209">
        <v>7</v>
      </c>
      <c r="B69" s="191" t="s">
        <v>176</v>
      </c>
      <c r="C69" s="191">
        <v>180</v>
      </c>
      <c r="D69" s="191" t="s">
        <v>416</v>
      </c>
      <c r="E69" s="210">
        <v>75950</v>
      </c>
    </row>
    <row r="70" spans="1:5" ht="16" x14ac:dyDescent="0.2">
      <c r="A70" s="209">
        <v>7</v>
      </c>
      <c r="B70" s="191" t="s">
        <v>176</v>
      </c>
      <c r="C70" s="191">
        <v>200</v>
      </c>
      <c r="D70" s="191" t="s">
        <v>417</v>
      </c>
      <c r="E70" s="210">
        <v>70120</v>
      </c>
    </row>
    <row r="71" spans="1:5" ht="16" x14ac:dyDescent="0.2">
      <c r="A71" s="209">
        <v>7</v>
      </c>
      <c r="B71" s="191" t="s">
        <v>176</v>
      </c>
      <c r="C71" s="191">
        <v>211</v>
      </c>
      <c r="D71" s="191" t="s">
        <v>418</v>
      </c>
      <c r="E71" s="210">
        <v>68159</v>
      </c>
    </row>
    <row r="72" spans="1:5" ht="16" x14ac:dyDescent="0.2">
      <c r="A72" s="209">
        <v>7</v>
      </c>
      <c r="B72" s="191" t="s">
        <v>176</v>
      </c>
      <c r="C72" s="191">
        <v>240</v>
      </c>
      <c r="D72" s="191" t="s">
        <v>419</v>
      </c>
      <c r="E72" s="210">
        <v>73156</v>
      </c>
    </row>
    <row r="73" spans="1:5" ht="16" x14ac:dyDescent="0.2">
      <c r="A73" s="209">
        <v>7</v>
      </c>
      <c r="B73" s="191" t="s">
        <v>176</v>
      </c>
      <c r="C73" s="191">
        <v>250</v>
      </c>
      <c r="D73" s="191" t="s">
        <v>420</v>
      </c>
      <c r="E73" s="210">
        <v>69459</v>
      </c>
    </row>
    <row r="74" spans="1:5" ht="16" x14ac:dyDescent="0.2">
      <c r="A74" s="209">
        <v>7</v>
      </c>
      <c r="B74" s="191" t="s">
        <v>176</v>
      </c>
      <c r="C74" s="191">
        <v>330</v>
      </c>
      <c r="D74" s="191" t="s">
        <v>421</v>
      </c>
      <c r="E74" s="210">
        <v>77887</v>
      </c>
    </row>
    <row r="75" spans="1:5" ht="16" x14ac:dyDescent="0.2">
      <c r="A75" s="209">
        <v>7</v>
      </c>
      <c r="B75" s="191" t="s">
        <v>176</v>
      </c>
      <c r="C75" s="191">
        <v>350</v>
      </c>
      <c r="D75" s="191" t="s">
        <v>422</v>
      </c>
      <c r="E75" s="210">
        <v>76618</v>
      </c>
    </row>
    <row r="76" spans="1:5" ht="16" x14ac:dyDescent="0.2">
      <c r="A76" s="209">
        <v>7</v>
      </c>
      <c r="B76" s="191" t="s">
        <v>176</v>
      </c>
      <c r="C76" s="191">
        <v>360</v>
      </c>
      <c r="D76" s="191" t="s">
        <v>423</v>
      </c>
      <c r="E76" s="210">
        <v>71839</v>
      </c>
    </row>
    <row r="77" spans="1:5" ht="16" x14ac:dyDescent="0.2">
      <c r="A77" s="209">
        <v>7</v>
      </c>
      <c r="B77" s="191" t="s">
        <v>176</v>
      </c>
      <c r="C77" s="191">
        <v>380</v>
      </c>
      <c r="D77" s="191" t="s">
        <v>424</v>
      </c>
      <c r="E77" s="210">
        <v>69299</v>
      </c>
    </row>
    <row r="78" spans="1:5" ht="16" x14ac:dyDescent="0.2">
      <c r="A78" s="209">
        <v>7</v>
      </c>
      <c r="B78" s="191" t="s">
        <v>176</v>
      </c>
      <c r="C78" s="191">
        <v>410</v>
      </c>
      <c r="D78" s="191" t="s">
        <v>425</v>
      </c>
      <c r="E78" s="210">
        <v>70031</v>
      </c>
    </row>
    <row r="79" spans="1:5" ht="16" x14ac:dyDescent="0.2">
      <c r="A79" s="209">
        <v>7</v>
      </c>
      <c r="B79" s="191" t="s">
        <v>176</v>
      </c>
      <c r="C79" s="191">
        <v>420</v>
      </c>
      <c r="D79" s="191" t="s">
        <v>426</v>
      </c>
      <c r="E79" s="210">
        <v>70956</v>
      </c>
    </row>
    <row r="80" spans="1:5" ht="16" x14ac:dyDescent="0.2">
      <c r="A80" s="209">
        <v>7</v>
      </c>
      <c r="B80" s="191" t="s">
        <v>176</v>
      </c>
      <c r="C80" s="191">
        <v>440</v>
      </c>
      <c r="D80" s="191" t="s">
        <v>427</v>
      </c>
      <c r="E80" s="210">
        <v>69549</v>
      </c>
    </row>
    <row r="81" spans="1:5" ht="16" x14ac:dyDescent="0.2">
      <c r="A81" s="209">
        <v>7</v>
      </c>
      <c r="B81" s="191" t="s">
        <v>176</v>
      </c>
      <c r="C81" s="191">
        <v>450</v>
      </c>
      <c r="D81" s="191" t="s">
        <v>428</v>
      </c>
      <c r="E81" s="210">
        <v>79841</v>
      </c>
    </row>
    <row r="82" spans="1:5" ht="16" x14ac:dyDescent="0.2">
      <c r="A82" s="209">
        <v>7</v>
      </c>
      <c r="B82" s="191" t="s">
        <v>176</v>
      </c>
      <c r="C82" s="191">
        <v>460</v>
      </c>
      <c r="D82" s="191" t="s">
        <v>429</v>
      </c>
      <c r="E82" s="210">
        <v>68376</v>
      </c>
    </row>
    <row r="83" spans="1:5" ht="16" x14ac:dyDescent="0.2">
      <c r="A83" s="209">
        <v>7</v>
      </c>
      <c r="B83" s="191" t="s">
        <v>176</v>
      </c>
      <c r="C83" s="191">
        <v>470</v>
      </c>
      <c r="D83" s="191" t="s">
        <v>430</v>
      </c>
      <c r="E83" s="210">
        <v>73730</v>
      </c>
    </row>
    <row r="84" spans="1:5" ht="16" x14ac:dyDescent="0.2">
      <c r="A84" s="209">
        <v>7</v>
      </c>
      <c r="B84" s="191" t="s">
        <v>176</v>
      </c>
      <c r="C84" s="191">
        <v>480</v>
      </c>
      <c r="D84" s="191" t="s">
        <v>431</v>
      </c>
      <c r="E84" s="210">
        <v>73035</v>
      </c>
    </row>
    <row r="85" spans="1:5" ht="16" x14ac:dyDescent="0.2">
      <c r="A85" s="209">
        <v>7</v>
      </c>
      <c r="B85" s="191" t="s">
        <v>176</v>
      </c>
      <c r="C85" s="191">
        <v>490</v>
      </c>
      <c r="D85" s="191" t="s">
        <v>432</v>
      </c>
      <c r="E85" s="210">
        <v>70046</v>
      </c>
    </row>
    <row r="86" spans="1:5" ht="16" x14ac:dyDescent="0.2">
      <c r="A86" s="209">
        <v>7</v>
      </c>
      <c r="B86" s="191" t="s">
        <v>176</v>
      </c>
      <c r="C86" s="191">
        <v>500</v>
      </c>
      <c r="D86" s="191" t="s">
        <v>433</v>
      </c>
      <c r="E86" s="210">
        <v>80411</v>
      </c>
    </row>
    <row r="87" spans="1:5" ht="16" x14ac:dyDescent="0.2">
      <c r="A87" s="209">
        <v>7</v>
      </c>
      <c r="B87" s="191" t="s">
        <v>176</v>
      </c>
      <c r="C87" s="191">
        <v>510</v>
      </c>
      <c r="D87" s="191" t="s">
        <v>434</v>
      </c>
      <c r="E87" s="210">
        <v>67657</v>
      </c>
    </row>
    <row r="88" spans="1:5" ht="16" x14ac:dyDescent="0.2">
      <c r="A88" s="209">
        <v>7</v>
      </c>
      <c r="B88" s="191" t="s">
        <v>176</v>
      </c>
      <c r="C88" s="191">
        <v>611</v>
      </c>
      <c r="D88" s="191" t="s">
        <v>435</v>
      </c>
      <c r="E88" s="210">
        <v>76707</v>
      </c>
    </row>
    <row r="89" spans="1:5" ht="16" x14ac:dyDescent="0.2">
      <c r="A89" s="209">
        <v>7</v>
      </c>
      <c r="B89" s="191" t="s">
        <v>176</v>
      </c>
      <c r="C89" s="191">
        <v>613</v>
      </c>
      <c r="D89" s="191" t="s">
        <v>436</v>
      </c>
      <c r="E89" s="210">
        <v>66093</v>
      </c>
    </row>
    <row r="90" spans="1:5" ht="16" x14ac:dyDescent="0.2">
      <c r="A90" s="209">
        <v>7</v>
      </c>
      <c r="B90" s="191" t="s">
        <v>176</v>
      </c>
      <c r="C90" s="191">
        <v>614</v>
      </c>
      <c r="D90" s="191" t="s">
        <v>437</v>
      </c>
      <c r="E90" s="210">
        <v>68834</v>
      </c>
    </row>
    <row r="91" spans="1:5" ht="16" x14ac:dyDescent="0.2">
      <c r="A91" s="209">
        <v>7</v>
      </c>
      <c r="B91" s="191" t="s">
        <v>176</v>
      </c>
      <c r="C91" s="191">
        <v>615</v>
      </c>
      <c r="D91" s="191" t="s">
        <v>438</v>
      </c>
      <c r="E91" s="210">
        <v>67703</v>
      </c>
    </row>
    <row r="92" spans="1:5" ht="16" x14ac:dyDescent="0.2">
      <c r="A92" s="209">
        <v>7</v>
      </c>
      <c r="B92" s="191" t="s">
        <v>176</v>
      </c>
      <c r="C92" s="191">
        <v>618</v>
      </c>
      <c r="D92" s="191" t="s">
        <v>439</v>
      </c>
      <c r="E92" s="210">
        <v>61731</v>
      </c>
    </row>
    <row r="93" spans="1:5" ht="16" x14ac:dyDescent="0.2">
      <c r="A93" s="209">
        <v>7</v>
      </c>
      <c r="B93" s="191" t="s">
        <v>176</v>
      </c>
      <c r="C93" s="191">
        <v>622</v>
      </c>
      <c r="D93" s="191" t="s">
        <v>440</v>
      </c>
      <c r="E93" s="210">
        <v>64777</v>
      </c>
    </row>
    <row r="94" spans="1:5" ht="16" x14ac:dyDescent="0.2">
      <c r="A94" s="209">
        <v>7</v>
      </c>
      <c r="B94" s="191" t="s">
        <v>176</v>
      </c>
      <c r="C94" s="191">
        <v>626</v>
      </c>
      <c r="D94" s="191" t="s">
        <v>441</v>
      </c>
      <c r="E94" s="210">
        <v>63003</v>
      </c>
    </row>
    <row r="95" spans="1:5" ht="16" x14ac:dyDescent="0.2">
      <c r="A95" s="209">
        <v>7</v>
      </c>
      <c r="B95" s="191" t="s">
        <v>176</v>
      </c>
      <c r="C95" s="191">
        <v>80</v>
      </c>
      <c r="D95" s="191" t="s">
        <v>442</v>
      </c>
      <c r="E95" s="210">
        <v>75090</v>
      </c>
    </row>
    <row r="96" spans="1:5" ht="16" x14ac:dyDescent="0.2">
      <c r="A96" s="209">
        <v>7</v>
      </c>
      <c r="B96" s="191" t="s">
        <v>176</v>
      </c>
      <c r="C96" s="191">
        <v>90</v>
      </c>
      <c r="D96" s="191" t="s">
        <v>443</v>
      </c>
      <c r="E96" s="210">
        <v>70568</v>
      </c>
    </row>
    <row r="97" spans="1:5" ht="16" x14ac:dyDescent="0.2">
      <c r="A97" s="209">
        <v>8</v>
      </c>
      <c r="B97" s="191" t="s">
        <v>177</v>
      </c>
      <c r="C97" s="191">
        <v>140</v>
      </c>
      <c r="D97" s="191" t="s">
        <v>444</v>
      </c>
      <c r="E97" s="210">
        <v>46039</v>
      </c>
    </row>
    <row r="98" spans="1:5" ht="16" x14ac:dyDescent="0.2">
      <c r="A98" s="209">
        <v>8</v>
      </c>
      <c r="B98" s="191" t="s">
        <v>177</v>
      </c>
      <c r="C98" s="191">
        <v>210</v>
      </c>
      <c r="D98" s="191" t="s">
        <v>445</v>
      </c>
      <c r="E98" s="210">
        <v>47789</v>
      </c>
    </row>
    <row r="99" spans="1:5" ht="16" x14ac:dyDescent="0.2">
      <c r="A99" s="209">
        <v>8</v>
      </c>
      <c r="B99" s="191" t="s">
        <v>177</v>
      </c>
      <c r="C99" s="191">
        <v>212</v>
      </c>
      <c r="D99" s="191" t="s">
        <v>446</v>
      </c>
      <c r="E99" s="210">
        <v>44551</v>
      </c>
    </row>
    <row r="100" spans="1:5" ht="16" x14ac:dyDescent="0.2">
      <c r="A100" s="209">
        <v>8</v>
      </c>
      <c r="B100" s="191" t="s">
        <v>177</v>
      </c>
      <c r="C100" s="191">
        <v>30</v>
      </c>
      <c r="D100" s="191" t="s">
        <v>447</v>
      </c>
      <c r="E100" s="210">
        <v>47141</v>
      </c>
    </row>
    <row r="101" spans="1:5" ht="16" x14ac:dyDescent="0.2">
      <c r="A101" s="209">
        <v>8</v>
      </c>
      <c r="B101" s="191" t="s">
        <v>177</v>
      </c>
      <c r="C101" s="191">
        <v>370</v>
      </c>
      <c r="D101" s="191" t="s">
        <v>448</v>
      </c>
      <c r="E101" s="210">
        <v>44796</v>
      </c>
    </row>
    <row r="102" spans="1:5" ht="16" x14ac:dyDescent="0.2">
      <c r="A102" s="209">
        <v>8</v>
      </c>
      <c r="B102" s="191" t="s">
        <v>177</v>
      </c>
      <c r="C102" s="191">
        <v>40</v>
      </c>
      <c r="D102" s="191" t="s">
        <v>449</v>
      </c>
      <c r="E102" s="210">
        <v>44562</v>
      </c>
    </row>
    <row r="103" spans="1:5" ht="16" x14ac:dyDescent="0.2">
      <c r="A103" s="209">
        <v>8</v>
      </c>
      <c r="B103" s="191" t="s">
        <v>177</v>
      </c>
      <c r="C103" s="191">
        <v>440</v>
      </c>
      <c r="D103" s="191" t="s">
        <v>450</v>
      </c>
      <c r="E103" s="210">
        <v>45642</v>
      </c>
    </row>
    <row r="104" spans="1:5" ht="16" x14ac:dyDescent="0.2">
      <c r="A104" s="209">
        <v>8</v>
      </c>
      <c r="B104" s="191" t="s">
        <v>177</v>
      </c>
      <c r="C104" s="191">
        <v>60</v>
      </c>
      <c r="D104" s="191" t="s">
        <v>451</v>
      </c>
      <c r="E104" s="210">
        <v>49019</v>
      </c>
    </row>
    <row r="105" spans="1:5" ht="16" x14ac:dyDescent="0.2">
      <c r="A105" s="209">
        <v>8</v>
      </c>
      <c r="B105" s="191" t="s">
        <v>177</v>
      </c>
      <c r="C105" s="191">
        <v>640</v>
      </c>
      <c r="D105" s="191" t="s">
        <v>452</v>
      </c>
      <c r="E105" s="210">
        <v>44560</v>
      </c>
    </row>
    <row r="106" spans="1:5" ht="16" x14ac:dyDescent="0.2">
      <c r="A106" s="209">
        <v>8</v>
      </c>
      <c r="B106" s="191" t="s">
        <v>177</v>
      </c>
      <c r="C106" s="191">
        <v>660</v>
      </c>
      <c r="D106" s="191" t="s">
        <v>453</v>
      </c>
      <c r="E106" s="210">
        <v>47031</v>
      </c>
    </row>
    <row r="107" spans="1:5" ht="16" x14ac:dyDescent="0.2">
      <c r="A107" s="209">
        <v>8</v>
      </c>
      <c r="B107" s="191" t="s">
        <v>177</v>
      </c>
      <c r="C107" s="191">
        <v>670</v>
      </c>
      <c r="D107" s="191" t="s">
        <v>454</v>
      </c>
      <c r="E107" s="210">
        <v>48330</v>
      </c>
    </row>
    <row r="108" spans="1:5" ht="16" x14ac:dyDescent="0.2">
      <c r="A108" s="209">
        <v>8</v>
      </c>
      <c r="B108" s="191" t="s">
        <v>177</v>
      </c>
      <c r="C108" s="191">
        <v>680</v>
      </c>
      <c r="D108" s="191" t="s">
        <v>455</v>
      </c>
      <c r="E108" s="210">
        <v>47811</v>
      </c>
    </row>
    <row r="109" spans="1:5" ht="16" x14ac:dyDescent="0.2">
      <c r="A109" s="209">
        <v>8</v>
      </c>
      <c r="B109" s="191" t="s">
        <v>177</v>
      </c>
      <c r="C109" s="191">
        <v>710</v>
      </c>
      <c r="D109" s="191" t="s">
        <v>456</v>
      </c>
      <c r="E109" s="210">
        <v>47209</v>
      </c>
    </row>
    <row r="110" spans="1:5" ht="16" x14ac:dyDescent="0.2">
      <c r="A110" s="209">
        <v>8</v>
      </c>
      <c r="B110" s="191" t="s">
        <v>177</v>
      </c>
      <c r="C110" s="191">
        <v>720</v>
      </c>
      <c r="D110" s="191" t="s">
        <v>457</v>
      </c>
      <c r="E110" s="210">
        <v>46531</v>
      </c>
    </row>
    <row r="111" spans="1:5" ht="16" x14ac:dyDescent="0.2">
      <c r="A111" s="209">
        <v>8</v>
      </c>
      <c r="B111" s="191" t="s">
        <v>177</v>
      </c>
      <c r="C111" s="191">
        <v>730</v>
      </c>
      <c r="D111" s="191" t="s">
        <v>458</v>
      </c>
      <c r="E111" s="210">
        <v>46014</v>
      </c>
    </row>
    <row r="112" spans="1:5" ht="16" x14ac:dyDescent="0.2">
      <c r="A112" s="209">
        <v>8</v>
      </c>
      <c r="B112" s="191" t="s">
        <v>177</v>
      </c>
      <c r="C112" s="191">
        <v>740</v>
      </c>
      <c r="D112" s="191" t="s">
        <v>459</v>
      </c>
      <c r="E112" s="210">
        <v>46004</v>
      </c>
    </row>
    <row r="113" spans="1:5" ht="16" x14ac:dyDescent="0.2">
      <c r="A113" s="209">
        <v>8</v>
      </c>
      <c r="B113" s="191" t="s">
        <v>177</v>
      </c>
      <c r="C113" s="191">
        <v>842</v>
      </c>
      <c r="D113" s="191" t="s">
        <v>460</v>
      </c>
      <c r="E113" s="210">
        <v>43994</v>
      </c>
    </row>
    <row r="114" spans="1:5" ht="16" x14ac:dyDescent="0.2">
      <c r="A114" s="209">
        <v>8</v>
      </c>
      <c r="B114" s="191" t="s">
        <v>177</v>
      </c>
      <c r="C114" s="191">
        <v>843</v>
      </c>
      <c r="D114" s="191" t="s">
        <v>461</v>
      </c>
      <c r="E114" s="210">
        <v>44894</v>
      </c>
    </row>
    <row r="115" spans="1:5" ht="16" x14ac:dyDescent="0.2">
      <c r="A115" s="209">
        <v>8</v>
      </c>
      <c r="B115" s="191" t="s">
        <v>177</v>
      </c>
      <c r="C115" s="191">
        <v>844</v>
      </c>
      <c r="D115" s="191" t="s">
        <v>462</v>
      </c>
      <c r="E115" s="210">
        <v>46272</v>
      </c>
    </row>
    <row r="116" spans="1:5" ht="16" x14ac:dyDescent="0.2">
      <c r="A116" s="209">
        <v>8</v>
      </c>
      <c r="B116" s="191" t="s">
        <v>177</v>
      </c>
      <c r="C116" s="191">
        <v>90</v>
      </c>
      <c r="D116" s="191" t="s">
        <v>463</v>
      </c>
      <c r="E116" s="210">
        <v>46862</v>
      </c>
    </row>
    <row r="117" spans="1:5" ht="16" x14ac:dyDescent="0.2">
      <c r="A117" s="209">
        <v>9</v>
      </c>
      <c r="B117" s="191" t="s">
        <v>178</v>
      </c>
      <c r="C117" s="191">
        <v>120</v>
      </c>
      <c r="D117" s="191" t="s">
        <v>464</v>
      </c>
      <c r="E117" s="210">
        <v>47927</v>
      </c>
    </row>
    <row r="118" spans="1:5" ht="16" x14ac:dyDescent="0.2">
      <c r="A118" s="209">
        <v>9</v>
      </c>
      <c r="B118" s="191" t="s">
        <v>178</v>
      </c>
      <c r="C118" s="191">
        <v>140</v>
      </c>
      <c r="D118" s="191" t="s">
        <v>465</v>
      </c>
      <c r="E118" s="210">
        <v>43929</v>
      </c>
    </row>
    <row r="119" spans="1:5" ht="16" x14ac:dyDescent="0.2">
      <c r="A119" s="209">
        <v>9</v>
      </c>
      <c r="B119" s="191" t="s">
        <v>178</v>
      </c>
      <c r="C119" s="191">
        <v>150</v>
      </c>
      <c r="D119" s="191" t="s">
        <v>466</v>
      </c>
      <c r="E119" s="210">
        <v>44309</v>
      </c>
    </row>
    <row r="120" spans="1:5" ht="16" x14ac:dyDescent="0.2">
      <c r="A120" s="209">
        <v>10</v>
      </c>
      <c r="B120" s="191" t="s">
        <v>129</v>
      </c>
      <c r="C120" s="191">
        <v>1170</v>
      </c>
      <c r="D120" s="191" t="s">
        <v>467</v>
      </c>
      <c r="E120" s="210">
        <v>45727.94</v>
      </c>
    </row>
    <row r="121" spans="1:5" ht="16" x14ac:dyDescent="0.2">
      <c r="A121" s="209">
        <v>10</v>
      </c>
      <c r="B121" s="191" t="s">
        <v>129</v>
      </c>
      <c r="C121" s="191">
        <v>1180</v>
      </c>
      <c r="D121" s="191" t="s">
        <v>468</v>
      </c>
      <c r="E121" s="210">
        <v>45466.21</v>
      </c>
    </row>
    <row r="122" spans="1:5" ht="16" x14ac:dyDescent="0.2">
      <c r="A122" s="209">
        <v>10</v>
      </c>
      <c r="B122" s="191" t="s">
        <v>129</v>
      </c>
      <c r="C122" s="191">
        <v>1190</v>
      </c>
      <c r="D122" s="191" t="s">
        <v>469</v>
      </c>
      <c r="E122" s="210">
        <v>48611.42</v>
      </c>
    </row>
    <row r="123" spans="1:5" ht="16" x14ac:dyDescent="0.2">
      <c r="A123" s="209">
        <v>10</v>
      </c>
      <c r="B123" s="191" t="s">
        <v>129</v>
      </c>
      <c r="C123" s="191">
        <v>1191</v>
      </c>
      <c r="D123" s="191" t="s">
        <v>470</v>
      </c>
      <c r="E123" s="210">
        <v>45010.89</v>
      </c>
    </row>
    <row r="124" spans="1:5" ht="16" x14ac:dyDescent="0.2">
      <c r="A124" s="209">
        <v>10</v>
      </c>
      <c r="B124" s="191" t="s">
        <v>129</v>
      </c>
      <c r="C124" s="191">
        <v>1200</v>
      </c>
      <c r="D124" s="191" t="s">
        <v>471</v>
      </c>
      <c r="E124" s="210">
        <v>47960.37</v>
      </c>
    </row>
    <row r="125" spans="1:5" ht="16" x14ac:dyDescent="0.2">
      <c r="A125" s="209">
        <v>10</v>
      </c>
      <c r="B125" s="191" t="s">
        <v>129</v>
      </c>
      <c r="C125" s="191">
        <v>1211</v>
      </c>
      <c r="D125" s="191" t="s">
        <v>472</v>
      </c>
      <c r="E125" s="210">
        <v>46483.67</v>
      </c>
    </row>
    <row r="126" spans="1:5" ht="16" x14ac:dyDescent="0.2">
      <c r="A126" s="209">
        <v>10</v>
      </c>
      <c r="B126" s="191" t="s">
        <v>129</v>
      </c>
      <c r="C126" s="191">
        <v>1212</v>
      </c>
      <c r="D126" s="191" t="s">
        <v>473</v>
      </c>
      <c r="E126" s="210">
        <v>46392.32</v>
      </c>
    </row>
    <row r="127" spans="1:5" ht="16" x14ac:dyDescent="0.2">
      <c r="A127" s="209">
        <v>10</v>
      </c>
      <c r="B127" s="191" t="s">
        <v>129</v>
      </c>
      <c r="C127" s="191">
        <v>1213</v>
      </c>
      <c r="D127" s="191" t="s">
        <v>474</v>
      </c>
      <c r="E127" s="210">
        <v>47157.56</v>
      </c>
    </row>
    <row r="128" spans="1:5" ht="16" x14ac:dyDescent="0.2">
      <c r="A128" s="209">
        <v>10</v>
      </c>
      <c r="B128" s="191" t="s">
        <v>129</v>
      </c>
      <c r="C128" s="191">
        <v>1214</v>
      </c>
      <c r="D128" s="191" t="s">
        <v>475</v>
      </c>
      <c r="E128" s="210">
        <v>46147.31</v>
      </c>
    </row>
    <row r="129" spans="1:5" ht="16" x14ac:dyDescent="0.2">
      <c r="A129" s="209">
        <v>10</v>
      </c>
      <c r="B129" s="191" t="s">
        <v>129</v>
      </c>
      <c r="C129" s="191">
        <v>160</v>
      </c>
      <c r="D129" s="191" t="s">
        <v>476</v>
      </c>
      <c r="E129" s="210">
        <v>45633.43</v>
      </c>
    </row>
    <row r="130" spans="1:5" ht="16" x14ac:dyDescent="0.2">
      <c r="A130" s="209">
        <v>10</v>
      </c>
      <c r="B130" s="191" t="s">
        <v>129</v>
      </c>
      <c r="C130" s="191">
        <v>180</v>
      </c>
      <c r="D130" s="191" t="s">
        <v>477</v>
      </c>
      <c r="E130" s="210">
        <v>45623.7</v>
      </c>
    </row>
    <row r="131" spans="1:5" ht="16" x14ac:dyDescent="0.2">
      <c r="A131" s="209">
        <v>10</v>
      </c>
      <c r="B131" s="191" t="s">
        <v>129</v>
      </c>
      <c r="C131" s="191">
        <v>30</v>
      </c>
      <c r="D131" s="191" t="s">
        <v>478</v>
      </c>
      <c r="E131" s="210">
        <v>49694.7</v>
      </c>
    </row>
    <row r="132" spans="1:5" ht="16" x14ac:dyDescent="0.2">
      <c r="A132" s="209">
        <v>10</v>
      </c>
      <c r="B132" s="191" t="s">
        <v>129</v>
      </c>
      <c r="C132" s="191">
        <v>480</v>
      </c>
      <c r="D132" s="191" t="s">
        <v>479</v>
      </c>
      <c r="E132" s="210">
        <v>46532.97</v>
      </c>
    </row>
    <row r="133" spans="1:5" ht="16" x14ac:dyDescent="0.2">
      <c r="A133" s="209">
        <v>10</v>
      </c>
      <c r="B133" s="191" t="s">
        <v>129</v>
      </c>
      <c r="C133" s="191">
        <v>490</v>
      </c>
      <c r="D133" s="191" t="s">
        <v>480</v>
      </c>
      <c r="E133" s="210">
        <v>47620.3</v>
      </c>
    </row>
    <row r="134" spans="1:5" ht="16" x14ac:dyDescent="0.2">
      <c r="A134" s="209">
        <v>10</v>
      </c>
      <c r="B134" s="191" t="s">
        <v>129</v>
      </c>
      <c r="C134" s="191">
        <v>500</v>
      </c>
      <c r="D134" s="191" t="s">
        <v>481</v>
      </c>
      <c r="E134" s="210">
        <v>48793.440000000002</v>
      </c>
    </row>
    <row r="135" spans="1:5" ht="16" x14ac:dyDescent="0.2">
      <c r="A135" s="209">
        <v>10</v>
      </c>
      <c r="B135" s="191" t="s">
        <v>129</v>
      </c>
      <c r="C135" s="191">
        <v>610</v>
      </c>
      <c r="D135" s="191" t="s">
        <v>482</v>
      </c>
      <c r="E135" s="210">
        <v>46137.31</v>
      </c>
    </row>
    <row r="136" spans="1:5" ht="16" x14ac:dyDescent="0.2">
      <c r="A136" s="209">
        <v>10</v>
      </c>
      <c r="B136" s="191" t="s">
        <v>129</v>
      </c>
      <c r="C136" s="191">
        <v>640</v>
      </c>
      <c r="D136" s="191" t="s">
        <v>483</v>
      </c>
      <c r="E136" s="210">
        <v>47168.27</v>
      </c>
    </row>
    <row r="137" spans="1:5" ht="16" x14ac:dyDescent="0.2">
      <c r="A137" s="209">
        <v>10</v>
      </c>
      <c r="B137" s="191" t="s">
        <v>129</v>
      </c>
      <c r="C137" s="191">
        <v>970</v>
      </c>
      <c r="D137" s="191" t="s">
        <v>484</v>
      </c>
      <c r="E137" s="210">
        <v>47030.55</v>
      </c>
    </row>
    <row r="138" spans="1:5" ht="16" x14ac:dyDescent="0.2">
      <c r="A138" s="209">
        <v>10</v>
      </c>
      <c r="B138" s="191" t="s">
        <v>129</v>
      </c>
      <c r="C138" s="191">
        <v>980</v>
      </c>
      <c r="D138" s="191" t="s">
        <v>485</v>
      </c>
      <c r="E138" s="210">
        <v>47348.09</v>
      </c>
    </row>
    <row r="139" spans="1:5" ht="16" x14ac:dyDescent="0.2">
      <c r="A139" s="209">
        <v>11</v>
      </c>
      <c r="B139" s="191" t="s">
        <v>179</v>
      </c>
      <c r="C139" s="191">
        <v>250</v>
      </c>
      <c r="D139" s="191" t="s">
        <v>486</v>
      </c>
      <c r="E139" s="210">
        <v>43156.92</v>
      </c>
    </row>
    <row r="140" spans="1:5" ht="16" x14ac:dyDescent="0.2">
      <c r="A140" s="209">
        <v>11</v>
      </c>
      <c r="B140" s="191" t="s">
        <v>179</v>
      </c>
      <c r="C140" s="191">
        <v>260</v>
      </c>
      <c r="D140" s="191" t="s">
        <v>487</v>
      </c>
      <c r="E140" s="210">
        <v>40508.25</v>
      </c>
    </row>
    <row r="141" spans="1:5" ht="16" x14ac:dyDescent="0.2">
      <c r="A141" s="209">
        <v>12</v>
      </c>
      <c r="B141" s="191" t="s">
        <v>180</v>
      </c>
      <c r="C141" s="191">
        <v>20</v>
      </c>
      <c r="D141" s="191" t="s">
        <v>488</v>
      </c>
      <c r="E141" s="210">
        <v>54148.88</v>
      </c>
    </row>
    <row r="142" spans="1:5" ht="16" x14ac:dyDescent="0.2">
      <c r="A142" s="209">
        <v>12</v>
      </c>
      <c r="B142" s="191" t="s">
        <v>180</v>
      </c>
      <c r="C142" s="191">
        <v>220</v>
      </c>
      <c r="D142" s="191" t="s">
        <v>489</v>
      </c>
      <c r="E142" s="210">
        <v>52290.239999999998</v>
      </c>
    </row>
    <row r="143" spans="1:5" ht="16" x14ac:dyDescent="0.2">
      <c r="A143" s="209">
        <v>12</v>
      </c>
      <c r="B143" s="191" t="s">
        <v>180</v>
      </c>
      <c r="C143" s="191">
        <v>30</v>
      </c>
      <c r="D143" s="191" t="s">
        <v>490</v>
      </c>
      <c r="E143" s="210">
        <v>49705.57</v>
      </c>
    </row>
    <row r="144" spans="1:5" ht="16" x14ac:dyDescent="0.2">
      <c r="A144" s="209">
        <v>12</v>
      </c>
      <c r="B144" s="191" t="s">
        <v>180</v>
      </c>
      <c r="C144" s="191">
        <v>390</v>
      </c>
      <c r="D144" s="191" t="s">
        <v>491</v>
      </c>
      <c r="E144" s="210">
        <v>50892.35</v>
      </c>
    </row>
    <row r="145" spans="1:5" ht="16" x14ac:dyDescent="0.2">
      <c r="A145" s="209">
        <v>12</v>
      </c>
      <c r="B145" s="191" t="s">
        <v>180</v>
      </c>
      <c r="C145" s="191">
        <v>40</v>
      </c>
      <c r="D145" s="191" t="s">
        <v>492</v>
      </c>
      <c r="E145" s="210">
        <v>49468.01</v>
      </c>
    </row>
    <row r="146" spans="1:5" ht="16" x14ac:dyDescent="0.2">
      <c r="A146" s="209">
        <v>12</v>
      </c>
      <c r="B146" s="191" t="s">
        <v>180</v>
      </c>
      <c r="C146" s="191">
        <v>400</v>
      </c>
      <c r="D146" s="191" t="s">
        <v>493</v>
      </c>
      <c r="E146" s="210">
        <v>48853.31</v>
      </c>
    </row>
    <row r="147" spans="1:5" ht="16" x14ac:dyDescent="0.2">
      <c r="A147" s="209">
        <v>12</v>
      </c>
      <c r="B147" s="191" t="s">
        <v>180</v>
      </c>
      <c r="C147" s="191">
        <v>420</v>
      </c>
      <c r="D147" s="191" t="s">
        <v>494</v>
      </c>
      <c r="E147" s="210">
        <v>47942.11</v>
      </c>
    </row>
    <row r="148" spans="1:5" ht="16" x14ac:dyDescent="0.2">
      <c r="A148" s="209">
        <v>12</v>
      </c>
      <c r="B148" s="191" t="s">
        <v>180</v>
      </c>
      <c r="C148" s="191">
        <v>430</v>
      </c>
      <c r="D148" s="191" t="s">
        <v>495</v>
      </c>
      <c r="E148" s="210">
        <v>48914.91</v>
      </c>
    </row>
    <row r="149" spans="1:5" ht="16" x14ac:dyDescent="0.2">
      <c r="A149" s="209">
        <v>12</v>
      </c>
      <c r="B149" s="191" t="s">
        <v>180</v>
      </c>
      <c r="C149" s="191">
        <v>440</v>
      </c>
      <c r="D149" s="191" t="s">
        <v>496</v>
      </c>
      <c r="E149" s="210">
        <v>49692.49</v>
      </c>
    </row>
    <row r="150" spans="1:5" ht="16" x14ac:dyDescent="0.2">
      <c r="A150" s="209">
        <v>12</v>
      </c>
      <c r="B150" s="191" t="s">
        <v>180</v>
      </c>
      <c r="C150" s="191">
        <v>450</v>
      </c>
      <c r="D150" s="191" t="s">
        <v>497</v>
      </c>
      <c r="E150" s="210">
        <v>50030.6</v>
      </c>
    </row>
    <row r="151" spans="1:5" ht="16" x14ac:dyDescent="0.2">
      <c r="A151" s="209">
        <v>12</v>
      </c>
      <c r="B151" s="191" t="s">
        <v>180</v>
      </c>
      <c r="C151" s="191">
        <v>460</v>
      </c>
      <c r="D151" s="191" t="s">
        <v>498</v>
      </c>
      <c r="E151" s="210">
        <v>48941.42</v>
      </c>
    </row>
    <row r="152" spans="1:5" ht="16" x14ac:dyDescent="0.2">
      <c r="A152" s="209">
        <v>13</v>
      </c>
      <c r="B152" s="191" t="s">
        <v>181</v>
      </c>
      <c r="C152" s="191">
        <v>650</v>
      </c>
      <c r="D152" s="191" t="s">
        <v>499</v>
      </c>
      <c r="E152" s="210">
        <v>43560</v>
      </c>
    </row>
    <row r="153" spans="1:5" ht="16" x14ac:dyDescent="0.2">
      <c r="A153" s="209">
        <v>13</v>
      </c>
      <c r="B153" s="191" t="s">
        <v>181</v>
      </c>
      <c r="C153" s="191">
        <v>660</v>
      </c>
      <c r="D153" s="191" t="s">
        <v>500</v>
      </c>
      <c r="E153" s="210">
        <v>41316</v>
      </c>
    </row>
    <row r="154" spans="1:5" ht="16" x14ac:dyDescent="0.2">
      <c r="A154" s="209">
        <v>13</v>
      </c>
      <c r="B154" s="191" t="s">
        <v>181</v>
      </c>
      <c r="C154" s="191">
        <v>690</v>
      </c>
      <c r="D154" s="191" t="s">
        <v>501</v>
      </c>
      <c r="E154" s="210">
        <v>42358</v>
      </c>
    </row>
    <row r="155" spans="1:5" ht="16" x14ac:dyDescent="0.2">
      <c r="A155" s="209">
        <v>13</v>
      </c>
      <c r="B155" s="191" t="s">
        <v>181</v>
      </c>
      <c r="C155" s="191">
        <v>700</v>
      </c>
      <c r="D155" s="191" t="s">
        <v>502</v>
      </c>
      <c r="E155" s="210">
        <v>42566</v>
      </c>
    </row>
    <row r="156" spans="1:5" ht="16" x14ac:dyDescent="0.2">
      <c r="A156" s="209">
        <v>13</v>
      </c>
      <c r="B156" s="191" t="s">
        <v>181</v>
      </c>
      <c r="C156" s="191">
        <v>720</v>
      </c>
      <c r="D156" s="191" t="s">
        <v>503</v>
      </c>
      <c r="E156" s="210">
        <v>43955</v>
      </c>
    </row>
    <row r="157" spans="1:5" ht="16" x14ac:dyDescent="0.2">
      <c r="A157" s="209">
        <v>14</v>
      </c>
      <c r="B157" s="191" t="s">
        <v>182</v>
      </c>
      <c r="C157" s="191">
        <v>1000</v>
      </c>
      <c r="D157" s="191" t="s">
        <v>504</v>
      </c>
      <c r="E157" s="210">
        <v>40889</v>
      </c>
    </row>
    <row r="158" spans="1:5" ht="16" x14ac:dyDescent="0.2">
      <c r="A158" s="209">
        <v>14</v>
      </c>
      <c r="B158" s="191" t="s">
        <v>182</v>
      </c>
      <c r="C158" s="191">
        <v>1020</v>
      </c>
      <c r="D158" s="191" t="s">
        <v>505</v>
      </c>
      <c r="E158" s="210">
        <v>43148</v>
      </c>
    </row>
    <row r="159" spans="1:5" ht="16" x14ac:dyDescent="0.2">
      <c r="A159" s="209">
        <v>14</v>
      </c>
      <c r="B159" s="191" t="s">
        <v>182</v>
      </c>
      <c r="C159" s="191">
        <v>1040</v>
      </c>
      <c r="D159" s="191" t="s">
        <v>506</v>
      </c>
      <c r="E159" s="210">
        <v>42218</v>
      </c>
    </row>
    <row r="160" spans="1:5" ht="16" x14ac:dyDescent="0.2">
      <c r="A160" s="209">
        <v>14</v>
      </c>
      <c r="B160" s="191" t="s">
        <v>182</v>
      </c>
      <c r="C160" s="191">
        <v>1041</v>
      </c>
      <c r="D160" s="191" t="s">
        <v>507</v>
      </c>
      <c r="E160" s="210">
        <v>40437</v>
      </c>
    </row>
    <row r="161" spans="1:5" ht="16" x14ac:dyDescent="0.2">
      <c r="A161" s="209">
        <v>14</v>
      </c>
      <c r="B161" s="191" t="s">
        <v>182</v>
      </c>
      <c r="C161" s="191">
        <v>1042</v>
      </c>
      <c r="D161" s="191" t="s">
        <v>508</v>
      </c>
      <c r="E161" s="210">
        <v>43648</v>
      </c>
    </row>
    <row r="162" spans="1:5" ht="16" x14ac:dyDescent="0.2">
      <c r="A162" s="209">
        <v>14</v>
      </c>
      <c r="B162" s="191" t="s">
        <v>182</v>
      </c>
      <c r="C162" s="191">
        <v>120</v>
      </c>
      <c r="D162" s="191" t="s">
        <v>509</v>
      </c>
      <c r="E162" s="210">
        <v>42315</v>
      </c>
    </row>
    <row r="163" spans="1:5" ht="16" x14ac:dyDescent="0.2">
      <c r="A163" s="209">
        <v>14</v>
      </c>
      <c r="B163" s="191" t="s">
        <v>182</v>
      </c>
      <c r="C163" s="191">
        <v>20</v>
      </c>
      <c r="D163" s="191" t="s">
        <v>510</v>
      </c>
      <c r="E163" s="210">
        <v>37582</v>
      </c>
    </row>
    <row r="164" spans="1:5" ht="16" x14ac:dyDescent="0.2">
      <c r="A164" s="209">
        <v>14</v>
      </c>
      <c r="B164" s="191" t="s">
        <v>182</v>
      </c>
      <c r="C164" s="191">
        <v>90</v>
      </c>
      <c r="D164" s="191" t="s">
        <v>511</v>
      </c>
      <c r="E164" s="210">
        <v>40338</v>
      </c>
    </row>
    <row r="165" spans="1:5" ht="16" x14ac:dyDescent="0.2">
      <c r="A165" s="209">
        <v>14</v>
      </c>
      <c r="B165" s="191" t="s">
        <v>182</v>
      </c>
      <c r="C165" s="191">
        <v>990</v>
      </c>
      <c r="D165" s="191" t="s">
        <v>512</v>
      </c>
      <c r="E165" s="210">
        <v>46764</v>
      </c>
    </row>
    <row r="166" spans="1:5" ht="16" x14ac:dyDescent="0.2">
      <c r="A166" s="209">
        <v>15</v>
      </c>
      <c r="B166" s="191" t="s">
        <v>183</v>
      </c>
      <c r="C166" s="191">
        <v>20</v>
      </c>
      <c r="D166" s="191" t="s">
        <v>513</v>
      </c>
      <c r="E166" s="210">
        <v>46923</v>
      </c>
    </row>
    <row r="167" spans="1:5" ht="16" x14ac:dyDescent="0.2">
      <c r="A167" s="209">
        <v>15</v>
      </c>
      <c r="B167" s="191" t="s">
        <v>183</v>
      </c>
      <c r="C167" s="191">
        <v>700</v>
      </c>
      <c r="D167" s="191" t="s">
        <v>514</v>
      </c>
      <c r="E167" s="210">
        <v>49364</v>
      </c>
    </row>
    <row r="168" spans="1:5" ht="16" x14ac:dyDescent="0.2">
      <c r="A168" s="209">
        <v>15</v>
      </c>
      <c r="B168" s="191" t="s">
        <v>183</v>
      </c>
      <c r="C168" s="191">
        <v>721</v>
      </c>
      <c r="D168" s="191" t="s">
        <v>515</v>
      </c>
      <c r="E168" s="210">
        <v>46354</v>
      </c>
    </row>
    <row r="169" spans="1:5" ht="16" x14ac:dyDescent="0.2">
      <c r="A169" s="209">
        <v>15</v>
      </c>
      <c r="B169" s="191" t="s">
        <v>183</v>
      </c>
      <c r="C169" s="191">
        <v>723</v>
      </c>
      <c r="D169" s="191" t="s">
        <v>516</v>
      </c>
      <c r="E169" s="210">
        <v>48197</v>
      </c>
    </row>
    <row r="170" spans="1:5" ht="16" x14ac:dyDescent="0.2">
      <c r="A170" s="209">
        <v>15</v>
      </c>
      <c r="B170" s="191" t="s">
        <v>183</v>
      </c>
      <c r="C170" s="191">
        <v>724</v>
      </c>
      <c r="D170" s="191" t="s">
        <v>517</v>
      </c>
      <c r="E170" s="210">
        <v>45842</v>
      </c>
    </row>
    <row r="171" spans="1:5" ht="16" x14ac:dyDescent="0.2">
      <c r="A171" s="209">
        <v>16</v>
      </c>
      <c r="B171" s="191" t="s">
        <v>184</v>
      </c>
      <c r="C171" s="191">
        <v>130</v>
      </c>
      <c r="D171" s="191" t="s">
        <v>518</v>
      </c>
      <c r="E171" s="210">
        <v>42848.4</v>
      </c>
    </row>
    <row r="172" spans="1:5" ht="16" x14ac:dyDescent="0.2">
      <c r="A172" s="209">
        <v>16</v>
      </c>
      <c r="B172" s="191" t="s">
        <v>184</v>
      </c>
      <c r="C172" s="191">
        <v>20</v>
      </c>
      <c r="D172" s="191" t="s">
        <v>519</v>
      </c>
      <c r="E172" s="210">
        <v>44664.95</v>
      </c>
    </row>
    <row r="173" spans="1:5" ht="16" x14ac:dyDescent="0.2">
      <c r="A173" s="209">
        <v>16</v>
      </c>
      <c r="B173" s="191" t="s">
        <v>184</v>
      </c>
      <c r="C173" s="191">
        <v>200</v>
      </c>
      <c r="D173" s="191" t="s">
        <v>520</v>
      </c>
      <c r="E173" s="210">
        <v>44775.94</v>
      </c>
    </row>
    <row r="174" spans="1:5" ht="16" x14ac:dyDescent="0.2">
      <c r="A174" s="209">
        <v>16</v>
      </c>
      <c r="B174" s="191" t="s">
        <v>184</v>
      </c>
      <c r="C174" s="191">
        <v>211</v>
      </c>
      <c r="D174" s="191" t="s">
        <v>521</v>
      </c>
      <c r="E174" s="210">
        <v>43512.34</v>
      </c>
    </row>
    <row r="175" spans="1:5" ht="16" x14ac:dyDescent="0.2">
      <c r="A175" s="209">
        <v>16</v>
      </c>
      <c r="B175" s="191" t="s">
        <v>184</v>
      </c>
      <c r="C175" s="191">
        <v>222</v>
      </c>
      <c r="D175" s="191" t="s">
        <v>522</v>
      </c>
      <c r="E175" s="210">
        <v>43922.51</v>
      </c>
    </row>
    <row r="176" spans="1:5" ht="16" x14ac:dyDescent="0.2">
      <c r="A176" s="209">
        <v>16</v>
      </c>
      <c r="B176" s="191" t="s">
        <v>184</v>
      </c>
      <c r="C176" s="191">
        <v>542</v>
      </c>
      <c r="D176" s="191" t="s">
        <v>523</v>
      </c>
      <c r="E176" s="210">
        <v>44112.51</v>
      </c>
    </row>
    <row r="177" spans="1:5" ht="16" x14ac:dyDescent="0.2">
      <c r="A177" s="209">
        <v>16</v>
      </c>
      <c r="B177" s="191" t="s">
        <v>184</v>
      </c>
      <c r="C177" s="191">
        <v>560</v>
      </c>
      <c r="D177" s="191" t="s">
        <v>524</v>
      </c>
      <c r="E177" s="210">
        <v>46338.080000000002</v>
      </c>
    </row>
    <row r="178" spans="1:5" ht="16" x14ac:dyDescent="0.2">
      <c r="A178" s="209">
        <v>16</v>
      </c>
      <c r="B178" s="191" t="s">
        <v>184</v>
      </c>
      <c r="C178" s="191">
        <v>60</v>
      </c>
      <c r="D178" s="191" t="s">
        <v>525</v>
      </c>
      <c r="E178" s="210">
        <v>44071.97</v>
      </c>
    </row>
    <row r="179" spans="1:5" ht="16" x14ac:dyDescent="0.2">
      <c r="A179" s="209">
        <v>16</v>
      </c>
      <c r="B179" s="191" t="s">
        <v>184</v>
      </c>
      <c r="C179" s="191">
        <v>650</v>
      </c>
      <c r="D179" s="191" t="s">
        <v>526</v>
      </c>
      <c r="E179" s="210">
        <v>42363.4</v>
      </c>
    </row>
    <row r="180" spans="1:5" ht="16" x14ac:dyDescent="0.2">
      <c r="A180" s="209">
        <v>16</v>
      </c>
      <c r="B180" s="191" t="s">
        <v>184</v>
      </c>
      <c r="C180" s="191">
        <v>690</v>
      </c>
      <c r="D180" s="191" t="s">
        <v>527</v>
      </c>
      <c r="E180" s="210">
        <v>43258.32</v>
      </c>
    </row>
    <row r="181" spans="1:5" ht="16" x14ac:dyDescent="0.2">
      <c r="A181" s="209">
        <v>16</v>
      </c>
      <c r="B181" s="191" t="s">
        <v>184</v>
      </c>
      <c r="C181" s="191">
        <v>710</v>
      </c>
      <c r="D181" s="191" t="s">
        <v>528</v>
      </c>
      <c r="E181" s="210">
        <v>45288.67</v>
      </c>
    </row>
    <row r="182" spans="1:5" ht="16" x14ac:dyDescent="0.2">
      <c r="A182" s="209">
        <v>16</v>
      </c>
      <c r="B182" s="191" t="s">
        <v>184</v>
      </c>
      <c r="C182" s="191">
        <v>720</v>
      </c>
      <c r="D182" s="191" t="s">
        <v>529</v>
      </c>
      <c r="E182" s="210">
        <v>43343.63</v>
      </c>
    </row>
    <row r="183" spans="1:5" ht="16" x14ac:dyDescent="0.2">
      <c r="A183" s="209">
        <v>16</v>
      </c>
      <c r="B183" s="191" t="s">
        <v>184</v>
      </c>
      <c r="C183" s="191">
        <v>821</v>
      </c>
      <c r="D183" s="191" t="s">
        <v>530</v>
      </c>
      <c r="E183" s="210">
        <v>43428</v>
      </c>
    </row>
    <row r="184" spans="1:5" ht="16" x14ac:dyDescent="0.2">
      <c r="A184" s="209">
        <v>17</v>
      </c>
      <c r="B184" s="191" t="s">
        <v>185</v>
      </c>
      <c r="C184" s="191">
        <v>450</v>
      </c>
      <c r="D184" s="191" t="s">
        <v>531</v>
      </c>
      <c r="E184" s="210">
        <v>46009.07</v>
      </c>
    </row>
    <row r="185" spans="1:5" ht="16" x14ac:dyDescent="0.2">
      <c r="A185" s="209">
        <v>17</v>
      </c>
      <c r="B185" s="191" t="s">
        <v>185</v>
      </c>
      <c r="C185" s="191">
        <v>460</v>
      </c>
      <c r="D185" s="191" t="s">
        <v>532</v>
      </c>
      <c r="E185" s="210">
        <v>46741.19</v>
      </c>
    </row>
    <row r="186" spans="1:5" ht="16" x14ac:dyDescent="0.2">
      <c r="A186" s="209">
        <v>17</v>
      </c>
      <c r="B186" s="191" t="s">
        <v>185</v>
      </c>
      <c r="C186" s="191">
        <v>620</v>
      </c>
      <c r="D186" s="191" t="s">
        <v>533</v>
      </c>
      <c r="E186" s="210">
        <v>46766.7</v>
      </c>
    </row>
    <row r="187" spans="1:5" ht="16" x14ac:dyDescent="0.2">
      <c r="A187" s="209">
        <v>17</v>
      </c>
      <c r="B187" s="191" t="s">
        <v>185</v>
      </c>
      <c r="C187" s="191">
        <v>630</v>
      </c>
      <c r="D187" s="191" t="s">
        <v>534</v>
      </c>
      <c r="E187" s="210">
        <v>45450</v>
      </c>
    </row>
    <row r="188" spans="1:5" ht="16" x14ac:dyDescent="0.2">
      <c r="A188" s="209">
        <v>17</v>
      </c>
      <c r="B188" s="191" t="s">
        <v>185</v>
      </c>
      <c r="C188" s="191">
        <v>9020</v>
      </c>
      <c r="D188" s="191" t="s">
        <v>535</v>
      </c>
      <c r="E188" s="210">
        <v>46513.5</v>
      </c>
    </row>
    <row r="189" spans="1:5" ht="16" x14ac:dyDescent="0.2">
      <c r="A189" s="209">
        <v>18</v>
      </c>
      <c r="B189" s="191" t="s">
        <v>186</v>
      </c>
      <c r="C189" s="191">
        <v>1110</v>
      </c>
      <c r="D189" s="191" t="s">
        <v>536</v>
      </c>
      <c r="E189" s="210">
        <v>47761.29</v>
      </c>
    </row>
    <row r="190" spans="1:5" ht="16" x14ac:dyDescent="0.2">
      <c r="A190" s="209">
        <v>18</v>
      </c>
      <c r="B190" s="191" t="s">
        <v>186</v>
      </c>
      <c r="C190" s="191">
        <v>1130</v>
      </c>
      <c r="D190" s="191" t="s">
        <v>537</v>
      </c>
      <c r="E190" s="210">
        <v>47558.98</v>
      </c>
    </row>
    <row r="191" spans="1:5" ht="16" x14ac:dyDescent="0.2">
      <c r="A191" s="209">
        <v>18</v>
      </c>
      <c r="B191" s="191" t="s">
        <v>186</v>
      </c>
      <c r="C191" s="191">
        <v>1150</v>
      </c>
      <c r="D191" s="191" t="s">
        <v>538</v>
      </c>
      <c r="E191" s="210">
        <v>45006.94</v>
      </c>
    </row>
    <row r="192" spans="1:5" ht="16" x14ac:dyDescent="0.2">
      <c r="A192" s="209">
        <v>18</v>
      </c>
      <c r="B192" s="191" t="s">
        <v>186</v>
      </c>
      <c r="C192" s="191">
        <v>1160</v>
      </c>
      <c r="D192" s="191" t="s">
        <v>539</v>
      </c>
      <c r="E192" s="210">
        <v>45235.02</v>
      </c>
    </row>
    <row r="193" spans="1:5" ht="16" x14ac:dyDescent="0.2">
      <c r="A193" s="209">
        <v>18</v>
      </c>
      <c r="B193" s="191" t="s">
        <v>186</v>
      </c>
      <c r="C193" s="191">
        <v>1170</v>
      </c>
      <c r="D193" s="191" t="s">
        <v>540</v>
      </c>
      <c r="E193" s="210">
        <v>44861.05</v>
      </c>
    </row>
    <row r="194" spans="1:5" ht="16" x14ac:dyDescent="0.2">
      <c r="A194" s="209">
        <v>18</v>
      </c>
      <c r="B194" s="191" t="s">
        <v>186</v>
      </c>
      <c r="C194" s="191">
        <v>1180</v>
      </c>
      <c r="D194" s="191" t="s">
        <v>541</v>
      </c>
      <c r="E194" s="210">
        <v>48588.38</v>
      </c>
    </row>
    <row r="195" spans="1:5" ht="16" x14ac:dyDescent="0.2">
      <c r="A195" s="209">
        <v>18</v>
      </c>
      <c r="B195" s="191" t="s">
        <v>186</v>
      </c>
      <c r="C195" s="191">
        <v>1210</v>
      </c>
      <c r="D195" s="191" t="s">
        <v>542</v>
      </c>
      <c r="E195" s="210">
        <v>44509.3</v>
      </c>
    </row>
    <row r="196" spans="1:5" ht="16" x14ac:dyDescent="0.2">
      <c r="A196" s="209">
        <v>18</v>
      </c>
      <c r="B196" s="191" t="s">
        <v>186</v>
      </c>
      <c r="C196" s="191">
        <v>1230</v>
      </c>
      <c r="D196" s="191" t="s">
        <v>543</v>
      </c>
      <c r="E196" s="210">
        <v>46106.23</v>
      </c>
    </row>
    <row r="197" spans="1:5" ht="16" x14ac:dyDescent="0.2">
      <c r="A197" s="209">
        <v>18</v>
      </c>
      <c r="B197" s="191" t="s">
        <v>186</v>
      </c>
      <c r="C197" s="191">
        <v>450</v>
      </c>
      <c r="D197" s="191" t="s">
        <v>544</v>
      </c>
      <c r="E197" s="210">
        <v>45154.400000000001</v>
      </c>
    </row>
    <row r="198" spans="1:5" ht="16" x14ac:dyDescent="0.2">
      <c r="A198" s="209">
        <v>19</v>
      </c>
      <c r="B198" s="191" t="s">
        <v>187</v>
      </c>
      <c r="C198" s="191">
        <v>100</v>
      </c>
      <c r="D198" s="191" t="s">
        <v>545</v>
      </c>
      <c r="E198" s="210">
        <v>45649.15</v>
      </c>
    </row>
    <row r="199" spans="1:5" ht="16" x14ac:dyDescent="0.2">
      <c r="A199" s="209">
        <v>19</v>
      </c>
      <c r="B199" s="191" t="s">
        <v>187</v>
      </c>
      <c r="C199" s="191">
        <v>80</v>
      </c>
      <c r="D199" s="191" t="s">
        <v>546</v>
      </c>
      <c r="E199" s="210">
        <v>43283.06</v>
      </c>
    </row>
    <row r="200" spans="1:5" ht="16" x14ac:dyDescent="0.2">
      <c r="A200" s="209">
        <v>20</v>
      </c>
      <c r="B200" s="191" t="s">
        <v>188</v>
      </c>
      <c r="C200" s="191">
        <v>100</v>
      </c>
      <c r="D200" s="191" t="s">
        <v>547</v>
      </c>
      <c r="E200" s="210">
        <v>44965</v>
      </c>
    </row>
    <row r="201" spans="1:5" ht="16" x14ac:dyDescent="0.2">
      <c r="A201" s="209">
        <v>20</v>
      </c>
      <c r="B201" s="191" t="s">
        <v>188</v>
      </c>
      <c r="C201" s="191">
        <v>210</v>
      </c>
      <c r="D201" s="191" t="s">
        <v>548</v>
      </c>
      <c r="E201" s="210">
        <v>43928</v>
      </c>
    </row>
    <row r="202" spans="1:5" ht="16" x14ac:dyDescent="0.2">
      <c r="A202" s="209">
        <v>20</v>
      </c>
      <c r="B202" s="191" t="s">
        <v>188</v>
      </c>
      <c r="C202" s="191">
        <v>450</v>
      </c>
      <c r="D202" s="191" t="s">
        <v>549</v>
      </c>
      <c r="E202" s="210">
        <v>44782</v>
      </c>
    </row>
    <row r="203" spans="1:5" ht="16" x14ac:dyDescent="0.2">
      <c r="A203" s="209">
        <v>20</v>
      </c>
      <c r="B203" s="191" t="s">
        <v>188</v>
      </c>
      <c r="C203" s="191">
        <v>460</v>
      </c>
      <c r="D203" s="191" t="s">
        <v>550</v>
      </c>
      <c r="E203" s="210">
        <v>45363</v>
      </c>
    </row>
    <row r="204" spans="1:5" ht="16" x14ac:dyDescent="0.2">
      <c r="A204" s="209">
        <v>20</v>
      </c>
      <c r="B204" s="191" t="s">
        <v>188</v>
      </c>
      <c r="C204" s="191">
        <v>470</v>
      </c>
      <c r="D204" s="191" t="s">
        <v>551</v>
      </c>
      <c r="E204" s="210">
        <v>42039</v>
      </c>
    </row>
    <row r="205" spans="1:5" ht="16" x14ac:dyDescent="0.2">
      <c r="A205" s="209">
        <v>21</v>
      </c>
      <c r="B205" s="191" t="s">
        <v>189</v>
      </c>
      <c r="C205" s="191">
        <v>10</v>
      </c>
      <c r="D205" s="191" t="s">
        <v>552</v>
      </c>
      <c r="E205" s="210">
        <v>49100</v>
      </c>
    </row>
    <row r="206" spans="1:5" ht="16" x14ac:dyDescent="0.2">
      <c r="A206" s="209">
        <v>21</v>
      </c>
      <c r="B206" s="191" t="s">
        <v>189</v>
      </c>
      <c r="C206" s="191">
        <v>110</v>
      </c>
      <c r="D206" s="191" t="s">
        <v>553</v>
      </c>
      <c r="E206" s="210">
        <v>48385</v>
      </c>
    </row>
    <row r="207" spans="1:5" ht="16" x14ac:dyDescent="0.2">
      <c r="A207" s="209">
        <v>21</v>
      </c>
      <c r="B207" s="191" t="s">
        <v>189</v>
      </c>
      <c r="C207" s="191">
        <v>130</v>
      </c>
      <c r="D207" s="191" t="s">
        <v>554</v>
      </c>
      <c r="E207" s="210">
        <v>50266</v>
      </c>
    </row>
    <row r="208" spans="1:5" ht="16" x14ac:dyDescent="0.2">
      <c r="A208" s="209">
        <v>21</v>
      </c>
      <c r="B208" s="191" t="s">
        <v>189</v>
      </c>
      <c r="C208" s="191">
        <v>150</v>
      </c>
      <c r="D208" s="191" t="s">
        <v>555</v>
      </c>
      <c r="E208" s="210">
        <v>50235</v>
      </c>
    </row>
    <row r="209" spans="1:5" ht="16" x14ac:dyDescent="0.2">
      <c r="A209" s="209">
        <v>21</v>
      </c>
      <c r="B209" s="191" t="s">
        <v>189</v>
      </c>
      <c r="C209" s="191">
        <v>180</v>
      </c>
      <c r="D209" s="191" t="s">
        <v>556</v>
      </c>
      <c r="E209" s="210">
        <v>49316</v>
      </c>
    </row>
    <row r="210" spans="1:5" ht="16" x14ac:dyDescent="0.2">
      <c r="A210" s="209">
        <v>21</v>
      </c>
      <c r="B210" s="191" t="s">
        <v>189</v>
      </c>
      <c r="C210" s="191">
        <v>20</v>
      </c>
      <c r="D210" s="191" t="s">
        <v>557</v>
      </c>
      <c r="E210" s="210">
        <v>49224</v>
      </c>
    </row>
    <row r="211" spans="1:5" ht="16" x14ac:dyDescent="0.2">
      <c r="A211" s="209">
        <v>21</v>
      </c>
      <c r="B211" s="191" t="s">
        <v>189</v>
      </c>
      <c r="C211" s="191">
        <v>270</v>
      </c>
      <c r="D211" s="191" t="s">
        <v>558</v>
      </c>
      <c r="E211" s="210">
        <v>49674</v>
      </c>
    </row>
    <row r="212" spans="1:5" ht="16" x14ac:dyDescent="0.2">
      <c r="A212" s="209">
        <v>21</v>
      </c>
      <c r="B212" s="191" t="s">
        <v>189</v>
      </c>
      <c r="C212" s="191">
        <v>280</v>
      </c>
      <c r="D212" s="191" t="s">
        <v>559</v>
      </c>
      <c r="E212" s="210">
        <v>50366</v>
      </c>
    </row>
    <row r="213" spans="1:5" ht="16" x14ac:dyDescent="0.2">
      <c r="A213" s="209">
        <v>21</v>
      </c>
      <c r="B213" s="191" t="s">
        <v>189</v>
      </c>
      <c r="C213" s="191">
        <v>290</v>
      </c>
      <c r="D213" s="191" t="s">
        <v>560</v>
      </c>
      <c r="E213" s="210">
        <v>51593</v>
      </c>
    </row>
    <row r="214" spans="1:5" ht="16" x14ac:dyDescent="0.2">
      <c r="A214" s="209">
        <v>21</v>
      </c>
      <c r="B214" s="191" t="s">
        <v>189</v>
      </c>
      <c r="C214" s="191">
        <v>30</v>
      </c>
      <c r="D214" s="191" t="s">
        <v>561</v>
      </c>
      <c r="E214" s="210">
        <v>47384</v>
      </c>
    </row>
    <row r="215" spans="1:5" ht="16" x14ac:dyDescent="0.2">
      <c r="A215" s="209">
        <v>21</v>
      </c>
      <c r="B215" s="191" t="s">
        <v>189</v>
      </c>
      <c r="C215" s="191">
        <v>300</v>
      </c>
      <c r="D215" s="191" t="s">
        <v>562</v>
      </c>
      <c r="E215" s="210">
        <v>48560</v>
      </c>
    </row>
    <row r="216" spans="1:5" ht="16" x14ac:dyDescent="0.2">
      <c r="A216" s="209">
        <v>21</v>
      </c>
      <c r="B216" s="191" t="s">
        <v>189</v>
      </c>
      <c r="C216" s="191">
        <v>320</v>
      </c>
      <c r="D216" s="191" t="s">
        <v>563</v>
      </c>
      <c r="E216" s="210">
        <v>49990</v>
      </c>
    </row>
    <row r="217" spans="1:5" ht="16" x14ac:dyDescent="0.2">
      <c r="A217" s="209">
        <v>21</v>
      </c>
      <c r="B217" s="191" t="s">
        <v>189</v>
      </c>
      <c r="C217" s="191">
        <v>340</v>
      </c>
      <c r="D217" s="191" t="s">
        <v>564</v>
      </c>
      <c r="E217" s="210">
        <v>48255</v>
      </c>
    </row>
    <row r="218" spans="1:5" ht="16" x14ac:dyDescent="0.2">
      <c r="A218" s="209">
        <v>21</v>
      </c>
      <c r="B218" s="191" t="s">
        <v>189</v>
      </c>
      <c r="C218" s="191">
        <v>350</v>
      </c>
      <c r="D218" s="191" t="s">
        <v>565</v>
      </c>
      <c r="E218" s="210">
        <v>49313</v>
      </c>
    </row>
    <row r="219" spans="1:5" ht="16" x14ac:dyDescent="0.2">
      <c r="A219" s="209">
        <v>21</v>
      </c>
      <c r="B219" s="191" t="s">
        <v>189</v>
      </c>
      <c r="C219" s="191">
        <v>360</v>
      </c>
      <c r="D219" s="191" t="s">
        <v>566</v>
      </c>
      <c r="E219" s="210">
        <v>49949</v>
      </c>
    </row>
    <row r="220" spans="1:5" ht="16" x14ac:dyDescent="0.2">
      <c r="A220" s="209">
        <v>21</v>
      </c>
      <c r="B220" s="191" t="s">
        <v>189</v>
      </c>
      <c r="C220" s="191">
        <v>370</v>
      </c>
      <c r="D220" s="191" t="s">
        <v>567</v>
      </c>
      <c r="E220" s="210">
        <v>49210</v>
      </c>
    </row>
    <row r="221" spans="1:5" ht="16" x14ac:dyDescent="0.2">
      <c r="A221" s="209">
        <v>21</v>
      </c>
      <c r="B221" s="191" t="s">
        <v>189</v>
      </c>
      <c r="C221" s="191">
        <v>380</v>
      </c>
      <c r="D221" s="191" t="s">
        <v>568</v>
      </c>
      <c r="E221" s="210">
        <v>49553</v>
      </c>
    </row>
    <row r="222" spans="1:5" ht="16" x14ac:dyDescent="0.2">
      <c r="A222" s="209">
        <v>21</v>
      </c>
      <c r="B222" s="191" t="s">
        <v>189</v>
      </c>
      <c r="C222" s="191">
        <v>390</v>
      </c>
      <c r="D222" s="191" t="s">
        <v>569</v>
      </c>
      <c r="E222" s="210">
        <v>50102</v>
      </c>
    </row>
    <row r="223" spans="1:5" ht="16" x14ac:dyDescent="0.2">
      <c r="A223" s="209">
        <v>21</v>
      </c>
      <c r="B223" s="191" t="s">
        <v>189</v>
      </c>
      <c r="C223" s="191">
        <v>40</v>
      </c>
      <c r="D223" s="191" t="s">
        <v>570</v>
      </c>
      <c r="E223" s="210">
        <v>50313</v>
      </c>
    </row>
    <row r="224" spans="1:5" ht="16" x14ac:dyDescent="0.2">
      <c r="A224" s="209">
        <v>21</v>
      </c>
      <c r="B224" s="191" t="s">
        <v>189</v>
      </c>
      <c r="C224" s="191">
        <v>400</v>
      </c>
      <c r="D224" s="191" t="s">
        <v>571</v>
      </c>
      <c r="E224" s="210">
        <v>47580</v>
      </c>
    </row>
    <row r="225" spans="1:5" ht="16" x14ac:dyDescent="0.2">
      <c r="A225" s="209">
        <v>21</v>
      </c>
      <c r="B225" s="191" t="s">
        <v>189</v>
      </c>
      <c r="C225" s="191">
        <v>410</v>
      </c>
      <c r="D225" s="191" t="s">
        <v>572</v>
      </c>
      <c r="E225" s="210">
        <v>49855</v>
      </c>
    </row>
    <row r="226" spans="1:5" ht="16" x14ac:dyDescent="0.2">
      <c r="A226" s="209">
        <v>21</v>
      </c>
      <c r="B226" s="191" t="s">
        <v>189</v>
      </c>
      <c r="C226" s="191">
        <v>420</v>
      </c>
      <c r="D226" s="191" t="s">
        <v>573</v>
      </c>
      <c r="E226" s="210">
        <v>49428</v>
      </c>
    </row>
    <row r="227" spans="1:5" ht="16" x14ac:dyDescent="0.2">
      <c r="A227" s="209">
        <v>21</v>
      </c>
      <c r="B227" s="191" t="s">
        <v>189</v>
      </c>
      <c r="C227" s="191">
        <v>430</v>
      </c>
      <c r="D227" s="191" t="s">
        <v>574</v>
      </c>
      <c r="E227" s="210">
        <v>47894</v>
      </c>
    </row>
    <row r="228" spans="1:5" ht="16" x14ac:dyDescent="0.2">
      <c r="A228" s="209">
        <v>21</v>
      </c>
      <c r="B228" s="191" t="s">
        <v>189</v>
      </c>
      <c r="C228" s="191">
        <v>440</v>
      </c>
      <c r="D228" s="191" t="s">
        <v>575</v>
      </c>
      <c r="E228" s="210">
        <v>50196</v>
      </c>
    </row>
    <row r="229" spans="1:5" ht="16" x14ac:dyDescent="0.2">
      <c r="A229" s="209">
        <v>21</v>
      </c>
      <c r="B229" s="191" t="s">
        <v>189</v>
      </c>
      <c r="C229" s="191">
        <v>460</v>
      </c>
      <c r="D229" s="191" t="s">
        <v>576</v>
      </c>
      <c r="E229" s="210">
        <v>47832</v>
      </c>
    </row>
    <row r="230" spans="1:5" ht="16" x14ac:dyDescent="0.2">
      <c r="A230" s="209">
        <v>21</v>
      </c>
      <c r="B230" s="191" t="s">
        <v>189</v>
      </c>
      <c r="C230" s="191">
        <v>480</v>
      </c>
      <c r="D230" s="191" t="s">
        <v>577</v>
      </c>
      <c r="E230" s="210">
        <v>48278</v>
      </c>
    </row>
    <row r="231" spans="1:5" ht="16" x14ac:dyDescent="0.2">
      <c r="A231" s="209">
        <v>21</v>
      </c>
      <c r="B231" s="191" t="s">
        <v>189</v>
      </c>
      <c r="C231" s="191">
        <v>492</v>
      </c>
      <c r="D231" s="191" t="s">
        <v>578</v>
      </c>
      <c r="E231" s="210">
        <v>48632</v>
      </c>
    </row>
    <row r="232" spans="1:5" ht="16" x14ac:dyDescent="0.2">
      <c r="A232" s="209">
        <v>21</v>
      </c>
      <c r="B232" s="191" t="s">
        <v>189</v>
      </c>
      <c r="C232" s="191">
        <v>50</v>
      </c>
      <c r="D232" s="191" t="s">
        <v>579</v>
      </c>
      <c r="E232" s="210">
        <v>48737</v>
      </c>
    </row>
    <row r="233" spans="1:5" ht="16" x14ac:dyDescent="0.2">
      <c r="A233" s="209">
        <v>21</v>
      </c>
      <c r="B233" s="191" t="s">
        <v>189</v>
      </c>
      <c r="C233" s="191">
        <v>500</v>
      </c>
      <c r="D233" s="191" t="s">
        <v>580</v>
      </c>
      <c r="E233" s="210">
        <v>47043</v>
      </c>
    </row>
    <row r="234" spans="1:5" ht="16" x14ac:dyDescent="0.2">
      <c r="A234" s="209">
        <v>21</v>
      </c>
      <c r="B234" s="191" t="s">
        <v>189</v>
      </c>
      <c r="C234" s="191">
        <v>510</v>
      </c>
      <c r="D234" s="191" t="s">
        <v>581</v>
      </c>
      <c r="E234" s="210">
        <v>50455</v>
      </c>
    </row>
    <row r="235" spans="1:5" ht="16" x14ac:dyDescent="0.2">
      <c r="A235" s="209">
        <v>21</v>
      </c>
      <c r="B235" s="191" t="s">
        <v>189</v>
      </c>
      <c r="C235" s="191">
        <v>530</v>
      </c>
      <c r="D235" s="191" t="s">
        <v>582</v>
      </c>
      <c r="E235" s="210">
        <v>48230</v>
      </c>
    </row>
    <row r="236" spans="1:5" ht="16" x14ac:dyDescent="0.2">
      <c r="A236" s="209">
        <v>21</v>
      </c>
      <c r="B236" s="191" t="s">
        <v>189</v>
      </c>
      <c r="C236" s="191">
        <v>550</v>
      </c>
      <c r="D236" s="191" t="s">
        <v>583</v>
      </c>
      <c r="E236" s="210">
        <v>46802</v>
      </c>
    </row>
    <row r="237" spans="1:5" ht="16" x14ac:dyDescent="0.2">
      <c r="A237" s="209">
        <v>21</v>
      </c>
      <c r="B237" s="191" t="s">
        <v>189</v>
      </c>
      <c r="C237" s="191">
        <v>560</v>
      </c>
      <c r="D237" s="191" t="s">
        <v>584</v>
      </c>
      <c r="E237" s="210">
        <v>47631</v>
      </c>
    </row>
    <row r="238" spans="1:5" ht="16" x14ac:dyDescent="0.2">
      <c r="A238" s="209">
        <v>21</v>
      </c>
      <c r="B238" s="191" t="s">
        <v>189</v>
      </c>
      <c r="C238" s="191">
        <v>580</v>
      </c>
      <c r="D238" s="191" t="s">
        <v>585</v>
      </c>
      <c r="E238" s="210">
        <v>47129</v>
      </c>
    </row>
    <row r="239" spans="1:5" ht="16" x14ac:dyDescent="0.2">
      <c r="A239" s="209">
        <v>21</v>
      </c>
      <c r="B239" s="191" t="s">
        <v>189</v>
      </c>
      <c r="C239" s="191">
        <v>590</v>
      </c>
      <c r="D239" s="191" t="s">
        <v>586</v>
      </c>
      <c r="E239" s="210">
        <v>46521</v>
      </c>
    </row>
    <row r="240" spans="1:5" ht="16" x14ac:dyDescent="0.2">
      <c r="A240" s="209">
        <v>21</v>
      </c>
      <c r="B240" s="191" t="s">
        <v>189</v>
      </c>
      <c r="C240" s="191">
        <v>60</v>
      </c>
      <c r="D240" s="191" t="s">
        <v>587</v>
      </c>
      <c r="E240" s="210">
        <v>47401</v>
      </c>
    </row>
    <row r="241" spans="1:5" ht="16" x14ac:dyDescent="0.2">
      <c r="A241" s="209">
        <v>21</v>
      </c>
      <c r="B241" s="191" t="s">
        <v>189</v>
      </c>
      <c r="C241" s="191">
        <v>600</v>
      </c>
      <c r="D241" s="191" t="s">
        <v>588</v>
      </c>
      <c r="E241" s="210">
        <v>48485</v>
      </c>
    </row>
    <row r="242" spans="1:5" ht="16" x14ac:dyDescent="0.2">
      <c r="A242" s="209">
        <v>21</v>
      </c>
      <c r="B242" s="191" t="s">
        <v>189</v>
      </c>
      <c r="C242" s="191">
        <v>610</v>
      </c>
      <c r="D242" s="191" t="s">
        <v>589</v>
      </c>
      <c r="E242" s="210">
        <v>50093</v>
      </c>
    </row>
    <row r="243" spans="1:5" ht="16" x14ac:dyDescent="0.2">
      <c r="A243" s="209">
        <v>21</v>
      </c>
      <c r="B243" s="191" t="s">
        <v>189</v>
      </c>
      <c r="C243" s="191">
        <v>620</v>
      </c>
      <c r="D243" s="191" t="s">
        <v>590</v>
      </c>
      <c r="E243" s="210">
        <v>49237</v>
      </c>
    </row>
    <row r="244" spans="1:5" ht="16" x14ac:dyDescent="0.2">
      <c r="A244" s="209">
        <v>21</v>
      </c>
      <c r="B244" s="191" t="s">
        <v>189</v>
      </c>
      <c r="C244" s="191">
        <v>631</v>
      </c>
      <c r="D244" s="191" t="s">
        <v>591</v>
      </c>
      <c r="E244" s="210">
        <v>48392</v>
      </c>
    </row>
    <row r="245" spans="1:5" ht="16" x14ac:dyDescent="0.2">
      <c r="A245" s="209">
        <v>21</v>
      </c>
      <c r="B245" s="191" t="s">
        <v>189</v>
      </c>
      <c r="C245" s="191">
        <v>632</v>
      </c>
      <c r="D245" s="191" t="s">
        <v>592</v>
      </c>
      <c r="E245" s="210">
        <v>50336</v>
      </c>
    </row>
    <row r="246" spans="1:5" ht="16" x14ac:dyDescent="0.2">
      <c r="A246" s="209">
        <v>21</v>
      </c>
      <c r="B246" s="191" t="s">
        <v>189</v>
      </c>
      <c r="C246" s="191">
        <v>650</v>
      </c>
      <c r="D246" s="191" t="s">
        <v>593</v>
      </c>
      <c r="E246" s="210">
        <v>49375</v>
      </c>
    </row>
    <row r="247" spans="1:5" ht="16" x14ac:dyDescent="0.2">
      <c r="A247" s="209">
        <v>21</v>
      </c>
      <c r="B247" s="191" t="s">
        <v>189</v>
      </c>
      <c r="C247" s="191">
        <v>660</v>
      </c>
      <c r="D247" s="191" t="s">
        <v>594</v>
      </c>
      <c r="E247" s="210">
        <v>48900</v>
      </c>
    </row>
    <row r="248" spans="1:5" ht="16" x14ac:dyDescent="0.2">
      <c r="A248" s="209">
        <v>21</v>
      </c>
      <c r="B248" s="191" t="s">
        <v>189</v>
      </c>
      <c r="C248" s="191">
        <v>670</v>
      </c>
      <c r="D248" s="191" t="s">
        <v>595</v>
      </c>
      <c r="E248" s="210">
        <v>48016</v>
      </c>
    </row>
    <row r="249" spans="1:5" ht="16" x14ac:dyDescent="0.2">
      <c r="A249" s="209">
        <v>21</v>
      </c>
      <c r="B249" s="191" t="s">
        <v>189</v>
      </c>
      <c r="C249" s="191">
        <v>690</v>
      </c>
      <c r="D249" s="191" t="s">
        <v>596</v>
      </c>
      <c r="E249" s="210">
        <v>48143</v>
      </c>
    </row>
    <row r="250" spans="1:5" ht="16" x14ac:dyDescent="0.2">
      <c r="A250" s="209">
        <v>21</v>
      </c>
      <c r="B250" s="191" t="s">
        <v>189</v>
      </c>
      <c r="C250" s="191">
        <v>70</v>
      </c>
      <c r="D250" s="191" t="s">
        <v>498</v>
      </c>
      <c r="E250" s="210">
        <v>49834</v>
      </c>
    </row>
    <row r="251" spans="1:5" ht="16" x14ac:dyDescent="0.2">
      <c r="A251" s="209">
        <v>21</v>
      </c>
      <c r="B251" s="191" t="s">
        <v>189</v>
      </c>
      <c r="C251" s="191">
        <v>700</v>
      </c>
      <c r="D251" s="191" t="s">
        <v>597</v>
      </c>
      <c r="E251" s="210">
        <v>50223</v>
      </c>
    </row>
    <row r="252" spans="1:5" ht="16" x14ac:dyDescent="0.2">
      <c r="A252" s="209">
        <v>21</v>
      </c>
      <c r="B252" s="191" t="s">
        <v>189</v>
      </c>
      <c r="C252" s="191">
        <v>720</v>
      </c>
      <c r="D252" s="191" t="s">
        <v>598</v>
      </c>
      <c r="E252" s="210">
        <v>48180</v>
      </c>
    </row>
    <row r="253" spans="1:5" ht="16" x14ac:dyDescent="0.2">
      <c r="A253" s="209">
        <v>21</v>
      </c>
      <c r="B253" s="191" t="s">
        <v>189</v>
      </c>
      <c r="C253" s="191">
        <v>722</v>
      </c>
      <c r="D253" s="191" t="s">
        <v>599</v>
      </c>
      <c r="E253" s="210">
        <v>48724</v>
      </c>
    </row>
    <row r="254" spans="1:5" ht="16" x14ac:dyDescent="0.2">
      <c r="A254" s="209">
        <v>21</v>
      </c>
      <c r="B254" s="191" t="s">
        <v>189</v>
      </c>
      <c r="C254" s="191">
        <v>730</v>
      </c>
      <c r="D254" s="191" t="s">
        <v>600</v>
      </c>
      <c r="E254" s="210">
        <v>48991</v>
      </c>
    </row>
    <row r="255" spans="1:5" ht="16" x14ac:dyDescent="0.2">
      <c r="A255" s="209">
        <v>21</v>
      </c>
      <c r="B255" s="191" t="s">
        <v>189</v>
      </c>
      <c r="C255" s="191">
        <v>740</v>
      </c>
      <c r="D255" s="191" t="s">
        <v>601</v>
      </c>
      <c r="E255" s="210">
        <v>49654</v>
      </c>
    </row>
    <row r="256" spans="1:5" ht="16" x14ac:dyDescent="0.2">
      <c r="A256" s="209">
        <v>21</v>
      </c>
      <c r="B256" s="191" t="s">
        <v>189</v>
      </c>
      <c r="C256" s="191">
        <v>760</v>
      </c>
      <c r="D256" s="191" t="s">
        <v>602</v>
      </c>
      <c r="E256" s="210">
        <v>48035</v>
      </c>
    </row>
    <row r="257" spans="1:5" ht="16" x14ac:dyDescent="0.2">
      <c r="A257" s="209">
        <v>21</v>
      </c>
      <c r="B257" s="191" t="s">
        <v>189</v>
      </c>
      <c r="C257" s="191">
        <v>770</v>
      </c>
      <c r="D257" s="191" t="s">
        <v>495</v>
      </c>
      <c r="E257" s="210">
        <v>49320</v>
      </c>
    </row>
    <row r="258" spans="1:5" ht="16" x14ac:dyDescent="0.2">
      <c r="A258" s="209">
        <v>21</v>
      </c>
      <c r="B258" s="191" t="s">
        <v>189</v>
      </c>
      <c r="C258" s="191">
        <v>780</v>
      </c>
      <c r="D258" s="191" t="s">
        <v>603</v>
      </c>
      <c r="E258" s="210">
        <v>48647</v>
      </c>
    </row>
    <row r="259" spans="1:5" ht="16" x14ac:dyDescent="0.2">
      <c r="A259" s="209">
        <v>21</v>
      </c>
      <c r="B259" s="191" t="s">
        <v>189</v>
      </c>
      <c r="C259" s="191">
        <v>800</v>
      </c>
      <c r="D259" s="191" t="s">
        <v>604</v>
      </c>
      <c r="E259" s="210">
        <v>49754</v>
      </c>
    </row>
    <row r="260" spans="1:5" ht="16" x14ac:dyDescent="0.2">
      <c r="A260" s="209">
        <v>21</v>
      </c>
      <c r="B260" s="191" t="s">
        <v>189</v>
      </c>
      <c r="C260" s="191">
        <v>840</v>
      </c>
      <c r="D260" s="191" t="s">
        <v>605</v>
      </c>
      <c r="E260" s="210">
        <v>50292</v>
      </c>
    </row>
    <row r="261" spans="1:5" ht="16" x14ac:dyDescent="0.2">
      <c r="A261" s="209">
        <v>21</v>
      </c>
      <c r="B261" s="191" t="s">
        <v>189</v>
      </c>
      <c r="C261" s="191">
        <v>850</v>
      </c>
      <c r="D261" s="191" t="s">
        <v>606</v>
      </c>
      <c r="E261" s="210">
        <v>48527</v>
      </c>
    </row>
    <row r="262" spans="1:5" ht="16" x14ac:dyDescent="0.2">
      <c r="A262" s="209">
        <v>21</v>
      </c>
      <c r="B262" s="191" t="s">
        <v>189</v>
      </c>
      <c r="C262" s="191">
        <v>860</v>
      </c>
      <c r="D262" s="191" t="s">
        <v>607</v>
      </c>
      <c r="E262" s="210">
        <v>48271</v>
      </c>
    </row>
    <row r="263" spans="1:5" ht="16" x14ac:dyDescent="0.2">
      <c r="A263" s="209">
        <v>21</v>
      </c>
      <c r="B263" s="191" t="s">
        <v>189</v>
      </c>
      <c r="C263" s="191">
        <v>861</v>
      </c>
      <c r="D263" s="191" t="s">
        <v>608</v>
      </c>
      <c r="E263" s="210">
        <v>51365</v>
      </c>
    </row>
    <row r="264" spans="1:5" ht="16" x14ac:dyDescent="0.2">
      <c r="A264" s="209">
        <v>21</v>
      </c>
      <c r="B264" s="191" t="s">
        <v>189</v>
      </c>
      <c r="C264" s="191">
        <v>870</v>
      </c>
      <c r="D264" s="191" t="s">
        <v>609</v>
      </c>
      <c r="E264" s="210">
        <v>48970</v>
      </c>
    </row>
    <row r="265" spans="1:5" ht="16" x14ac:dyDescent="0.2">
      <c r="A265" s="209">
        <v>21</v>
      </c>
      <c r="B265" s="191" t="s">
        <v>189</v>
      </c>
      <c r="C265" s="191">
        <v>880</v>
      </c>
      <c r="D265" s="191" t="s">
        <v>610</v>
      </c>
      <c r="E265" s="210">
        <v>49944</v>
      </c>
    </row>
    <row r="266" spans="1:5" ht="16" x14ac:dyDescent="0.2">
      <c r="A266" s="209">
        <v>22</v>
      </c>
      <c r="B266" s="191" t="s">
        <v>130</v>
      </c>
      <c r="C266" s="191">
        <v>10</v>
      </c>
      <c r="D266" s="191" t="s">
        <v>611</v>
      </c>
      <c r="E266" s="210">
        <v>53149</v>
      </c>
    </row>
    <row r="267" spans="1:5" ht="16" x14ac:dyDescent="0.2">
      <c r="A267" s="209">
        <v>22</v>
      </c>
      <c r="B267" s="191" t="s">
        <v>130</v>
      </c>
      <c r="C267" s="191">
        <v>250</v>
      </c>
      <c r="D267" s="191" t="s">
        <v>612</v>
      </c>
      <c r="E267" s="210">
        <v>50597</v>
      </c>
    </row>
    <row r="268" spans="1:5" ht="16" x14ac:dyDescent="0.2">
      <c r="A268" s="209">
        <v>22</v>
      </c>
      <c r="B268" s="191" t="s">
        <v>130</v>
      </c>
      <c r="C268" s="191">
        <v>280</v>
      </c>
      <c r="D268" s="191" t="s">
        <v>613</v>
      </c>
      <c r="E268" s="210">
        <v>54864</v>
      </c>
    </row>
    <row r="269" spans="1:5" ht="16" x14ac:dyDescent="0.2">
      <c r="A269" s="209">
        <v>22</v>
      </c>
      <c r="B269" s="191" t="s">
        <v>130</v>
      </c>
      <c r="C269" s="191">
        <v>290</v>
      </c>
      <c r="D269" s="191" t="s">
        <v>614</v>
      </c>
      <c r="E269" s="210">
        <v>47775</v>
      </c>
    </row>
    <row r="270" spans="1:5" ht="16" x14ac:dyDescent="0.2">
      <c r="A270" s="209">
        <v>23</v>
      </c>
      <c r="B270" s="191" t="s">
        <v>190</v>
      </c>
      <c r="C270" s="191">
        <v>10</v>
      </c>
      <c r="D270" s="191" t="s">
        <v>615</v>
      </c>
      <c r="E270" s="210">
        <v>41437.440000000002</v>
      </c>
    </row>
    <row r="271" spans="1:5" ht="16" x14ac:dyDescent="0.2">
      <c r="A271" s="209">
        <v>23</v>
      </c>
      <c r="B271" s="191" t="s">
        <v>190</v>
      </c>
      <c r="C271" s="191">
        <v>11</v>
      </c>
      <c r="D271" s="191" t="s">
        <v>616</v>
      </c>
      <c r="E271" s="210">
        <v>40013.07</v>
      </c>
    </row>
    <row r="272" spans="1:5" ht="16" x14ac:dyDescent="0.2">
      <c r="A272" s="209">
        <v>24</v>
      </c>
      <c r="B272" s="191" t="s">
        <v>191</v>
      </c>
      <c r="C272" s="191">
        <v>10</v>
      </c>
      <c r="D272" s="191" t="s">
        <v>617</v>
      </c>
      <c r="E272" s="210">
        <v>48302.94</v>
      </c>
    </row>
    <row r="273" spans="1:5" ht="16" x14ac:dyDescent="0.2">
      <c r="A273" s="209">
        <v>24</v>
      </c>
      <c r="B273" s="191" t="s">
        <v>191</v>
      </c>
      <c r="C273" s="191">
        <v>20</v>
      </c>
      <c r="D273" s="191" t="s">
        <v>618</v>
      </c>
      <c r="E273" s="210">
        <v>48385.18</v>
      </c>
    </row>
    <row r="274" spans="1:5" ht="16" x14ac:dyDescent="0.2">
      <c r="A274" s="209">
        <v>24</v>
      </c>
      <c r="B274" s="191" t="s">
        <v>191</v>
      </c>
      <c r="C274" s="191">
        <v>240</v>
      </c>
      <c r="D274" s="191" t="s">
        <v>619</v>
      </c>
      <c r="E274" s="210">
        <v>52536.800000000003</v>
      </c>
    </row>
    <row r="275" spans="1:5" ht="16" x14ac:dyDescent="0.2">
      <c r="A275" s="209">
        <v>24</v>
      </c>
      <c r="B275" s="191" t="s">
        <v>191</v>
      </c>
      <c r="C275" s="191">
        <v>40</v>
      </c>
      <c r="D275" s="191" t="s">
        <v>620</v>
      </c>
      <c r="E275" s="210">
        <v>49014.59</v>
      </c>
    </row>
    <row r="276" spans="1:5" ht="16" x14ac:dyDescent="0.2">
      <c r="A276" s="209">
        <v>24</v>
      </c>
      <c r="B276" s="191" t="s">
        <v>191</v>
      </c>
      <c r="C276" s="191">
        <v>450</v>
      </c>
      <c r="D276" s="191" t="s">
        <v>621</v>
      </c>
      <c r="E276" s="210">
        <v>50862.5</v>
      </c>
    </row>
    <row r="277" spans="1:5" ht="16" x14ac:dyDescent="0.2">
      <c r="A277" s="209">
        <v>24</v>
      </c>
      <c r="B277" s="191" t="s">
        <v>191</v>
      </c>
      <c r="C277" s="191">
        <v>460</v>
      </c>
      <c r="D277" s="191" t="s">
        <v>622</v>
      </c>
      <c r="E277" s="210">
        <v>48896.74</v>
      </c>
    </row>
    <row r="278" spans="1:5" ht="16" x14ac:dyDescent="0.2">
      <c r="A278" s="209">
        <v>24</v>
      </c>
      <c r="B278" s="191" t="s">
        <v>191</v>
      </c>
      <c r="C278" s="191">
        <v>470</v>
      </c>
      <c r="D278" s="191" t="s">
        <v>623</v>
      </c>
      <c r="E278" s="210">
        <v>48331.74</v>
      </c>
    </row>
    <row r="279" spans="1:5" ht="16" x14ac:dyDescent="0.2">
      <c r="A279" s="209">
        <v>24</v>
      </c>
      <c r="B279" s="191" t="s">
        <v>191</v>
      </c>
      <c r="C279" s="191">
        <v>480</v>
      </c>
      <c r="D279" s="191" t="s">
        <v>624</v>
      </c>
      <c r="E279" s="210">
        <v>50236.480000000003</v>
      </c>
    </row>
    <row r="280" spans="1:5" ht="16" x14ac:dyDescent="0.2">
      <c r="A280" s="209">
        <v>24</v>
      </c>
      <c r="B280" s="191" t="s">
        <v>191</v>
      </c>
      <c r="C280" s="191">
        <v>50</v>
      </c>
      <c r="D280" s="191" t="s">
        <v>625</v>
      </c>
      <c r="E280" s="210">
        <v>49840.34</v>
      </c>
    </row>
    <row r="281" spans="1:5" ht="16" x14ac:dyDescent="0.2">
      <c r="A281" s="209">
        <v>24</v>
      </c>
      <c r="B281" s="191" t="s">
        <v>191</v>
      </c>
      <c r="C281" s="191">
        <v>581</v>
      </c>
      <c r="D281" s="191" t="s">
        <v>626</v>
      </c>
      <c r="E281" s="210">
        <v>45883.5</v>
      </c>
    </row>
    <row r="282" spans="1:5" ht="16" x14ac:dyDescent="0.2">
      <c r="A282" s="209">
        <v>24</v>
      </c>
      <c r="B282" s="191" t="s">
        <v>191</v>
      </c>
      <c r="C282" s="191">
        <v>582</v>
      </c>
      <c r="D282" s="191" t="s">
        <v>627</v>
      </c>
      <c r="E282" s="210">
        <v>58937</v>
      </c>
    </row>
    <row r="283" spans="1:5" ht="16" x14ac:dyDescent="0.2">
      <c r="A283" s="209">
        <v>25</v>
      </c>
      <c r="B283" s="191" t="s">
        <v>192</v>
      </c>
      <c r="C283" s="191">
        <v>140</v>
      </c>
      <c r="D283" s="191" t="s">
        <v>628</v>
      </c>
      <c r="E283" s="210">
        <v>48635.12</v>
      </c>
    </row>
    <row r="284" spans="1:5" ht="16" x14ac:dyDescent="0.2">
      <c r="A284" s="209">
        <v>25</v>
      </c>
      <c r="B284" s="191" t="s">
        <v>192</v>
      </c>
      <c r="C284" s="191">
        <v>151</v>
      </c>
      <c r="D284" s="191" t="s">
        <v>629</v>
      </c>
      <c r="E284" s="210">
        <v>45209.760000000002</v>
      </c>
    </row>
    <row r="285" spans="1:5" ht="16" x14ac:dyDescent="0.2">
      <c r="A285" s="209">
        <v>25</v>
      </c>
      <c r="B285" s="191" t="s">
        <v>192</v>
      </c>
      <c r="C285" s="191">
        <v>152</v>
      </c>
      <c r="D285" s="191" t="s">
        <v>630</v>
      </c>
      <c r="E285" s="210">
        <v>48700.42</v>
      </c>
    </row>
    <row r="286" spans="1:5" ht="16" x14ac:dyDescent="0.2">
      <c r="A286" s="209">
        <v>26</v>
      </c>
      <c r="B286" s="191" t="s">
        <v>193</v>
      </c>
      <c r="C286" s="191">
        <v>20</v>
      </c>
      <c r="D286" s="191" t="s">
        <v>631</v>
      </c>
      <c r="E286" s="210">
        <v>40884</v>
      </c>
    </row>
    <row r="287" spans="1:5" ht="16" x14ac:dyDescent="0.2">
      <c r="A287" s="209">
        <v>26</v>
      </c>
      <c r="B287" s="191" t="s">
        <v>193</v>
      </c>
      <c r="C287" s="191">
        <v>275</v>
      </c>
      <c r="D287" s="191" t="s">
        <v>632</v>
      </c>
      <c r="E287" s="210">
        <v>40865</v>
      </c>
    </row>
    <row r="288" spans="1:5" ht="16" x14ac:dyDescent="0.2">
      <c r="A288" s="209">
        <v>26</v>
      </c>
      <c r="B288" s="191" t="s">
        <v>193</v>
      </c>
      <c r="C288" s="191">
        <v>280</v>
      </c>
      <c r="D288" s="191" t="s">
        <v>633</v>
      </c>
      <c r="E288" s="210">
        <v>37033</v>
      </c>
    </row>
    <row r="289" spans="1:5" ht="16" x14ac:dyDescent="0.2">
      <c r="A289" s="209">
        <v>26</v>
      </c>
      <c r="B289" s="191" t="s">
        <v>193</v>
      </c>
      <c r="C289" s="191">
        <v>530</v>
      </c>
      <c r="D289" s="191" t="s">
        <v>634</v>
      </c>
      <c r="E289" s="210">
        <v>39522</v>
      </c>
    </row>
    <row r="290" spans="1:5" ht="16" x14ac:dyDescent="0.2">
      <c r="A290" s="209">
        <v>26</v>
      </c>
      <c r="B290" s="191" t="s">
        <v>193</v>
      </c>
      <c r="C290" s="191">
        <v>860</v>
      </c>
      <c r="D290" s="191" t="s">
        <v>635</v>
      </c>
      <c r="E290" s="210">
        <v>41923</v>
      </c>
    </row>
    <row r="291" spans="1:5" ht="16" x14ac:dyDescent="0.2">
      <c r="A291" s="209">
        <v>27</v>
      </c>
      <c r="B291" s="191" t="s">
        <v>194</v>
      </c>
      <c r="C291" s="191">
        <v>10</v>
      </c>
      <c r="D291" s="191" t="s">
        <v>636</v>
      </c>
      <c r="E291" s="210">
        <v>46795</v>
      </c>
    </row>
    <row r="292" spans="1:5" ht="16" x14ac:dyDescent="0.2">
      <c r="A292" s="209">
        <v>27</v>
      </c>
      <c r="B292" s="191" t="s">
        <v>194</v>
      </c>
      <c r="C292" s="191">
        <v>180</v>
      </c>
      <c r="D292" s="191" t="s">
        <v>637</v>
      </c>
      <c r="E292" s="210">
        <v>50398</v>
      </c>
    </row>
    <row r="293" spans="1:5" ht="16" x14ac:dyDescent="0.2">
      <c r="A293" s="209">
        <v>27</v>
      </c>
      <c r="B293" s="191" t="s">
        <v>194</v>
      </c>
      <c r="C293" s="191">
        <v>250</v>
      </c>
      <c r="D293" s="191" t="s">
        <v>638</v>
      </c>
      <c r="E293" s="210">
        <v>46940</v>
      </c>
    </row>
    <row r="294" spans="1:5" ht="16" x14ac:dyDescent="0.2">
      <c r="A294" s="209">
        <v>27</v>
      </c>
      <c r="B294" s="191" t="s">
        <v>194</v>
      </c>
      <c r="C294" s="191">
        <v>310</v>
      </c>
      <c r="D294" s="191" t="s">
        <v>639</v>
      </c>
      <c r="E294" s="210">
        <v>47251</v>
      </c>
    </row>
    <row r="295" spans="1:5" ht="16" x14ac:dyDescent="0.2">
      <c r="A295" s="209">
        <v>27</v>
      </c>
      <c r="B295" s="191" t="s">
        <v>194</v>
      </c>
      <c r="C295" s="191">
        <v>471</v>
      </c>
      <c r="D295" s="191" t="s">
        <v>640</v>
      </c>
      <c r="E295" s="210">
        <v>45303</v>
      </c>
    </row>
    <row r="296" spans="1:5" ht="16" x14ac:dyDescent="0.2">
      <c r="A296" s="209">
        <v>27</v>
      </c>
      <c r="B296" s="191" t="s">
        <v>194</v>
      </c>
      <c r="C296" s="191">
        <v>500</v>
      </c>
      <c r="D296" s="191" t="s">
        <v>641</v>
      </c>
      <c r="E296" s="210">
        <v>49273</v>
      </c>
    </row>
    <row r="297" spans="1:5" ht="16" x14ac:dyDescent="0.2">
      <c r="A297" s="209">
        <v>27</v>
      </c>
      <c r="B297" s="191" t="s">
        <v>194</v>
      </c>
      <c r="C297" s="191">
        <v>520</v>
      </c>
      <c r="D297" s="191" t="s">
        <v>642</v>
      </c>
      <c r="E297" s="210">
        <v>47079</v>
      </c>
    </row>
    <row r="298" spans="1:5" ht="16" x14ac:dyDescent="0.2">
      <c r="A298" s="209">
        <v>28</v>
      </c>
      <c r="B298" s="191" t="s">
        <v>195</v>
      </c>
      <c r="C298" s="191">
        <v>10</v>
      </c>
      <c r="D298" s="191" t="s">
        <v>643</v>
      </c>
      <c r="E298" s="210">
        <v>46159</v>
      </c>
    </row>
    <row r="299" spans="1:5" ht="16" x14ac:dyDescent="0.2">
      <c r="A299" s="209">
        <v>28</v>
      </c>
      <c r="B299" s="191" t="s">
        <v>195</v>
      </c>
      <c r="C299" s="191">
        <v>150</v>
      </c>
      <c r="D299" s="191" t="s">
        <v>644</v>
      </c>
      <c r="E299" s="210">
        <v>46224</v>
      </c>
    </row>
    <row r="300" spans="1:5" ht="16" x14ac:dyDescent="0.2">
      <c r="A300" s="209">
        <v>28</v>
      </c>
      <c r="B300" s="191" t="s">
        <v>195</v>
      </c>
      <c r="C300" s="191">
        <v>160</v>
      </c>
      <c r="D300" s="191" t="s">
        <v>645</v>
      </c>
      <c r="E300" s="210">
        <v>46593</v>
      </c>
    </row>
    <row r="301" spans="1:5" ht="16" x14ac:dyDescent="0.2">
      <c r="A301" s="209">
        <v>29</v>
      </c>
      <c r="B301" s="191" t="s">
        <v>196</v>
      </c>
      <c r="C301" s="191">
        <v>100</v>
      </c>
      <c r="D301" s="191" t="s">
        <v>646</v>
      </c>
      <c r="E301" s="210">
        <v>60544.13</v>
      </c>
    </row>
    <row r="302" spans="1:5" ht="16" x14ac:dyDescent="0.2">
      <c r="A302" s="209">
        <v>29</v>
      </c>
      <c r="B302" s="191" t="s">
        <v>196</v>
      </c>
      <c r="C302" s="191">
        <v>1020</v>
      </c>
      <c r="D302" s="191" t="s">
        <v>647</v>
      </c>
      <c r="E302" s="210">
        <v>67177.039999999994</v>
      </c>
    </row>
    <row r="303" spans="1:5" ht="16" x14ac:dyDescent="0.2">
      <c r="A303" s="209">
        <v>29</v>
      </c>
      <c r="B303" s="191" t="s">
        <v>196</v>
      </c>
      <c r="C303" s="191">
        <v>1030</v>
      </c>
      <c r="D303" s="191" t="s">
        <v>648</v>
      </c>
      <c r="E303" s="210">
        <v>61806.22</v>
      </c>
    </row>
    <row r="304" spans="1:5" ht="16" x14ac:dyDescent="0.2">
      <c r="A304" s="209">
        <v>29</v>
      </c>
      <c r="B304" s="191" t="s">
        <v>196</v>
      </c>
      <c r="C304" s="191">
        <v>1050</v>
      </c>
      <c r="D304" s="191" t="s">
        <v>649</v>
      </c>
      <c r="E304" s="210">
        <v>60345.1</v>
      </c>
    </row>
    <row r="305" spans="1:5" ht="16" x14ac:dyDescent="0.2">
      <c r="A305" s="209">
        <v>29</v>
      </c>
      <c r="B305" s="191" t="s">
        <v>196</v>
      </c>
      <c r="C305" s="191">
        <v>1060</v>
      </c>
      <c r="D305" s="191" t="s">
        <v>650</v>
      </c>
      <c r="E305" s="210">
        <v>64813.47</v>
      </c>
    </row>
    <row r="306" spans="1:5" ht="16" x14ac:dyDescent="0.2">
      <c r="A306" s="209">
        <v>29</v>
      </c>
      <c r="B306" s="191" t="s">
        <v>196</v>
      </c>
      <c r="C306" s="191">
        <v>1070</v>
      </c>
      <c r="D306" s="191" t="s">
        <v>651</v>
      </c>
      <c r="E306" s="210">
        <v>65343.86</v>
      </c>
    </row>
    <row r="307" spans="1:5" ht="16" x14ac:dyDescent="0.2">
      <c r="A307" s="209">
        <v>29</v>
      </c>
      <c r="B307" s="191" t="s">
        <v>196</v>
      </c>
      <c r="C307" s="191">
        <v>1080</v>
      </c>
      <c r="D307" s="191" t="s">
        <v>652</v>
      </c>
      <c r="E307" s="210">
        <v>67768.240000000005</v>
      </c>
    </row>
    <row r="308" spans="1:5" ht="16" x14ac:dyDescent="0.2">
      <c r="A308" s="209">
        <v>29</v>
      </c>
      <c r="B308" s="191" t="s">
        <v>196</v>
      </c>
      <c r="C308" s="191">
        <v>1090</v>
      </c>
      <c r="D308" s="191" t="s">
        <v>653</v>
      </c>
      <c r="E308" s="210">
        <v>63660.4</v>
      </c>
    </row>
    <row r="309" spans="1:5" ht="16" x14ac:dyDescent="0.2">
      <c r="A309" s="209">
        <v>29</v>
      </c>
      <c r="B309" s="191" t="s">
        <v>196</v>
      </c>
      <c r="C309" s="191">
        <v>110</v>
      </c>
      <c r="D309" s="191" t="s">
        <v>654</v>
      </c>
      <c r="E309" s="210">
        <v>64293.8</v>
      </c>
    </row>
    <row r="310" spans="1:5" ht="16" x14ac:dyDescent="0.2">
      <c r="A310" s="209">
        <v>29</v>
      </c>
      <c r="B310" s="191" t="s">
        <v>196</v>
      </c>
      <c r="C310" s="191">
        <v>1100</v>
      </c>
      <c r="D310" s="191" t="s">
        <v>655</v>
      </c>
      <c r="E310" s="210">
        <v>65466.47</v>
      </c>
    </row>
    <row r="311" spans="1:5" ht="16" x14ac:dyDescent="0.2">
      <c r="A311" s="209">
        <v>29</v>
      </c>
      <c r="B311" s="191" t="s">
        <v>196</v>
      </c>
      <c r="C311" s="191">
        <v>1110</v>
      </c>
      <c r="D311" s="191" t="s">
        <v>656</v>
      </c>
      <c r="E311" s="210">
        <v>69202.509999999995</v>
      </c>
    </row>
    <row r="312" spans="1:5" ht="16" x14ac:dyDescent="0.2">
      <c r="A312" s="209">
        <v>29</v>
      </c>
      <c r="B312" s="191" t="s">
        <v>196</v>
      </c>
      <c r="C312" s="191">
        <v>1120</v>
      </c>
      <c r="D312" s="191" t="s">
        <v>657</v>
      </c>
      <c r="E312" s="210">
        <v>63247.61</v>
      </c>
    </row>
    <row r="313" spans="1:5" ht="16" x14ac:dyDescent="0.2">
      <c r="A313" s="209">
        <v>29</v>
      </c>
      <c r="B313" s="191" t="s">
        <v>196</v>
      </c>
      <c r="C313" s="191">
        <v>1130</v>
      </c>
      <c r="D313" s="191" t="s">
        <v>658</v>
      </c>
      <c r="E313" s="210">
        <v>63536.97</v>
      </c>
    </row>
    <row r="314" spans="1:5" ht="16" x14ac:dyDescent="0.2">
      <c r="A314" s="209">
        <v>29</v>
      </c>
      <c r="B314" s="191" t="s">
        <v>196</v>
      </c>
      <c r="C314" s="191">
        <v>1140</v>
      </c>
      <c r="D314" s="191" t="s">
        <v>659</v>
      </c>
      <c r="E314" s="210">
        <v>64763.94</v>
      </c>
    </row>
    <row r="315" spans="1:5" ht="16" x14ac:dyDescent="0.2">
      <c r="A315" s="209">
        <v>29</v>
      </c>
      <c r="B315" s="191" t="s">
        <v>196</v>
      </c>
      <c r="C315" s="191">
        <v>1150</v>
      </c>
      <c r="D315" s="191" t="s">
        <v>660</v>
      </c>
      <c r="E315" s="210">
        <v>70193.7</v>
      </c>
    </row>
    <row r="316" spans="1:5" ht="16" x14ac:dyDescent="0.2">
      <c r="A316" s="209">
        <v>29</v>
      </c>
      <c r="B316" s="191" t="s">
        <v>196</v>
      </c>
      <c r="C316" s="191">
        <v>1160</v>
      </c>
      <c r="D316" s="191" t="s">
        <v>661</v>
      </c>
      <c r="E316" s="210">
        <v>63766.05</v>
      </c>
    </row>
    <row r="317" spans="1:5" ht="16" x14ac:dyDescent="0.2">
      <c r="A317" s="209">
        <v>29</v>
      </c>
      <c r="B317" s="191" t="s">
        <v>196</v>
      </c>
      <c r="C317" s="191">
        <v>1170</v>
      </c>
      <c r="D317" s="191" t="s">
        <v>662</v>
      </c>
      <c r="E317" s="210">
        <v>63580.81</v>
      </c>
    </row>
    <row r="318" spans="1:5" ht="16" x14ac:dyDescent="0.2">
      <c r="A318" s="209">
        <v>29</v>
      </c>
      <c r="B318" s="191" t="s">
        <v>196</v>
      </c>
      <c r="C318" s="191">
        <v>1190</v>
      </c>
      <c r="D318" s="191" t="s">
        <v>663</v>
      </c>
      <c r="E318" s="210">
        <v>63302.96</v>
      </c>
    </row>
    <row r="319" spans="1:5" ht="16" x14ac:dyDescent="0.2">
      <c r="A319" s="209">
        <v>29</v>
      </c>
      <c r="B319" s="191" t="s">
        <v>196</v>
      </c>
      <c r="C319" s="191">
        <v>120</v>
      </c>
      <c r="D319" s="191" t="s">
        <v>664</v>
      </c>
      <c r="E319" s="210">
        <v>67888.58</v>
      </c>
    </row>
    <row r="320" spans="1:5" ht="16" x14ac:dyDescent="0.2">
      <c r="A320" s="209">
        <v>29</v>
      </c>
      <c r="B320" s="191" t="s">
        <v>196</v>
      </c>
      <c r="C320" s="191">
        <v>1200</v>
      </c>
      <c r="D320" s="191" t="s">
        <v>665</v>
      </c>
      <c r="E320" s="210">
        <v>63221.53</v>
      </c>
    </row>
    <row r="321" spans="1:5" ht="16" x14ac:dyDescent="0.2">
      <c r="A321" s="209">
        <v>29</v>
      </c>
      <c r="B321" s="191" t="s">
        <v>196</v>
      </c>
      <c r="C321" s="191">
        <v>1210</v>
      </c>
      <c r="D321" s="191" t="s">
        <v>666</v>
      </c>
      <c r="E321" s="210">
        <v>67694.789999999994</v>
      </c>
    </row>
    <row r="322" spans="1:5" ht="16" x14ac:dyDescent="0.2">
      <c r="A322" s="209">
        <v>29</v>
      </c>
      <c r="B322" s="191" t="s">
        <v>196</v>
      </c>
      <c r="C322" s="191">
        <v>1240</v>
      </c>
      <c r="D322" s="191" t="s">
        <v>667</v>
      </c>
      <c r="E322" s="210">
        <v>64008.46</v>
      </c>
    </row>
    <row r="323" spans="1:5" ht="16" x14ac:dyDescent="0.2">
      <c r="A323" s="209">
        <v>29</v>
      </c>
      <c r="B323" s="191" t="s">
        <v>196</v>
      </c>
      <c r="C323" s="191">
        <v>1250</v>
      </c>
      <c r="D323" s="191" t="s">
        <v>668</v>
      </c>
      <c r="E323" s="210">
        <v>65715.67</v>
      </c>
    </row>
    <row r="324" spans="1:5" ht="16" x14ac:dyDescent="0.2">
      <c r="A324" s="209">
        <v>29</v>
      </c>
      <c r="B324" s="191" t="s">
        <v>196</v>
      </c>
      <c r="C324" s="191">
        <v>1260</v>
      </c>
      <c r="D324" s="191" t="s">
        <v>669</v>
      </c>
      <c r="E324" s="210">
        <v>69411.58</v>
      </c>
    </row>
    <row r="325" spans="1:5" ht="16" x14ac:dyDescent="0.2">
      <c r="A325" s="209">
        <v>29</v>
      </c>
      <c r="B325" s="191" t="s">
        <v>196</v>
      </c>
      <c r="C325" s="191">
        <v>1270</v>
      </c>
      <c r="D325" s="191" t="s">
        <v>670</v>
      </c>
      <c r="E325" s="210">
        <v>67811.460000000006</v>
      </c>
    </row>
    <row r="326" spans="1:5" ht="16" x14ac:dyDescent="0.2">
      <c r="A326" s="209">
        <v>29</v>
      </c>
      <c r="B326" s="191" t="s">
        <v>196</v>
      </c>
      <c r="C326" s="191">
        <v>1290</v>
      </c>
      <c r="D326" s="191" t="s">
        <v>671</v>
      </c>
      <c r="E326" s="210">
        <v>64581.59</v>
      </c>
    </row>
    <row r="327" spans="1:5" ht="16" x14ac:dyDescent="0.2">
      <c r="A327" s="209">
        <v>29</v>
      </c>
      <c r="B327" s="191" t="s">
        <v>196</v>
      </c>
      <c r="C327" s="191">
        <v>1300</v>
      </c>
      <c r="D327" s="191" t="s">
        <v>672</v>
      </c>
      <c r="E327" s="210">
        <v>64116.95</v>
      </c>
    </row>
    <row r="328" spans="1:5" ht="16" x14ac:dyDescent="0.2">
      <c r="A328" s="209">
        <v>29</v>
      </c>
      <c r="B328" s="191" t="s">
        <v>196</v>
      </c>
      <c r="C328" s="191">
        <v>131</v>
      </c>
      <c r="D328" s="191" t="s">
        <v>673</v>
      </c>
      <c r="E328" s="210">
        <v>70878.100000000006</v>
      </c>
    </row>
    <row r="329" spans="1:5" ht="16" x14ac:dyDescent="0.2">
      <c r="A329" s="209">
        <v>29</v>
      </c>
      <c r="B329" s="191" t="s">
        <v>196</v>
      </c>
      <c r="C329" s="191">
        <v>1310</v>
      </c>
      <c r="D329" s="191" t="s">
        <v>674</v>
      </c>
      <c r="E329" s="210">
        <v>73206.48</v>
      </c>
    </row>
    <row r="330" spans="1:5" ht="16" x14ac:dyDescent="0.2">
      <c r="A330" s="209">
        <v>29</v>
      </c>
      <c r="B330" s="191" t="s">
        <v>196</v>
      </c>
      <c r="C330" s="191">
        <v>1320</v>
      </c>
      <c r="D330" s="191" t="s">
        <v>675</v>
      </c>
      <c r="E330" s="210">
        <v>64615.76</v>
      </c>
    </row>
    <row r="331" spans="1:5" ht="16" x14ac:dyDescent="0.2">
      <c r="A331" s="209">
        <v>29</v>
      </c>
      <c r="B331" s="191" t="s">
        <v>196</v>
      </c>
      <c r="C331" s="191">
        <v>1330</v>
      </c>
      <c r="D331" s="191" t="s">
        <v>676</v>
      </c>
      <c r="E331" s="210">
        <v>65586.86</v>
      </c>
    </row>
    <row r="332" spans="1:5" ht="16" x14ac:dyDescent="0.2">
      <c r="A332" s="209">
        <v>29</v>
      </c>
      <c r="B332" s="191" t="s">
        <v>196</v>
      </c>
      <c r="C332" s="191">
        <v>1350</v>
      </c>
      <c r="D332" s="191" t="s">
        <v>677</v>
      </c>
      <c r="E332" s="210">
        <v>65610.48</v>
      </c>
    </row>
    <row r="333" spans="1:5" ht="16" x14ac:dyDescent="0.2">
      <c r="A333" s="209">
        <v>29</v>
      </c>
      <c r="B333" s="191" t="s">
        <v>196</v>
      </c>
      <c r="C333" s="191">
        <v>1360</v>
      </c>
      <c r="D333" s="191" t="s">
        <v>678</v>
      </c>
      <c r="E333" s="210">
        <v>65337.57</v>
      </c>
    </row>
    <row r="334" spans="1:5" ht="16" x14ac:dyDescent="0.2">
      <c r="A334" s="209">
        <v>29</v>
      </c>
      <c r="B334" s="191" t="s">
        <v>196</v>
      </c>
      <c r="C334" s="191">
        <v>1371</v>
      </c>
      <c r="D334" s="191" t="s">
        <v>679</v>
      </c>
      <c r="E334" s="210">
        <v>80441.42</v>
      </c>
    </row>
    <row r="335" spans="1:5" ht="16" x14ac:dyDescent="0.2">
      <c r="A335" s="209">
        <v>29</v>
      </c>
      <c r="B335" s="191" t="s">
        <v>196</v>
      </c>
      <c r="C335" s="191">
        <v>1380</v>
      </c>
      <c r="D335" s="191" t="s">
        <v>680</v>
      </c>
      <c r="E335" s="210">
        <v>62819.16</v>
      </c>
    </row>
    <row r="336" spans="1:5" ht="16" x14ac:dyDescent="0.2">
      <c r="A336" s="209">
        <v>29</v>
      </c>
      <c r="B336" s="191" t="s">
        <v>196</v>
      </c>
      <c r="C336" s="191">
        <v>1390</v>
      </c>
      <c r="D336" s="191" t="s">
        <v>681</v>
      </c>
      <c r="E336" s="210">
        <v>60140.46</v>
      </c>
    </row>
    <row r="337" spans="1:5" ht="16" x14ac:dyDescent="0.2">
      <c r="A337" s="209">
        <v>29</v>
      </c>
      <c r="B337" s="191" t="s">
        <v>196</v>
      </c>
      <c r="C337" s="191">
        <v>140</v>
      </c>
      <c r="D337" s="191" t="s">
        <v>682</v>
      </c>
      <c r="E337" s="210">
        <v>63899.57</v>
      </c>
    </row>
    <row r="338" spans="1:5" ht="16" x14ac:dyDescent="0.2">
      <c r="A338" s="209">
        <v>29</v>
      </c>
      <c r="B338" s="191" t="s">
        <v>196</v>
      </c>
      <c r="C338" s="191">
        <v>1400</v>
      </c>
      <c r="D338" s="191" t="s">
        <v>683</v>
      </c>
      <c r="E338" s="210">
        <v>64163.92</v>
      </c>
    </row>
    <row r="339" spans="1:5" ht="16" x14ac:dyDescent="0.2">
      <c r="A339" s="209">
        <v>29</v>
      </c>
      <c r="B339" s="191" t="s">
        <v>196</v>
      </c>
      <c r="C339" s="191">
        <v>1410</v>
      </c>
      <c r="D339" s="191" t="s">
        <v>684</v>
      </c>
      <c r="E339" s="210">
        <v>66379.41</v>
      </c>
    </row>
    <row r="340" spans="1:5" ht="16" x14ac:dyDescent="0.2">
      <c r="A340" s="209">
        <v>29</v>
      </c>
      <c r="B340" s="191" t="s">
        <v>196</v>
      </c>
      <c r="C340" s="191">
        <v>1420</v>
      </c>
      <c r="D340" s="191" t="s">
        <v>685</v>
      </c>
      <c r="E340" s="210">
        <v>61803.25</v>
      </c>
    </row>
    <row r="341" spans="1:5" ht="16" x14ac:dyDescent="0.2">
      <c r="A341" s="209">
        <v>29</v>
      </c>
      <c r="B341" s="191" t="s">
        <v>196</v>
      </c>
      <c r="C341" s="191">
        <v>1430</v>
      </c>
      <c r="D341" s="191" t="s">
        <v>686</v>
      </c>
      <c r="E341" s="210">
        <v>67914.39</v>
      </c>
    </row>
    <row r="342" spans="1:5" ht="16" x14ac:dyDescent="0.2">
      <c r="A342" s="209">
        <v>29</v>
      </c>
      <c r="B342" s="191" t="s">
        <v>196</v>
      </c>
      <c r="C342" s="191">
        <v>1440</v>
      </c>
      <c r="D342" s="191" t="s">
        <v>687</v>
      </c>
      <c r="E342" s="210">
        <v>65209.77</v>
      </c>
    </row>
    <row r="343" spans="1:5" ht="16" x14ac:dyDescent="0.2">
      <c r="A343" s="209">
        <v>29</v>
      </c>
      <c r="B343" s="191" t="s">
        <v>196</v>
      </c>
      <c r="C343" s="191">
        <v>1450</v>
      </c>
      <c r="D343" s="191" t="s">
        <v>688</v>
      </c>
      <c r="E343" s="210">
        <v>62852.84</v>
      </c>
    </row>
    <row r="344" spans="1:5" ht="16" x14ac:dyDescent="0.2">
      <c r="A344" s="209">
        <v>29</v>
      </c>
      <c r="B344" s="191" t="s">
        <v>196</v>
      </c>
      <c r="C344" s="191">
        <v>1460</v>
      </c>
      <c r="D344" s="191" t="s">
        <v>689</v>
      </c>
      <c r="E344" s="210">
        <v>69373.8</v>
      </c>
    </row>
    <row r="345" spans="1:5" ht="16" x14ac:dyDescent="0.2">
      <c r="A345" s="209">
        <v>29</v>
      </c>
      <c r="B345" s="191" t="s">
        <v>196</v>
      </c>
      <c r="C345" s="191">
        <v>1480</v>
      </c>
      <c r="D345" s="191" t="s">
        <v>690</v>
      </c>
      <c r="E345" s="210">
        <v>65813.42</v>
      </c>
    </row>
    <row r="346" spans="1:5" ht="16" x14ac:dyDescent="0.2">
      <c r="A346" s="209">
        <v>29</v>
      </c>
      <c r="B346" s="191" t="s">
        <v>196</v>
      </c>
      <c r="C346" s="191">
        <v>150</v>
      </c>
      <c r="D346" s="191" t="s">
        <v>691</v>
      </c>
      <c r="E346" s="210">
        <v>66144.09</v>
      </c>
    </row>
    <row r="347" spans="1:5" ht="16" x14ac:dyDescent="0.2">
      <c r="A347" s="209">
        <v>29</v>
      </c>
      <c r="B347" s="191" t="s">
        <v>196</v>
      </c>
      <c r="C347" s="191">
        <v>1500</v>
      </c>
      <c r="D347" s="191" t="s">
        <v>692</v>
      </c>
      <c r="E347" s="210">
        <v>62820.98</v>
      </c>
    </row>
    <row r="348" spans="1:5" ht="16" x14ac:dyDescent="0.2">
      <c r="A348" s="209">
        <v>29</v>
      </c>
      <c r="B348" s="191" t="s">
        <v>196</v>
      </c>
      <c r="C348" s="191">
        <v>1510</v>
      </c>
      <c r="D348" s="191" t="s">
        <v>693</v>
      </c>
      <c r="E348" s="210">
        <v>61756.51</v>
      </c>
    </row>
    <row r="349" spans="1:5" ht="16" x14ac:dyDescent="0.2">
      <c r="A349" s="209">
        <v>29</v>
      </c>
      <c r="B349" s="191" t="s">
        <v>196</v>
      </c>
      <c r="C349" s="191">
        <v>1521</v>
      </c>
      <c r="D349" s="191" t="s">
        <v>694</v>
      </c>
      <c r="E349" s="210">
        <v>64175.73</v>
      </c>
    </row>
    <row r="350" spans="1:5" ht="16" x14ac:dyDescent="0.2">
      <c r="A350" s="209">
        <v>29</v>
      </c>
      <c r="B350" s="191" t="s">
        <v>196</v>
      </c>
      <c r="C350" s="191">
        <v>1530</v>
      </c>
      <c r="D350" s="191" t="s">
        <v>695</v>
      </c>
      <c r="E350" s="210">
        <v>64336.55</v>
      </c>
    </row>
    <row r="351" spans="1:5" ht="16" x14ac:dyDescent="0.2">
      <c r="A351" s="209">
        <v>29</v>
      </c>
      <c r="B351" s="191" t="s">
        <v>196</v>
      </c>
      <c r="C351" s="191">
        <v>1540</v>
      </c>
      <c r="D351" s="191" t="s">
        <v>696</v>
      </c>
      <c r="E351" s="210">
        <v>63069.42</v>
      </c>
    </row>
    <row r="352" spans="1:5" ht="16" x14ac:dyDescent="0.2">
      <c r="A352" s="209">
        <v>29</v>
      </c>
      <c r="B352" s="191" t="s">
        <v>196</v>
      </c>
      <c r="C352" s="191">
        <v>1550</v>
      </c>
      <c r="D352" s="191" t="s">
        <v>697</v>
      </c>
      <c r="E352" s="210">
        <v>69614.39</v>
      </c>
    </row>
    <row r="353" spans="1:5" ht="16" x14ac:dyDescent="0.2">
      <c r="A353" s="209">
        <v>29</v>
      </c>
      <c r="B353" s="191" t="s">
        <v>196</v>
      </c>
      <c r="C353" s="191">
        <v>1570</v>
      </c>
      <c r="D353" s="191" t="s">
        <v>698</v>
      </c>
      <c r="E353" s="210">
        <v>65125.77</v>
      </c>
    </row>
    <row r="354" spans="1:5" ht="16" x14ac:dyDescent="0.2">
      <c r="A354" s="209">
        <v>29</v>
      </c>
      <c r="B354" s="191" t="s">
        <v>196</v>
      </c>
      <c r="C354" s="191">
        <v>1580</v>
      </c>
      <c r="D354" s="191" t="s">
        <v>699</v>
      </c>
      <c r="E354" s="210">
        <v>61772.17</v>
      </c>
    </row>
    <row r="355" spans="1:5" ht="16" x14ac:dyDescent="0.2">
      <c r="A355" s="209">
        <v>29</v>
      </c>
      <c r="B355" s="191" t="s">
        <v>196</v>
      </c>
      <c r="C355" s="191">
        <v>1590</v>
      </c>
      <c r="D355" s="191" t="s">
        <v>700</v>
      </c>
      <c r="E355" s="210">
        <v>62976.91</v>
      </c>
    </row>
    <row r="356" spans="1:5" ht="16" x14ac:dyDescent="0.2">
      <c r="A356" s="209">
        <v>29</v>
      </c>
      <c r="B356" s="191" t="s">
        <v>196</v>
      </c>
      <c r="C356" s="191">
        <v>1600</v>
      </c>
      <c r="D356" s="191" t="s">
        <v>701</v>
      </c>
      <c r="E356" s="210">
        <v>68856.259999999995</v>
      </c>
    </row>
    <row r="357" spans="1:5" ht="16" x14ac:dyDescent="0.2">
      <c r="A357" s="209">
        <v>29</v>
      </c>
      <c r="B357" s="191" t="s">
        <v>196</v>
      </c>
      <c r="C357" s="191">
        <v>1610</v>
      </c>
      <c r="D357" s="191" t="s">
        <v>702</v>
      </c>
      <c r="E357" s="210">
        <v>69682.259999999995</v>
      </c>
    </row>
    <row r="358" spans="1:5" ht="16" x14ac:dyDescent="0.2">
      <c r="A358" s="209">
        <v>29</v>
      </c>
      <c r="B358" s="191" t="s">
        <v>196</v>
      </c>
      <c r="C358" s="191">
        <v>1620</v>
      </c>
      <c r="D358" s="191" t="s">
        <v>703</v>
      </c>
      <c r="E358" s="210">
        <v>70456.63</v>
      </c>
    </row>
    <row r="359" spans="1:5" ht="16" x14ac:dyDescent="0.2">
      <c r="A359" s="209">
        <v>29</v>
      </c>
      <c r="B359" s="191" t="s">
        <v>196</v>
      </c>
      <c r="C359" s="191">
        <v>1630</v>
      </c>
      <c r="D359" s="191" t="s">
        <v>704</v>
      </c>
      <c r="E359" s="210">
        <v>60821.86</v>
      </c>
    </row>
    <row r="360" spans="1:5" ht="16" x14ac:dyDescent="0.2">
      <c r="A360" s="209">
        <v>29</v>
      </c>
      <c r="B360" s="191" t="s">
        <v>196</v>
      </c>
      <c r="C360" s="191">
        <v>1640</v>
      </c>
      <c r="D360" s="191" t="s">
        <v>705</v>
      </c>
      <c r="E360" s="210">
        <v>65477.64</v>
      </c>
    </row>
    <row r="361" spans="1:5" ht="16" x14ac:dyDescent="0.2">
      <c r="A361" s="209">
        <v>29</v>
      </c>
      <c r="B361" s="191" t="s">
        <v>196</v>
      </c>
      <c r="C361" s="191">
        <v>1650</v>
      </c>
      <c r="D361" s="191" t="s">
        <v>706</v>
      </c>
      <c r="E361" s="210">
        <v>63959.29</v>
      </c>
    </row>
    <row r="362" spans="1:5" ht="16" x14ac:dyDescent="0.2">
      <c r="A362" s="209">
        <v>29</v>
      </c>
      <c r="B362" s="191" t="s">
        <v>196</v>
      </c>
      <c r="C362" s="191">
        <v>1660</v>
      </c>
      <c r="D362" s="191" t="s">
        <v>707</v>
      </c>
      <c r="E362" s="210">
        <v>63212.77</v>
      </c>
    </row>
    <row r="363" spans="1:5" ht="16" x14ac:dyDescent="0.2">
      <c r="A363" s="209">
        <v>29</v>
      </c>
      <c r="B363" s="191" t="s">
        <v>196</v>
      </c>
      <c r="C363" s="191">
        <v>1670</v>
      </c>
      <c r="D363" s="191" t="s">
        <v>708</v>
      </c>
      <c r="E363" s="210">
        <v>60368.99</v>
      </c>
    </row>
    <row r="364" spans="1:5" ht="16" x14ac:dyDescent="0.2">
      <c r="A364" s="209">
        <v>29</v>
      </c>
      <c r="B364" s="191" t="s">
        <v>196</v>
      </c>
      <c r="C364" s="191">
        <v>1680</v>
      </c>
      <c r="D364" s="191" t="s">
        <v>709</v>
      </c>
      <c r="E364" s="210">
        <v>64280.49</v>
      </c>
    </row>
    <row r="365" spans="1:5" ht="16" x14ac:dyDescent="0.2">
      <c r="A365" s="209">
        <v>29</v>
      </c>
      <c r="B365" s="191" t="s">
        <v>196</v>
      </c>
      <c r="C365" s="191">
        <v>1690</v>
      </c>
      <c r="D365" s="191" t="s">
        <v>710</v>
      </c>
      <c r="E365" s="210">
        <v>61135.21</v>
      </c>
    </row>
    <row r="366" spans="1:5" ht="16" x14ac:dyDescent="0.2">
      <c r="A366" s="209">
        <v>29</v>
      </c>
      <c r="B366" s="191" t="s">
        <v>196</v>
      </c>
      <c r="C366" s="191">
        <v>170</v>
      </c>
      <c r="D366" s="191" t="s">
        <v>711</v>
      </c>
      <c r="E366" s="210">
        <v>66655.14</v>
      </c>
    </row>
    <row r="367" spans="1:5" ht="16" x14ac:dyDescent="0.2">
      <c r="A367" s="209">
        <v>29</v>
      </c>
      <c r="B367" s="191" t="s">
        <v>196</v>
      </c>
      <c r="C367" s="191">
        <v>1700</v>
      </c>
      <c r="D367" s="191" t="s">
        <v>712</v>
      </c>
      <c r="E367" s="210">
        <v>61688.49</v>
      </c>
    </row>
    <row r="368" spans="1:5" ht="16" x14ac:dyDescent="0.2">
      <c r="A368" s="209">
        <v>29</v>
      </c>
      <c r="B368" s="191" t="s">
        <v>196</v>
      </c>
      <c r="C368" s="191">
        <v>1710</v>
      </c>
      <c r="D368" s="191" t="s">
        <v>713</v>
      </c>
      <c r="E368" s="210">
        <v>64266.879999999997</v>
      </c>
    </row>
    <row r="369" spans="1:5" ht="16" x14ac:dyDescent="0.2">
      <c r="A369" s="209">
        <v>29</v>
      </c>
      <c r="B369" s="191" t="s">
        <v>196</v>
      </c>
      <c r="C369" s="191">
        <v>1730</v>
      </c>
      <c r="D369" s="191" t="s">
        <v>714</v>
      </c>
      <c r="E369" s="210">
        <v>63035.92</v>
      </c>
    </row>
    <row r="370" spans="1:5" ht="16" x14ac:dyDescent="0.2">
      <c r="A370" s="209">
        <v>29</v>
      </c>
      <c r="B370" s="191" t="s">
        <v>196</v>
      </c>
      <c r="C370" s="191">
        <v>1740</v>
      </c>
      <c r="D370" s="191" t="s">
        <v>715</v>
      </c>
      <c r="E370" s="210">
        <v>68871.12</v>
      </c>
    </row>
    <row r="371" spans="1:5" ht="16" x14ac:dyDescent="0.2">
      <c r="A371" s="209">
        <v>29</v>
      </c>
      <c r="B371" s="191" t="s">
        <v>196</v>
      </c>
      <c r="C371" s="191">
        <v>1760</v>
      </c>
      <c r="D371" s="191" t="s">
        <v>716</v>
      </c>
      <c r="E371" s="210">
        <v>69004.31</v>
      </c>
    </row>
    <row r="372" spans="1:5" ht="16" x14ac:dyDescent="0.2">
      <c r="A372" s="209">
        <v>29</v>
      </c>
      <c r="B372" s="191" t="s">
        <v>196</v>
      </c>
      <c r="C372" s="191">
        <v>1761</v>
      </c>
      <c r="D372" s="191" t="s">
        <v>717</v>
      </c>
      <c r="E372" s="210">
        <v>73041.740000000005</v>
      </c>
    </row>
    <row r="373" spans="1:5" ht="16" x14ac:dyDescent="0.2">
      <c r="A373" s="209">
        <v>29</v>
      </c>
      <c r="B373" s="191" t="s">
        <v>196</v>
      </c>
      <c r="C373" s="191">
        <v>1770</v>
      </c>
      <c r="D373" s="191" t="s">
        <v>718</v>
      </c>
      <c r="E373" s="210">
        <v>63732.04</v>
      </c>
    </row>
    <row r="374" spans="1:5" ht="16" x14ac:dyDescent="0.2">
      <c r="A374" s="209">
        <v>29</v>
      </c>
      <c r="B374" s="191" t="s">
        <v>196</v>
      </c>
      <c r="C374" s="191">
        <v>1790</v>
      </c>
      <c r="D374" s="191" t="s">
        <v>719</v>
      </c>
      <c r="E374" s="210">
        <v>66585.240000000005</v>
      </c>
    </row>
    <row r="375" spans="1:5" ht="16" x14ac:dyDescent="0.2">
      <c r="A375" s="209">
        <v>29</v>
      </c>
      <c r="B375" s="191" t="s">
        <v>196</v>
      </c>
      <c r="C375" s="191">
        <v>1800</v>
      </c>
      <c r="D375" s="191" t="s">
        <v>720</v>
      </c>
      <c r="E375" s="210">
        <v>69563.23</v>
      </c>
    </row>
    <row r="376" spans="1:5" ht="16" x14ac:dyDescent="0.2">
      <c r="A376" s="209">
        <v>29</v>
      </c>
      <c r="B376" s="191" t="s">
        <v>196</v>
      </c>
      <c r="C376" s="191">
        <v>1810</v>
      </c>
      <c r="D376" s="191" t="s">
        <v>721</v>
      </c>
      <c r="E376" s="210">
        <v>63071.88</v>
      </c>
    </row>
    <row r="377" spans="1:5" ht="16" x14ac:dyDescent="0.2">
      <c r="A377" s="209">
        <v>29</v>
      </c>
      <c r="B377" s="191" t="s">
        <v>196</v>
      </c>
      <c r="C377" s="191">
        <v>1820</v>
      </c>
      <c r="D377" s="191" t="s">
        <v>722</v>
      </c>
      <c r="E377" s="210">
        <v>60999.16</v>
      </c>
    </row>
    <row r="378" spans="1:5" ht="16" x14ac:dyDescent="0.2">
      <c r="A378" s="209">
        <v>29</v>
      </c>
      <c r="B378" s="191" t="s">
        <v>196</v>
      </c>
      <c r="C378" s="191">
        <v>1830</v>
      </c>
      <c r="D378" s="191" t="s">
        <v>723</v>
      </c>
      <c r="E378" s="210">
        <v>62286.78</v>
      </c>
    </row>
    <row r="379" spans="1:5" ht="16" x14ac:dyDescent="0.2">
      <c r="A379" s="209">
        <v>29</v>
      </c>
      <c r="B379" s="191" t="s">
        <v>196</v>
      </c>
      <c r="C379" s="191">
        <v>1840</v>
      </c>
      <c r="D379" s="191" t="s">
        <v>724</v>
      </c>
      <c r="E379" s="210">
        <v>64840.32</v>
      </c>
    </row>
    <row r="380" spans="1:5" ht="16" x14ac:dyDescent="0.2">
      <c r="A380" s="209">
        <v>29</v>
      </c>
      <c r="B380" s="191" t="s">
        <v>196</v>
      </c>
      <c r="C380" s="191">
        <v>1850</v>
      </c>
      <c r="D380" s="191" t="s">
        <v>725</v>
      </c>
      <c r="E380" s="210">
        <v>67762.13</v>
      </c>
    </row>
    <row r="381" spans="1:5" ht="16" x14ac:dyDescent="0.2">
      <c r="A381" s="209">
        <v>29</v>
      </c>
      <c r="B381" s="191" t="s">
        <v>196</v>
      </c>
      <c r="C381" s="191">
        <v>1860</v>
      </c>
      <c r="D381" s="191" t="s">
        <v>726</v>
      </c>
      <c r="E381" s="210">
        <v>66095.759999999995</v>
      </c>
    </row>
    <row r="382" spans="1:5" ht="16" x14ac:dyDescent="0.2">
      <c r="A382" s="209">
        <v>29</v>
      </c>
      <c r="B382" s="191" t="s">
        <v>196</v>
      </c>
      <c r="C382" s="191">
        <v>1870</v>
      </c>
      <c r="D382" s="191" t="s">
        <v>727</v>
      </c>
      <c r="E382" s="210">
        <v>65269.34</v>
      </c>
    </row>
    <row r="383" spans="1:5" ht="16" x14ac:dyDescent="0.2">
      <c r="A383" s="209">
        <v>29</v>
      </c>
      <c r="B383" s="191" t="s">
        <v>196</v>
      </c>
      <c r="C383" s="191">
        <v>1880</v>
      </c>
      <c r="D383" s="191" t="s">
        <v>728</v>
      </c>
      <c r="E383" s="210">
        <v>66769.67</v>
      </c>
    </row>
    <row r="384" spans="1:5" ht="16" x14ac:dyDescent="0.2">
      <c r="A384" s="209">
        <v>29</v>
      </c>
      <c r="B384" s="191" t="s">
        <v>196</v>
      </c>
      <c r="C384" s="191">
        <v>1890</v>
      </c>
      <c r="D384" s="191" t="s">
        <v>729</v>
      </c>
      <c r="E384" s="210">
        <v>66691.75</v>
      </c>
    </row>
    <row r="385" spans="1:5" ht="16" x14ac:dyDescent="0.2">
      <c r="A385" s="209">
        <v>29</v>
      </c>
      <c r="B385" s="191" t="s">
        <v>196</v>
      </c>
      <c r="C385" s="191">
        <v>190</v>
      </c>
      <c r="D385" s="191" t="s">
        <v>730</v>
      </c>
      <c r="E385" s="210">
        <v>80880.570000000007</v>
      </c>
    </row>
    <row r="386" spans="1:5" ht="16" x14ac:dyDescent="0.2">
      <c r="A386" s="209">
        <v>29</v>
      </c>
      <c r="B386" s="191" t="s">
        <v>196</v>
      </c>
      <c r="C386" s="191">
        <v>1900</v>
      </c>
      <c r="D386" s="191" t="s">
        <v>731</v>
      </c>
      <c r="E386" s="210">
        <v>65041.4</v>
      </c>
    </row>
    <row r="387" spans="1:5" ht="16" x14ac:dyDescent="0.2">
      <c r="A387" s="209">
        <v>29</v>
      </c>
      <c r="B387" s="191" t="s">
        <v>196</v>
      </c>
      <c r="C387" s="191">
        <v>1901</v>
      </c>
      <c r="D387" s="191" t="s">
        <v>732</v>
      </c>
      <c r="E387" s="210">
        <v>64895.19</v>
      </c>
    </row>
    <row r="388" spans="1:5" ht="16" x14ac:dyDescent="0.2">
      <c r="A388" s="209">
        <v>29</v>
      </c>
      <c r="B388" s="191" t="s">
        <v>196</v>
      </c>
      <c r="C388" s="191">
        <v>1920</v>
      </c>
      <c r="D388" s="191" t="s">
        <v>733</v>
      </c>
      <c r="E388" s="210">
        <v>61680.07</v>
      </c>
    </row>
    <row r="389" spans="1:5" ht="16" x14ac:dyDescent="0.2">
      <c r="A389" s="209">
        <v>29</v>
      </c>
      <c r="B389" s="191" t="s">
        <v>196</v>
      </c>
      <c r="C389" s="191">
        <v>1940</v>
      </c>
      <c r="D389" s="191" t="s">
        <v>734</v>
      </c>
      <c r="E389" s="210">
        <v>62816.59</v>
      </c>
    </row>
    <row r="390" spans="1:5" ht="16" x14ac:dyDescent="0.2">
      <c r="A390" s="209">
        <v>29</v>
      </c>
      <c r="B390" s="191" t="s">
        <v>196</v>
      </c>
      <c r="C390" s="191">
        <v>1950</v>
      </c>
      <c r="D390" s="191" t="s">
        <v>735</v>
      </c>
      <c r="E390" s="210">
        <v>66101.899999999994</v>
      </c>
    </row>
    <row r="391" spans="1:5" ht="16" x14ac:dyDescent="0.2">
      <c r="A391" s="209">
        <v>29</v>
      </c>
      <c r="B391" s="191" t="s">
        <v>196</v>
      </c>
      <c r="C391" s="191">
        <v>1960</v>
      </c>
      <c r="D391" s="191" t="s">
        <v>736</v>
      </c>
      <c r="E391" s="210">
        <v>69516.14</v>
      </c>
    </row>
    <row r="392" spans="1:5" ht="16" x14ac:dyDescent="0.2">
      <c r="A392" s="209">
        <v>29</v>
      </c>
      <c r="B392" s="191" t="s">
        <v>196</v>
      </c>
      <c r="C392" s="191">
        <v>1970</v>
      </c>
      <c r="D392" s="191" t="s">
        <v>737</v>
      </c>
      <c r="E392" s="210">
        <v>67675.23</v>
      </c>
    </row>
    <row r="393" spans="1:5" ht="16" x14ac:dyDescent="0.2">
      <c r="A393" s="209">
        <v>29</v>
      </c>
      <c r="B393" s="191" t="s">
        <v>196</v>
      </c>
      <c r="C393" s="191">
        <v>1980</v>
      </c>
      <c r="D393" s="191" t="s">
        <v>738</v>
      </c>
      <c r="E393" s="210">
        <v>60839.24</v>
      </c>
    </row>
    <row r="394" spans="1:5" ht="16" x14ac:dyDescent="0.2">
      <c r="A394" s="209">
        <v>29</v>
      </c>
      <c r="B394" s="191" t="s">
        <v>196</v>
      </c>
      <c r="C394" s="191">
        <v>1990</v>
      </c>
      <c r="D394" s="191" t="s">
        <v>739</v>
      </c>
      <c r="E394" s="210">
        <v>67387.77</v>
      </c>
    </row>
    <row r="395" spans="1:5" ht="16" x14ac:dyDescent="0.2">
      <c r="A395" s="209">
        <v>29</v>
      </c>
      <c r="B395" s="191" t="s">
        <v>196</v>
      </c>
      <c r="C395" s="191">
        <v>20</v>
      </c>
      <c r="D395" s="191" t="s">
        <v>740</v>
      </c>
      <c r="E395" s="210">
        <v>69627.97</v>
      </c>
    </row>
    <row r="396" spans="1:5" ht="16" x14ac:dyDescent="0.2">
      <c r="A396" s="209">
        <v>29</v>
      </c>
      <c r="B396" s="191" t="s">
        <v>196</v>
      </c>
      <c r="C396" s="191">
        <v>200</v>
      </c>
      <c r="D396" s="191" t="s">
        <v>741</v>
      </c>
      <c r="E396" s="210">
        <v>69550.080000000002</v>
      </c>
    </row>
    <row r="397" spans="1:5" ht="16" x14ac:dyDescent="0.2">
      <c r="A397" s="209">
        <v>29</v>
      </c>
      <c r="B397" s="191" t="s">
        <v>196</v>
      </c>
      <c r="C397" s="191">
        <v>2000</v>
      </c>
      <c r="D397" s="191" t="s">
        <v>742</v>
      </c>
      <c r="E397" s="210">
        <v>65164.53</v>
      </c>
    </row>
    <row r="398" spans="1:5" ht="16" x14ac:dyDescent="0.2">
      <c r="A398" s="209">
        <v>29</v>
      </c>
      <c r="B398" s="191" t="s">
        <v>196</v>
      </c>
      <c r="C398" s="191">
        <v>2010</v>
      </c>
      <c r="D398" s="191" t="s">
        <v>743</v>
      </c>
      <c r="E398" s="210">
        <v>66467.42</v>
      </c>
    </row>
    <row r="399" spans="1:5" ht="16" x14ac:dyDescent="0.2">
      <c r="A399" s="209">
        <v>29</v>
      </c>
      <c r="B399" s="191" t="s">
        <v>196</v>
      </c>
      <c r="C399" s="191">
        <v>2020</v>
      </c>
      <c r="D399" s="191" t="s">
        <v>744</v>
      </c>
      <c r="E399" s="210">
        <v>66379.39</v>
      </c>
    </row>
    <row r="400" spans="1:5" ht="16" x14ac:dyDescent="0.2">
      <c r="A400" s="209">
        <v>29</v>
      </c>
      <c r="B400" s="191" t="s">
        <v>196</v>
      </c>
      <c r="C400" s="191">
        <v>2030</v>
      </c>
      <c r="D400" s="191" t="s">
        <v>745</v>
      </c>
      <c r="E400" s="210">
        <v>64041.97</v>
      </c>
    </row>
    <row r="401" spans="1:5" ht="16" x14ac:dyDescent="0.2">
      <c r="A401" s="209">
        <v>29</v>
      </c>
      <c r="B401" s="191" t="s">
        <v>196</v>
      </c>
      <c r="C401" s="191">
        <v>2040</v>
      </c>
      <c r="D401" s="191" t="s">
        <v>746</v>
      </c>
      <c r="E401" s="210">
        <v>63417.98</v>
      </c>
    </row>
    <row r="402" spans="1:5" ht="16" x14ac:dyDescent="0.2">
      <c r="A402" s="209">
        <v>29</v>
      </c>
      <c r="B402" s="191" t="s">
        <v>196</v>
      </c>
      <c r="C402" s="191">
        <v>2050</v>
      </c>
      <c r="D402" s="191" t="s">
        <v>747</v>
      </c>
      <c r="E402" s="210">
        <v>64631.7</v>
      </c>
    </row>
    <row r="403" spans="1:5" ht="16" x14ac:dyDescent="0.2">
      <c r="A403" s="209">
        <v>29</v>
      </c>
      <c r="B403" s="191" t="s">
        <v>196</v>
      </c>
      <c r="C403" s="191">
        <v>2060</v>
      </c>
      <c r="D403" s="191" t="s">
        <v>748</v>
      </c>
      <c r="E403" s="210">
        <v>63085.18</v>
      </c>
    </row>
    <row r="404" spans="1:5" ht="16" x14ac:dyDescent="0.2">
      <c r="A404" s="209">
        <v>29</v>
      </c>
      <c r="B404" s="191" t="s">
        <v>196</v>
      </c>
      <c r="C404" s="191">
        <v>2070</v>
      </c>
      <c r="D404" s="191" t="s">
        <v>749</v>
      </c>
      <c r="E404" s="210">
        <v>75141.81</v>
      </c>
    </row>
    <row r="405" spans="1:5" ht="16" x14ac:dyDescent="0.2">
      <c r="A405" s="209">
        <v>29</v>
      </c>
      <c r="B405" s="191" t="s">
        <v>196</v>
      </c>
      <c r="C405" s="191">
        <v>2080</v>
      </c>
      <c r="D405" s="191" t="s">
        <v>750</v>
      </c>
      <c r="E405" s="210">
        <v>67149.429999999993</v>
      </c>
    </row>
    <row r="406" spans="1:5" ht="16" x14ac:dyDescent="0.2">
      <c r="A406" s="209">
        <v>29</v>
      </c>
      <c r="B406" s="191" t="s">
        <v>196</v>
      </c>
      <c r="C406" s="191">
        <v>2090</v>
      </c>
      <c r="D406" s="191" t="s">
        <v>751</v>
      </c>
      <c r="E406" s="210">
        <v>64263.73</v>
      </c>
    </row>
    <row r="407" spans="1:5" ht="16" x14ac:dyDescent="0.2">
      <c r="A407" s="209">
        <v>29</v>
      </c>
      <c r="B407" s="191" t="s">
        <v>196</v>
      </c>
      <c r="C407" s="191">
        <v>2100</v>
      </c>
      <c r="D407" s="191" t="s">
        <v>752</v>
      </c>
      <c r="E407" s="210">
        <v>68560.990000000005</v>
      </c>
    </row>
    <row r="408" spans="1:5" ht="16" x14ac:dyDescent="0.2">
      <c r="A408" s="209">
        <v>29</v>
      </c>
      <c r="B408" s="191" t="s">
        <v>196</v>
      </c>
      <c r="C408" s="191">
        <v>220</v>
      </c>
      <c r="D408" s="191" t="s">
        <v>753</v>
      </c>
      <c r="E408" s="210">
        <v>62763.73</v>
      </c>
    </row>
    <row r="409" spans="1:5" ht="16" x14ac:dyDescent="0.2">
      <c r="A409" s="209">
        <v>29</v>
      </c>
      <c r="B409" s="191" t="s">
        <v>196</v>
      </c>
      <c r="C409" s="191">
        <v>2201</v>
      </c>
      <c r="D409" s="191" t="s">
        <v>754</v>
      </c>
      <c r="E409" s="210">
        <v>72312.31</v>
      </c>
    </row>
    <row r="410" spans="1:5" ht="16" x14ac:dyDescent="0.2">
      <c r="A410" s="209">
        <v>29</v>
      </c>
      <c r="B410" s="191" t="s">
        <v>196</v>
      </c>
      <c r="C410" s="191">
        <v>2203</v>
      </c>
      <c r="D410" s="191" t="s">
        <v>755</v>
      </c>
      <c r="E410" s="210">
        <v>67713.36</v>
      </c>
    </row>
    <row r="411" spans="1:5" ht="16" x14ac:dyDescent="0.2">
      <c r="A411" s="209">
        <v>29</v>
      </c>
      <c r="B411" s="191" t="s">
        <v>196</v>
      </c>
      <c r="C411" s="191">
        <v>2204</v>
      </c>
      <c r="D411" s="191" t="s">
        <v>756</v>
      </c>
      <c r="E411" s="210">
        <v>67956.149999999994</v>
      </c>
    </row>
    <row r="412" spans="1:5" ht="16" x14ac:dyDescent="0.2">
      <c r="A412" s="209">
        <v>29</v>
      </c>
      <c r="B412" s="191" t="s">
        <v>196</v>
      </c>
      <c r="C412" s="191">
        <v>2205</v>
      </c>
      <c r="D412" s="191" t="s">
        <v>757</v>
      </c>
      <c r="E412" s="210">
        <v>68842.48</v>
      </c>
    </row>
    <row r="413" spans="1:5" ht="16" x14ac:dyDescent="0.2">
      <c r="A413" s="209">
        <v>29</v>
      </c>
      <c r="B413" s="191" t="s">
        <v>196</v>
      </c>
      <c r="C413" s="191">
        <v>2209</v>
      </c>
      <c r="D413" s="191" t="s">
        <v>758</v>
      </c>
      <c r="E413" s="210">
        <v>62237.55</v>
      </c>
    </row>
    <row r="414" spans="1:5" ht="16" x14ac:dyDescent="0.2">
      <c r="A414" s="209">
        <v>29</v>
      </c>
      <c r="B414" s="191" t="s">
        <v>196</v>
      </c>
      <c r="C414" s="191">
        <v>2210</v>
      </c>
      <c r="D414" s="191" t="s">
        <v>759</v>
      </c>
      <c r="E414" s="210">
        <v>66680.039999999994</v>
      </c>
    </row>
    <row r="415" spans="1:5" ht="16" x14ac:dyDescent="0.2">
      <c r="A415" s="209">
        <v>29</v>
      </c>
      <c r="B415" s="191" t="s">
        <v>196</v>
      </c>
      <c r="C415" s="191">
        <v>2211</v>
      </c>
      <c r="D415" s="191" t="s">
        <v>760</v>
      </c>
      <c r="E415" s="210">
        <v>74928.28</v>
      </c>
    </row>
    <row r="416" spans="1:5" ht="16" x14ac:dyDescent="0.2">
      <c r="A416" s="209">
        <v>29</v>
      </c>
      <c r="B416" s="191" t="s">
        <v>196</v>
      </c>
      <c r="C416" s="191">
        <v>2222</v>
      </c>
      <c r="D416" s="191" t="s">
        <v>761</v>
      </c>
      <c r="E416" s="210">
        <v>68512.789999999994</v>
      </c>
    </row>
    <row r="417" spans="1:5" ht="16" x14ac:dyDescent="0.2">
      <c r="A417" s="209">
        <v>29</v>
      </c>
      <c r="B417" s="191" t="s">
        <v>196</v>
      </c>
      <c r="C417" s="191">
        <v>2224</v>
      </c>
      <c r="D417" s="191" t="s">
        <v>762</v>
      </c>
      <c r="E417" s="210">
        <v>66207.38</v>
      </c>
    </row>
    <row r="418" spans="1:5" ht="16" x14ac:dyDescent="0.2">
      <c r="A418" s="209">
        <v>29</v>
      </c>
      <c r="B418" s="191" t="s">
        <v>196</v>
      </c>
      <c r="C418" s="191">
        <v>2225</v>
      </c>
      <c r="D418" s="191" t="s">
        <v>763</v>
      </c>
      <c r="E418" s="210">
        <v>66903.990000000005</v>
      </c>
    </row>
    <row r="419" spans="1:5" ht="16" x14ac:dyDescent="0.2">
      <c r="A419" s="209">
        <v>29</v>
      </c>
      <c r="B419" s="191" t="s">
        <v>196</v>
      </c>
      <c r="C419" s="191">
        <v>2228</v>
      </c>
      <c r="D419" s="191" t="s">
        <v>764</v>
      </c>
      <c r="E419" s="210">
        <v>71005.119999999995</v>
      </c>
    </row>
    <row r="420" spans="1:5" ht="16" x14ac:dyDescent="0.2">
      <c r="A420" s="209">
        <v>29</v>
      </c>
      <c r="B420" s="191" t="s">
        <v>196</v>
      </c>
      <c r="C420" s="191">
        <v>2229</v>
      </c>
      <c r="D420" s="191" t="s">
        <v>765</v>
      </c>
      <c r="E420" s="210">
        <v>63605.25</v>
      </c>
    </row>
    <row r="421" spans="1:5" ht="16" x14ac:dyDescent="0.2">
      <c r="A421" s="209">
        <v>29</v>
      </c>
      <c r="B421" s="191" t="s">
        <v>196</v>
      </c>
      <c r="C421" s="191">
        <v>2230</v>
      </c>
      <c r="D421" s="191" t="s">
        <v>568</v>
      </c>
      <c r="E421" s="210">
        <v>65040.42</v>
      </c>
    </row>
    <row r="422" spans="1:5" ht="16" x14ac:dyDescent="0.2">
      <c r="A422" s="209">
        <v>29</v>
      </c>
      <c r="B422" s="191" t="s">
        <v>196</v>
      </c>
      <c r="C422" s="191">
        <v>2231</v>
      </c>
      <c r="D422" s="191" t="s">
        <v>766</v>
      </c>
      <c r="E422" s="210">
        <v>61201.31</v>
      </c>
    </row>
    <row r="423" spans="1:5" ht="16" x14ac:dyDescent="0.2">
      <c r="A423" s="209">
        <v>29</v>
      </c>
      <c r="B423" s="191" t="s">
        <v>196</v>
      </c>
      <c r="C423" s="191">
        <v>2233</v>
      </c>
      <c r="D423" s="191" t="s">
        <v>767</v>
      </c>
      <c r="E423" s="210">
        <v>66285.460000000006</v>
      </c>
    </row>
    <row r="424" spans="1:5" ht="16" x14ac:dyDescent="0.2">
      <c r="A424" s="209">
        <v>29</v>
      </c>
      <c r="B424" s="191" t="s">
        <v>196</v>
      </c>
      <c r="C424" s="191">
        <v>2234</v>
      </c>
      <c r="D424" s="191" t="s">
        <v>768</v>
      </c>
      <c r="E424" s="210">
        <v>64827.75</v>
      </c>
    </row>
    <row r="425" spans="1:5" ht="16" x14ac:dyDescent="0.2">
      <c r="A425" s="209">
        <v>29</v>
      </c>
      <c r="B425" s="191" t="s">
        <v>196</v>
      </c>
      <c r="C425" s="191">
        <v>2235</v>
      </c>
      <c r="D425" s="191" t="s">
        <v>769</v>
      </c>
      <c r="E425" s="210">
        <v>63644.45</v>
      </c>
    </row>
    <row r="426" spans="1:5" ht="16" x14ac:dyDescent="0.2">
      <c r="A426" s="209">
        <v>29</v>
      </c>
      <c r="B426" s="191" t="s">
        <v>196</v>
      </c>
      <c r="C426" s="191">
        <v>2236</v>
      </c>
      <c r="D426" s="191" t="s">
        <v>770</v>
      </c>
      <c r="E426" s="210">
        <v>61471.55</v>
      </c>
    </row>
    <row r="427" spans="1:5" ht="16" x14ac:dyDescent="0.2">
      <c r="A427" s="209">
        <v>29</v>
      </c>
      <c r="B427" s="191" t="s">
        <v>196</v>
      </c>
      <c r="C427" s="191">
        <v>2237</v>
      </c>
      <c r="D427" s="191" t="s">
        <v>771</v>
      </c>
      <c r="E427" s="210">
        <v>66704.210000000006</v>
      </c>
    </row>
    <row r="428" spans="1:5" ht="16" x14ac:dyDescent="0.2">
      <c r="A428" s="209">
        <v>29</v>
      </c>
      <c r="B428" s="191" t="s">
        <v>196</v>
      </c>
      <c r="C428" s="191">
        <v>2238</v>
      </c>
      <c r="D428" s="191" t="s">
        <v>772</v>
      </c>
      <c r="E428" s="210">
        <v>73887.75</v>
      </c>
    </row>
    <row r="429" spans="1:5" ht="16" x14ac:dyDescent="0.2">
      <c r="A429" s="209">
        <v>29</v>
      </c>
      <c r="B429" s="191" t="s">
        <v>196</v>
      </c>
      <c r="C429" s="191">
        <v>2241</v>
      </c>
      <c r="D429" s="191" t="s">
        <v>773</v>
      </c>
      <c r="E429" s="210">
        <v>70454.34</v>
      </c>
    </row>
    <row r="430" spans="1:5" ht="16" x14ac:dyDescent="0.2">
      <c r="A430" s="209">
        <v>29</v>
      </c>
      <c r="B430" s="191" t="s">
        <v>196</v>
      </c>
      <c r="C430" s="191">
        <v>2243</v>
      </c>
      <c r="D430" s="191" t="s">
        <v>774</v>
      </c>
      <c r="E430" s="210">
        <v>61584.19</v>
      </c>
    </row>
    <row r="431" spans="1:5" ht="16" x14ac:dyDescent="0.2">
      <c r="A431" s="209">
        <v>29</v>
      </c>
      <c r="B431" s="191" t="s">
        <v>196</v>
      </c>
      <c r="C431" s="191">
        <v>2251</v>
      </c>
      <c r="D431" s="191" t="s">
        <v>775</v>
      </c>
      <c r="E431" s="210">
        <v>74685.56</v>
      </c>
    </row>
    <row r="432" spans="1:5" ht="16" x14ac:dyDescent="0.2">
      <c r="A432" s="209">
        <v>29</v>
      </c>
      <c r="B432" s="191" t="s">
        <v>196</v>
      </c>
      <c r="C432" s="191">
        <v>2252</v>
      </c>
      <c r="D432" s="191" t="s">
        <v>776</v>
      </c>
      <c r="E432" s="210">
        <v>81960.05</v>
      </c>
    </row>
    <row r="433" spans="1:5" ht="16" x14ac:dyDescent="0.2">
      <c r="A433" s="209">
        <v>29</v>
      </c>
      <c r="B433" s="191" t="s">
        <v>196</v>
      </c>
      <c r="C433" s="191">
        <v>2347</v>
      </c>
      <c r="D433" s="191" t="s">
        <v>777</v>
      </c>
      <c r="E433" s="210">
        <v>59191</v>
      </c>
    </row>
    <row r="434" spans="1:5" ht="16" x14ac:dyDescent="0.2">
      <c r="A434" s="209">
        <v>29</v>
      </c>
      <c r="B434" s="191" t="s">
        <v>196</v>
      </c>
      <c r="C434" s="191">
        <v>2348</v>
      </c>
      <c r="D434" s="191" t="s">
        <v>778</v>
      </c>
      <c r="E434" s="210">
        <v>60265.93</v>
      </c>
    </row>
    <row r="435" spans="1:5" ht="16" x14ac:dyDescent="0.2">
      <c r="A435" s="209">
        <v>29</v>
      </c>
      <c r="B435" s="191" t="s">
        <v>196</v>
      </c>
      <c r="C435" s="191">
        <v>2410</v>
      </c>
      <c r="D435" s="191" t="s">
        <v>779</v>
      </c>
      <c r="E435" s="210">
        <v>57478.25</v>
      </c>
    </row>
    <row r="436" spans="1:5" ht="16" x14ac:dyDescent="0.2">
      <c r="A436" s="209">
        <v>29</v>
      </c>
      <c r="B436" s="191" t="s">
        <v>196</v>
      </c>
      <c r="C436" s="191">
        <v>2420</v>
      </c>
      <c r="D436" s="191" t="s">
        <v>780</v>
      </c>
      <c r="E436" s="210">
        <v>69053.09</v>
      </c>
    </row>
    <row r="437" spans="1:5" ht="16" x14ac:dyDescent="0.2">
      <c r="A437" s="209">
        <v>29</v>
      </c>
      <c r="B437" s="191" t="s">
        <v>196</v>
      </c>
      <c r="C437" s="191">
        <v>2430</v>
      </c>
      <c r="D437" s="191" t="s">
        <v>781</v>
      </c>
      <c r="E437" s="210">
        <v>61650.75</v>
      </c>
    </row>
    <row r="438" spans="1:5" ht="16" x14ac:dyDescent="0.2">
      <c r="A438" s="209">
        <v>29</v>
      </c>
      <c r="B438" s="191" t="s">
        <v>196</v>
      </c>
      <c r="C438" s="191">
        <v>2440</v>
      </c>
      <c r="D438" s="191" t="s">
        <v>782</v>
      </c>
      <c r="E438" s="210">
        <v>64191.14</v>
      </c>
    </row>
    <row r="439" spans="1:5" ht="16" x14ac:dyDescent="0.2">
      <c r="A439" s="209">
        <v>29</v>
      </c>
      <c r="B439" s="191" t="s">
        <v>196</v>
      </c>
      <c r="C439" s="191">
        <v>250</v>
      </c>
      <c r="D439" s="191" t="s">
        <v>783</v>
      </c>
      <c r="E439" s="210">
        <v>65636.88</v>
      </c>
    </row>
    <row r="440" spans="1:5" ht="16" x14ac:dyDescent="0.2">
      <c r="A440" s="209">
        <v>29</v>
      </c>
      <c r="B440" s="191" t="s">
        <v>196</v>
      </c>
      <c r="C440" s="191">
        <v>260</v>
      </c>
      <c r="D440" s="191" t="s">
        <v>784</v>
      </c>
      <c r="E440" s="210">
        <v>63895.9</v>
      </c>
    </row>
    <row r="441" spans="1:5" ht="16" x14ac:dyDescent="0.2">
      <c r="A441" s="209">
        <v>29</v>
      </c>
      <c r="B441" s="191" t="s">
        <v>196</v>
      </c>
      <c r="C441" s="191">
        <v>280</v>
      </c>
      <c r="D441" s="191" t="s">
        <v>785</v>
      </c>
      <c r="E441" s="210">
        <v>68273.13</v>
      </c>
    </row>
    <row r="442" spans="1:5" ht="16" x14ac:dyDescent="0.2">
      <c r="A442" s="209">
        <v>29</v>
      </c>
      <c r="B442" s="191" t="s">
        <v>196</v>
      </c>
      <c r="C442" s="191">
        <v>290</v>
      </c>
      <c r="D442" s="191" t="s">
        <v>786</v>
      </c>
      <c r="E442" s="210">
        <v>63440.02</v>
      </c>
    </row>
    <row r="443" spans="1:5" ht="16" x14ac:dyDescent="0.2">
      <c r="A443" s="209">
        <v>29</v>
      </c>
      <c r="B443" s="191" t="s">
        <v>196</v>
      </c>
      <c r="C443" s="191">
        <v>300</v>
      </c>
      <c r="D443" s="191" t="s">
        <v>787</v>
      </c>
      <c r="E443" s="210">
        <v>68855.16</v>
      </c>
    </row>
    <row r="444" spans="1:5" ht="16" x14ac:dyDescent="0.2">
      <c r="A444" s="209">
        <v>29</v>
      </c>
      <c r="B444" s="191" t="s">
        <v>196</v>
      </c>
      <c r="C444" s="191">
        <v>32</v>
      </c>
      <c r="D444" s="191" t="s">
        <v>788</v>
      </c>
      <c r="E444" s="210">
        <v>69110.28</v>
      </c>
    </row>
    <row r="445" spans="1:5" ht="16" x14ac:dyDescent="0.2">
      <c r="A445" s="209">
        <v>29</v>
      </c>
      <c r="B445" s="191" t="s">
        <v>196</v>
      </c>
      <c r="C445" s="191">
        <v>320</v>
      </c>
      <c r="D445" s="191" t="s">
        <v>789</v>
      </c>
      <c r="E445" s="210">
        <v>64903.27</v>
      </c>
    </row>
    <row r="446" spans="1:5" ht="16" x14ac:dyDescent="0.2">
      <c r="A446" s="209">
        <v>29</v>
      </c>
      <c r="B446" s="191" t="s">
        <v>196</v>
      </c>
      <c r="C446" s="191">
        <v>33</v>
      </c>
      <c r="D446" s="191" t="s">
        <v>790</v>
      </c>
      <c r="E446" s="210">
        <v>65598.509999999995</v>
      </c>
    </row>
    <row r="447" spans="1:5" ht="16" x14ac:dyDescent="0.2">
      <c r="A447" s="209">
        <v>29</v>
      </c>
      <c r="B447" s="191" t="s">
        <v>196</v>
      </c>
      <c r="C447" s="191">
        <v>330</v>
      </c>
      <c r="D447" s="191" t="s">
        <v>791</v>
      </c>
      <c r="E447" s="210">
        <v>60727.38</v>
      </c>
    </row>
    <row r="448" spans="1:5" ht="16" x14ac:dyDescent="0.2">
      <c r="A448" s="209">
        <v>29</v>
      </c>
      <c r="B448" s="191" t="s">
        <v>196</v>
      </c>
      <c r="C448" s="191">
        <v>350</v>
      </c>
      <c r="D448" s="191" t="s">
        <v>792</v>
      </c>
      <c r="E448" s="210">
        <v>62829.97</v>
      </c>
    </row>
    <row r="449" spans="1:5" ht="16" x14ac:dyDescent="0.2">
      <c r="A449" s="209">
        <v>29</v>
      </c>
      <c r="B449" s="191" t="s">
        <v>196</v>
      </c>
      <c r="C449" s="191">
        <v>370</v>
      </c>
      <c r="D449" s="191" t="s">
        <v>793</v>
      </c>
      <c r="E449" s="210">
        <v>68822.31</v>
      </c>
    </row>
    <row r="450" spans="1:5" ht="16" x14ac:dyDescent="0.2">
      <c r="A450" s="209">
        <v>29</v>
      </c>
      <c r="B450" s="191" t="s">
        <v>196</v>
      </c>
      <c r="C450" s="191">
        <v>380</v>
      </c>
      <c r="D450" s="191" t="s">
        <v>794</v>
      </c>
      <c r="E450" s="210">
        <v>63595.69</v>
      </c>
    </row>
    <row r="451" spans="1:5" ht="16" x14ac:dyDescent="0.2">
      <c r="A451" s="209">
        <v>29</v>
      </c>
      <c r="B451" s="191" t="s">
        <v>196</v>
      </c>
      <c r="C451" s="191">
        <v>390</v>
      </c>
      <c r="D451" s="191" t="s">
        <v>795</v>
      </c>
      <c r="E451" s="210">
        <v>68994.33</v>
      </c>
    </row>
    <row r="452" spans="1:5" ht="16" x14ac:dyDescent="0.2">
      <c r="A452" s="209">
        <v>29</v>
      </c>
      <c r="B452" s="191" t="s">
        <v>196</v>
      </c>
      <c r="C452" s="191">
        <v>400</v>
      </c>
      <c r="D452" s="191" t="s">
        <v>796</v>
      </c>
      <c r="E452" s="210">
        <v>65966.31</v>
      </c>
    </row>
    <row r="453" spans="1:5" ht="16" x14ac:dyDescent="0.2">
      <c r="A453" s="209">
        <v>29</v>
      </c>
      <c r="B453" s="191" t="s">
        <v>196</v>
      </c>
      <c r="C453" s="191">
        <v>420</v>
      </c>
      <c r="D453" s="191" t="s">
        <v>797</v>
      </c>
      <c r="E453" s="210">
        <v>65488.91</v>
      </c>
    </row>
    <row r="454" spans="1:5" ht="16" x14ac:dyDescent="0.2">
      <c r="A454" s="209">
        <v>29</v>
      </c>
      <c r="B454" s="191" t="s">
        <v>196</v>
      </c>
      <c r="C454" s="191">
        <v>430</v>
      </c>
      <c r="D454" s="191" t="s">
        <v>798</v>
      </c>
      <c r="E454" s="210">
        <v>66798.91</v>
      </c>
    </row>
    <row r="455" spans="1:5" ht="16" x14ac:dyDescent="0.2">
      <c r="A455" s="209">
        <v>29</v>
      </c>
      <c r="B455" s="191" t="s">
        <v>196</v>
      </c>
      <c r="C455" s="191">
        <v>440</v>
      </c>
      <c r="D455" s="191" t="s">
        <v>799</v>
      </c>
      <c r="E455" s="210">
        <v>70820.820000000007</v>
      </c>
    </row>
    <row r="456" spans="1:5" ht="16" x14ac:dyDescent="0.2">
      <c r="A456" s="209">
        <v>29</v>
      </c>
      <c r="B456" s="191" t="s">
        <v>196</v>
      </c>
      <c r="C456" s="191">
        <v>470</v>
      </c>
      <c r="D456" s="191" t="s">
        <v>800</v>
      </c>
      <c r="E456" s="210">
        <v>71321.539999999994</v>
      </c>
    </row>
    <row r="457" spans="1:5" ht="16" x14ac:dyDescent="0.2">
      <c r="A457" s="209">
        <v>29</v>
      </c>
      <c r="B457" s="191" t="s">
        <v>196</v>
      </c>
      <c r="C457" s="191">
        <v>480</v>
      </c>
      <c r="D457" s="191" t="s">
        <v>801</v>
      </c>
      <c r="E457" s="210">
        <v>70098.64</v>
      </c>
    </row>
    <row r="458" spans="1:5" ht="16" x14ac:dyDescent="0.2">
      <c r="A458" s="209">
        <v>29</v>
      </c>
      <c r="B458" s="191" t="s">
        <v>196</v>
      </c>
      <c r="C458" s="191">
        <v>490</v>
      </c>
      <c r="D458" s="191" t="s">
        <v>802</v>
      </c>
      <c r="E458" s="210">
        <v>63856.92</v>
      </c>
    </row>
    <row r="459" spans="1:5" ht="16" x14ac:dyDescent="0.2">
      <c r="A459" s="209">
        <v>29</v>
      </c>
      <c r="B459" s="191" t="s">
        <v>196</v>
      </c>
      <c r="C459" s="191">
        <v>510</v>
      </c>
      <c r="D459" s="191" t="s">
        <v>803</v>
      </c>
      <c r="E459" s="210">
        <v>64916.55</v>
      </c>
    </row>
    <row r="460" spans="1:5" ht="16" x14ac:dyDescent="0.2">
      <c r="A460" s="209">
        <v>29</v>
      </c>
      <c r="B460" s="191" t="s">
        <v>196</v>
      </c>
      <c r="C460" s="191">
        <v>520</v>
      </c>
      <c r="D460" s="191" t="s">
        <v>804</v>
      </c>
      <c r="E460" s="210">
        <v>68365.36</v>
      </c>
    </row>
    <row r="461" spans="1:5" ht="16" x14ac:dyDescent="0.2">
      <c r="A461" s="209">
        <v>29</v>
      </c>
      <c r="B461" s="191" t="s">
        <v>196</v>
      </c>
      <c r="C461" s="191">
        <v>530</v>
      </c>
      <c r="D461" s="191" t="s">
        <v>805</v>
      </c>
      <c r="E461" s="210">
        <v>59462.44</v>
      </c>
    </row>
    <row r="462" spans="1:5" ht="16" x14ac:dyDescent="0.2">
      <c r="A462" s="209">
        <v>29</v>
      </c>
      <c r="B462" s="191" t="s">
        <v>196</v>
      </c>
      <c r="C462" s="191">
        <v>550</v>
      </c>
      <c r="D462" s="191" t="s">
        <v>806</v>
      </c>
      <c r="E462" s="210">
        <v>60709.26</v>
      </c>
    </row>
    <row r="463" spans="1:5" ht="16" x14ac:dyDescent="0.2">
      <c r="A463" s="209">
        <v>29</v>
      </c>
      <c r="B463" s="191" t="s">
        <v>196</v>
      </c>
      <c r="C463" s="191">
        <v>560</v>
      </c>
      <c r="D463" s="191" t="s">
        <v>807</v>
      </c>
      <c r="E463" s="210">
        <v>61701.48</v>
      </c>
    </row>
    <row r="464" spans="1:5" ht="16" x14ac:dyDescent="0.2">
      <c r="A464" s="209">
        <v>29</v>
      </c>
      <c r="B464" s="191" t="s">
        <v>196</v>
      </c>
      <c r="C464" s="191">
        <v>570</v>
      </c>
      <c r="D464" s="191" t="s">
        <v>808</v>
      </c>
      <c r="E464" s="210">
        <v>68520.460000000006</v>
      </c>
    </row>
    <row r="465" spans="1:5" ht="16" x14ac:dyDescent="0.2">
      <c r="A465" s="209">
        <v>29</v>
      </c>
      <c r="B465" s="191" t="s">
        <v>196</v>
      </c>
      <c r="C465" s="191">
        <v>580</v>
      </c>
      <c r="D465" s="191" t="s">
        <v>809</v>
      </c>
      <c r="E465" s="210">
        <v>64175.78</v>
      </c>
    </row>
    <row r="466" spans="1:5" ht="16" x14ac:dyDescent="0.2">
      <c r="A466" s="209">
        <v>29</v>
      </c>
      <c r="B466" s="191" t="s">
        <v>196</v>
      </c>
      <c r="C466" s="191">
        <v>590</v>
      </c>
      <c r="D466" s="191" t="s">
        <v>810</v>
      </c>
      <c r="E466" s="210">
        <v>64105.98</v>
      </c>
    </row>
    <row r="467" spans="1:5" ht="16" x14ac:dyDescent="0.2">
      <c r="A467" s="209">
        <v>29</v>
      </c>
      <c r="B467" s="191" t="s">
        <v>196</v>
      </c>
      <c r="C467" s="191">
        <v>620</v>
      </c>
      <c r="D467" s="191" t="s">
        <v>811</v>
      </c>
      <c r="E467" s="210">
        <v>70753.38</v>
      </c>
    </row>
    <row r="468" spans="1:5" ht="16" x14ac:dyDescent="0.2">
      <c r="A468" s="209">
        <v>29</v>
      </c>
      <c r="B468" s="191" t="s">
        <v>196</v>
      </c>
      <c r="C468" s="191">
        <v>630</v>
      </c>
      <c r="D468" s="191" t="s">
        <v>812</v>
      </c>
      <c r="E468" s="210">
        <v>62476.47</v>
      </c>
    </row>
    <row r="469" spans="1:5" ht="16" x14ac:dyDescent="0.2">
      <c r="A469" s="209">
        <v>29</v>
      </c>
      <c r="B469" s="191" t="s">
        <v>196</v>
      </c>
      <c r="C469" s="191">
        <v>650</v>
      </c>
      <c r="D469" s="191" t="s">
        <v>813</v>
      </c>
      <c r="E469" s="210">
        <v>64647.4</v>
      </c>
    </row>
    <row r="470" spans="1:5" ht="16" x14ac:dyDescent="0.2">
      <c r="A470" s="209">
        <v>29</v>
      </c>
      <c r="B470" s="191" t="s">
        <v>196</v>
      </c>
      <c r="C470" s="191">
        <v>660</v>
      </c>
      <c r="D470" s="191" t="s">
        <v>814</v>
      </c>
      <c r="E470" s="210">
        <v>68137.09</v>
      </c>
    </row>
    <row r="471" spans="1:5" ht="16" x14ac:dyDescent="0.2">
      <c r="A471" s="209">
        <v>29</v>
      </c>
      <c r="B471" s="191" t="s">
        <v>196</v>
      </c>
      <c r="C471" s="191">
        <v>673</v>
      </c>
      <c r="D471" s="191" t="s">
        <v>815</v>
      </c>
      <c r="E471" s="210">
        <v>65399.63</v>
      </c>
    </row>
    <row r="472" spans="1:5" ht="16" x14ac:dyDescent="0.2">
      <c r="A472" s="209">
        <v>29</v>
      </c>
      <c r="B472" s="191" t="s">
        <v>196</v>
      </c>
      <c r="C472" s="191">
        <v>680</v>
      </c>
      <c r="D472" s="191" t="s">
        <v>816</v>
      </c>
      <c r="E472" s="210">
        <v>64751.17</v>
      </c>
    </row>
    <row r="473" spans="1:5" ht="16" x14ac:dyDescent="0.2">
      <c r="A473" s="209">
        <v>29</v>
      </c>
      <c r="B473" s="191" t="s">
        <v>196</v>
      </c>
      <c r="C473" s="191">
        <v>690</v>
      </c>
      <c r="D473" s="191" t="s">
        <v>817</v>
      </c>
      <c r="E473" s="210">
        <v>68178.89</v>
      </c>
    </row>
    <row r="474" spans="1:5" ht="16" x14ac:dyDescent="0.2">
      <c r="A474" s="209">
        <v>29</v>
      </c>
      <c r="B474" s="191" t="s">
        <v>196</v>
      </c>
      <c r="C474" s="191">
        <v>70</v>
      </c>
      <c r="D474" s="191" t="s">
        <v>818</v>
      </c>
      <c r="E474" s="210">
        <v>62870.66</v>
      </c>
    </row>
    <row r="475" spans="1:5" ht="16" x14ac:dyDescent="0.2">
      <c r="A475" s="209">
        <v>29</v>
      </c>
      <c r="B475" s="191" t="s">
        <v>196</v>
      </c>
      <c r="C475" s="191">
        <v>700</v>
      </c>
      <c r="D475" s="191" t="s">
        <v>819</v>
      </c>
      <c r="E475" s="210">
        <v>66333.509999999995</v>
      </c>
    </row>
    <row r="476" spans="1:5" ht="16" x14ac:dyDescent="0.2">
      <c r="A476" s="209">
        <v>29</v>
      </c>
      <c r="B476" s="191" t="s">
        <v>196</v>
      </c>
      <c r="C476" s="191">
        <v>710</v>
      </c>
      <c r="D476" s="191" t="s">
        <v>820</v>
      </c>
      <c r="E476" s="210">
        <v>65171.74</v>
      </c>
    </row>
    <row r="477" spans="1:5" ht="16" x14ac:dyDescent="0.2">
      <c r="A477" s="209">
        <v>29</v>
      </c>
      <c r="B477" s="191" t="s">
        <v>196</v>
      </c>
      <c r="C477" s="191">
        <v>720</v>
      </c>
      <c r="D477" s="191" t="s">
        <v>821</v>
      </c>
      <c r="E477" s="210">
        <v>61943.96</v>
      </c>
    </row>
    <row r="478" spans="1:5" ht="16" x14ac:dyDescent="0.2">
      <c r="A478" s="209">
        <v>29</v>
      </c>
      <c r="B478" s="191" t="s">
        <v>196</v>
      </c>
      <c r="C478" s="191">
        <v>730</v>
      </c>
      <c r="D478" s="191" t="s">
        <v>822</v>
      </c>
      <c r="E478" s="210">
        <v>67494.2</v>
      </c>
    </row>
    <row r="479" spans="1:5" ht="16" x14ac:dyDescent="0.2">
      <c r="A479" s="209">
        <v>29</v>
      </c>
      <c r="B479" s="191" t="s">
        <v>196</v>
      </c>
      <c r="C479" s="191">
        <v>740</v>
      </c>
      <c r="D479" s="191" t="s">
        <v>823</v>
      </c>
      <c r="E479" s="210">
        <v>66014.47</v>
      </c>
    </row>
    <row r="480" spans="1:5" ht="16" x14ac:dyDescent="0.2">
      <c r="A480" s="209">
        <v>29</v>
      </c>
      <c r="B480" s="191" t="s">
        <v>196</v>
      </c>
      <c r="C480" s="191">
        <v>750</v>
      </c>
      <c r="D480" s="191" t="s">
        <v>824</v>
      </c>
      <c r="E480" s="210">
        <v>62058.81</v>
      </c>
    </row>
    <row r="481" spans="1:5" ht="16" x14ac:dyDescent="0.2">
      <c r="A481" s="209">
        <v>29</v>
      </c>
      <c r="B481" s="191" t="s">
        <v>196</v>
      </c>
      <c r="C481" s="191">
        <v>770</v>
      </c>
      <c r="D481" s="191" t="s">
        <v>825</v>
      </c>
      <c r="E481" s="210">
        <v>65141.01</v>
      </c>
    </row>
    <row r="482" spans="1:5" ht="16" x14ac:dyDescent="0.2">
      <c r="A482" s="209">
        <v>29</v>
      </c>
      <c r="B482" s="191" t="s">
        <v>196</v>
      </c>
      <c r="C482" s="191">
        <v>790</v>
      </c>
      <c r="D482" s="191" t="s">
        <v>826</v>
      </c>
      <c r="E482" s="210">
        <v>67868.289999999994</v>
      </c>
    </row>
    <row r="483" spans="1:5" ht="16" x14ac:dyDescent="0.2">
      <c r="A483" s="209">
        <v>29</v>
      </c>
      <c r="B483" s="191" t="s">
        <v>196</v>
      </c>
      <c r="C483" s="191">
        <v>80</v>
      </c>
      <c r="D483" s="191" t="s">
        <v>827</v>
      </c>
      <c r="E483" s="210">
        <v>60018.85</v>
      </c>
    </row>
    <row r="484" spans="1:5" ht="16" x14ac:dyDescent="0.2">
      <c r="A484" s="209">
        <v>29</v>
      </c>
      <c r="B484" s="191" t="s">
        <v>196</v>
      </c>
      <c r="C484" s="191">
        <v>800</v>
      </c>
      <c r="D484" s="191" t="s">
        <v>828</v>
      </c>
      <c r="E484" s="210">
        <v>62750.96</v>
      </c>
    </row>
    <row r="485" spans="1:5" ht="16" x14ac:dyDescent="0.2">
      <c r="A485" s="209">
        <v>29</v>
      </c>
      <c r="B485" s="191" t="s">
        <v>196</v>
      </c>
      <c r="C485" s="191">
        <v>820</v>
      </c>
      <c r="D485" s="191" t="s">
        <v>829</v>
      </c>
      <c r="E485" s="210">
        <v>68759.45</v>
      </c>
    </row>
    <row r="486" spans="1:5" ht="16" x14ac:dyDescent="0.2">
      <c r="A486" s="209">
        <v>29</v>
      </c>
      <c r="B486" s="191" t="s">
        <v>196</v>
      </c>
      <c r="C486" s="191">
        <v>830</v>
      </c>
      <c r="D486" s="191" t="s">
        <v>830</v>
      </c>
      <c r="E486" s="210">
        <v>66501.58</v>
      </c>
    </row>
    <row r="487" spans="1:5" ht="16" x14ac:dyDescent="0.2">
      <c r="A487" s="209">
        <v>29</v>
      </c>
      <c r="B487" s="191" t="s">
        <v>196</v>
      </c>
      <c r="C487" s="191">
        <v>850</v>
      </c>
      <c r="D487" s="191" t="s">
        <v>831</v>
      </c>
      <c r="E487" s="210">
        <v>65363.28</v>
      </c>
    </row>
    <row r="488" spans="1:5" ht="16" x14ac:dyDescent="0.2">
      <c r="A488" s="209">
        <v>29</v>
      </c>
      <c r="B488" s="191" t="s">
        <v>196</v>
      </c>
      <c r="C488" s="191">
        <v>870</v>
      </c>
      <c r="D488" s="191" t="s">
        <v>584</v>
      </c>
      <c r="E488" s="210">
        <v>65748.850000000006</v>
      </c>
    </row>
    <row r="489" spans="1:5" ht="16" x14ac:dyDescent="0.2">
      <c r="A489" s="209">
        <v>29</v>
      </c>
      <c r="B489" s="191" t="s">
        <v>196</v>
      </c>
      <c r="C489" s="191">
        <v>890</v>
      </c>
      <c r="D489" s="191" t="s">
        <v>832</v>
      </c>
      <c r="E489" s="210">
        <v>63902.69</v>
      </c>
    </row>
    <row r="490" spans="1:5" ht="16" x14ac:dyDescent="0.2">
      <c r="A490" s="209">
        <v>29</v>
      </c>
      <c r="B490" s="191" t="s">
        <v>196</v>
      </c>
      <c r="C490" s="191">
        <v>90</v>
      </c>
      <c r="D490" s="191" t="s">
        <v>833</v>
      </c>
      <c r="E490" s="210">
        <v>68852.37</v>
      </c>
    </row>
    <row r="491" spans="1:5" ht="16" x14ac:dyDescent="0.2">
      <c r="A491" s="209">
        <v>29</v>
      </c>
      <c r="B491" s="191" t="s">
        <v>196</v>
      </c>
      <c r="C491" s="191">
        <v>900</v>
      </c>
      <c r="D491" s="191" t="s">
        <v>834</v>
      </c>
      <c r="E491" s="210">
        <v>66405.91</v>
      </c>
    </row>
    <row r="492" spans="1:5" ht="16" x14ac:dyDescent="0.2">
      <c r="A492" s="209">
        <v>29</v>
      </c>
      <c r="B492" s="191" t="s">
        <v>196</v>
      </c>
      <c r="C492" s="191">
        <v>930</v>
      </c>
      <c r="D492" s="191" t="s">
        <v>835</v>
      </c>
      <c r="E492" s="210">
        <v>70157.63</v>
      </c>
    </row>
    <row r="493" spans="1:5" ht="16" x14ac:dyDescent="0.2">
      <c r="A493" s="209">
        <v>29</v>
      </c>
      <c r="B493" s="191" t="s">
        <v>196</v>
      </c>
      <c r="C493" s="191">
        <v>940</v>
      </c>
      <c r="D493" s="191" t="s">
        <v>836</v>
      </c>
      <c r="E493" s="210">
        <v>64984.01</v>
      </c>
    </row>
    <row r="494" spans="1:5" ht="16" x14ac:dyDescent="0.2">
      <c r="A494" s="209">
        <v>29</v>
      </c>
      <c r="B494" s="191" t="s">
        <v>196</v>
      </c>
      <c r="C494" s="191">
        <v>950</v>
      </c>
      <c r="D494" s="191" t="s">
        <v>837</v>
      </c>
      <c r="E494" s="210">
        <v>61682.9</v>
      </c>
    </row>
    <row r="495" spans="1:5" ht="16" x14ac:dyDescent="0.2">
      <c r="A495" s="209">
        <v>29</v>
      </c>
      <c r="B495" s="191" t="s">
        <v>196</v>
      </c>
      <c r="C495" s="191">
        <v>960</v>
      </c>
      <c r="D495" s="191" t="s">
        <v>838</v>
      </c>
      <c r="E495" s="210">
        <v>62248.62</v>
      </c>
    </row>
    <row r="496" spans="1:5" ht="16" x14ac:dyDescent="0.2">
      <c r="A496" s="209">
        <v>29</v>
      </c>
      <c r="B496" s="191" t="s">
        <v>196</v>
      </c>
      <c r="C496" s="191">
        <v>970</v>
      </c>
      <c r="D496" s="191" t="s">
        <v>839</v>
      </c>
      <c r="E496" s="210">
        <v>60205.27</v>
      </c>
    </row>
    <row r="497" spans="1:5" ht="16" x14ac:dyDescent="0.2">
      <c r="A497" s="209">
        <v>29</v>
      </c>
      <c r="B497" s="191" t="s">
        <v>196</v>
      </c>
      <c r="C497" s="191">
        <v>980</v>
      </c>
      <c r="D497" s="191" t="s">
        <v>840</v>
      </c>
      <c r="E497" s="210">
        <v>66061.039999999994</v>
      </c>
    </row>
    <row r="498" spans="1:5" ht="16" x14ac:dyDescent="0.2">
      <c r="A498" s="209">
        <v>29</v>
      </c>
      <c r="B498" s="191" t="s">
        <v>196</v>
      </c>
      <c r="C498" s="191">
        <v>9996</v>
      </c>
      <c r="D498" s="191" t="s">
        <v>841</v>
      </c>
      <c r="E498" s="210">
        <v>79567</v>
      </c>
    </row>
    <row r="499" spans="1:5" ht="16" x14ac:dyDescent="0.2">
      <c r="A499" s="209">
        <v>30</v>
      </c>
      <c r="B499" s="191" t="s">
        <v>197</v>
      </c>
      <c r="C499" s="191">
        <v>10</v>
      </c>
      <c r="D499" s="191" t="s">
        <v>842</v>
      </c>
      <c r="E499" s="210">
        <v>54980.99</v>
      </c>
    </row>
    <row r="500" spans="1:5" ht="16" x14ac:dyDescent="0.2">
      <c r="A500" s="209">
        <v>30</v>
      </c>
      <c r="B500" s="191" t="s">
        <v>197</v>
      </c>
      <c r="C500" s="191">
        <v>120</v>
      </c>
      <c r="D500" s="191" t="s">
        <v>843</v>
      </c>
      <c r="E500" s="210">
        <v>58762.31</v>
      </c>
    </row>
    <row r="501" spans="1:5" ht="16" x14ac:dyDescent="0.2">
      <c r="A501" s="209">
        <v>30</v>
      </c>
      <c r="B501" s="191" t="s">
        <v>197</v>
      </c>
      <c r="C501" s="191">
        <v>20</v>
      </c>
      <c r="D501" s="191" t="s">
        <v>844</v>
      </c>
      <c r="E501" s="210">
        <v>50459.03</v>
      </c>
    </row>
    <row r="502" spans="1:5" ht="16" x14ac:dyDescent="0.2">
      <c r="A502" s="209">
        <v>30</v>
      </c>
      <c r="B502" s="191" t="s">
        <v>197</v>
      </c>
      <c r="C502" s="191">
        <v>450</v>
      </c>
      <c r="D502" s="191" t="s">
        <v>845</v>
      </c>
      <c r="E502" s="210">
        <v>60041.35</v>
      </c>
    </row>
    <row r="503" spans="1:5" ht="16" x14ac:dyDescent="0.2">
      <c r="A503" s="209">
        <v>30</v>
      </c>
      <c r="B503" s="191" t="s">
        <v>197</v>
      </c>
      <c r="C503" s="191">
        <v>460</v>
      </c>
      <c r="D503" s="191" t="s">
        <v>846</v>
      </c>
      <c r="E503" s="210">
        <v>54310.49</v>
      </c>
    </row>
    <row r="504" spans="1:5" ht="16" x14ac:dyDescent="0.2">
      <c r="A504" s="209">
        <v>30</v>
      </c>
      <c r="B504" s="191" t="s">
        <v>197</v>
      </c>
      <c r="C504" s="191">
        <v>510</v>
      </c>
      <c r="D504" s="191" t="s">
        <v>847</v>
      </c>
      <c r="E504" s="210">
        <v>52910.91</v>
      </c>
    </row>
    <row r="505" spans="1:5" ht="16" x14ac:dyDescent="0.2">
      <c r="A505" s="209">
        <v>30</v>
      </c>
      <c r="B505" s="191" t="s">
        <v>197</v>
      </c>
      <c r="C505" s="191">
        <v>511</v>
      </c>
      <c r="D505" s="191" t="s">
        <v>848</v>
      </c>
      <c r="E505" s="210">
        <v>49846.03</v>
      </c>
    </row>
    <row r="506" spans="1:5" ht="16" x14ac:dyDescent="0.2">
      <c r="A506" s="209">
        <v>30</v>
      </c>
      <c r="B506" s="191" t="s">
        <v>197</v>
      </c>
      <c r="C506" s="191">
        <v>520</v>
      </c>
      <c r="D506" s="191" t="s">
        <v>849</v>
      </c>
      <c r="E506" s="210">
        <v>54310.59</v>
      </c>
    </row>
    <row r="507" spans="1:5" ht="16" x14ac:dyDescent="0.2">
      <c r="A507" s="209">
        <v>30</v>
      </c>
      <c r="B507" s="191" t="s">
        <v>197</v>
      </c>
      <c r="C507" s="191">
        <v>530</v>
      </c>
      <c r="D507" s="191" t="s">
        <v>850</v>
      </c>
      <c r="E507" s="210">
        <v>53317.75</v>
      </c>
    </row>
    <row r="508" spans="1:5" ht="16" x14ac:dyDescent="0.2">
      <c r="A508" s="209">
        <v>30</v>
      </c>
      <c r="B508" s="191" t="s">
        <v>197</v>
      </c>
      <c r="C508" s="191">
        <v>660</v>
      </c>
      <c r="D508" s="191" t="s">
        <v>851</v>
      </c>
      <c r="E508" s="210">
        <v>52616.71</v>
      </c>
    </row>
    <row r="509" spans="1:5" ht="16" x14ac:dyDescent="0.2">
      <c r="A509" s="209">
        <v>30</v>
      </c>
      <c r="B509" s="191" t="s">
        <v>197</v>
      </c>
      <c r="C509" s="191">
        <v>670</v>
      </c>
      <c r="D509" s="191" t="s">
        <v>852</v>
      </c>
      <c r="E509" s="210">
        <v>53664.53</v>
      </c>
    </row>
    <row r="510" spans="1:5" ht="16" x14ac:dyDescent="0.2">
      <c r="A510" s="209">
        <v>30</v>
      </c>
      <c r="B510" s="191" t="s">
        <v>197</v>
      </c>
      <c r="C510" s="191">
        <v>701</v>
      </c>
      <c r="D510" s="191" t="s">
        <v>853</v>
      </c>
      <c r="E510" s="210">
        <v>57283.360000000001</v>
      </c>
    </row>
    <row r="511" spans="1:5" ht="16" x14ac:dyDescent="0.2">
      <c r="A511" s="209">
        <v>30</v>
      </c>
      <c r="B511" s="191" t="s">
        <v>197</v>
      </c>
      <c r="C511" s="191">
        <v>720</v>
      </c>
      <c r="D511" s="191" t="s">
        <v>854</v>
      </c>
      <c r="E511" s="210">
        <v>57204.6</v>
      </c>
    </row>
    <row r="512" spans="1:5" ht="16" x14ac:dyDescent="0.2">
      <c r="A512" s="209">
        <v>30</v>
      </c>
      <c r="B512" s="191" t="s">
        <v>197</v>
      </c>
      <c r="C512" s="191">
        <v>730</v>
      </c>
      <c r="D512" s="191" t="s">
        <v>855</v>
      </c>
      <c r="E512" s="210">
        <v>56983.66</v>
      </c>
    </row>
    <row r="513" spans="1:5" ht="16" x14ac:dyDescent="0.2">
      <c r="A513" s="209">
        <v>30</v>
      </c>
      <c r="B513" s="191" t="s">
        <v>197</v>
      </c>
      <c r="C513" s="191">
        <v>740</v>
      </c>
      <c r="D513" s="191" t="s">
        <v>856</v>
      </c>
      <c r="E513" s="210">
        <v>54057.17</v>
      </c>
    </row>
    <row r="514" spans="1:5" ht="16" x14ac:dyDescent="0.2">
      <c r="A514" s="209">
        <v>30</v>
      </c>
      <c r="B514" s="191" t="s">
        <v>197</v>
      </c>
      <c r="C514" s="191">
        <v>750</v>
      </c>
      <c r="D514" s="191" t="s">
        <v>857</v>
      </c>
      <c r="E514" s="210">
        <v>51138.02</v>
      </c>
    </row>
    <row r="515" spans="1:5" ht="16" x14ac:dyDescent="0.2">
      <c r="A515" s="209">
        <v>30</v>
      </c>
      <c r="B515" s="191" t="s">
        <v>197</v>
      </c>
      <c r="C515" s="191">
        <v>851</v>
      </c>
      <c r="D515" s="191" t="s">
        <v>468</v>
      </c>
      <c r="E515" s="210">
        <v>53131</v>
      </c>
    </row>
    <row r="516" spans="1:5" ht="16" x14ac:dyDescent="0.2">
      <c r="A516" s="209">
        <v>30</v>
      </c>
      <c r="B516" s="191" t="s">
        <v>197</v>
      </c>
      <c r="C516" s="191">
        <v>853</v>
      </c>
      <c r="D516" s="191" t="s">
        <v>858</v>
      </c>
      <c r="E516" s="210">
        <v>50274.03</v>
      </c>
    </row>
    <row r="517" spans="1:5" ht="16" x14ac:dyDescent="0.2">
      <c r="A517" s="209">
        <v>30</v>
      </c>
      <c r="B517" s="191" t="s">
        <v>197</v>
      </c>
      <c r="C517" s="191">
        <v>854</v>
      </c>
      <c r="D517" s="191" t="s">
        <v>859</v>
      </c>
      <c r="E517" s="210">
        <v>50705.17</v>
      </c>
    </row>
    <row r="518" spans="1:5" ht="16" x14ac:dyDescent="0.2">
      <c r="A518" s="209">
        <v>31</v>
      </c>
      <c r="B518" s="191" t="s">
        <v>198</v>
      </c>
      <c r="C518" s="191">
        <v>360</v>
      </c>
      <c r="D518" s="191" t="s">
        <v>860</v>
      </c>
      <c r="E518" s="210">
        <v>43157.38</v>
      </c>
    </row>
    <row r="519" spans="1:5" ht="16" x14ac:dyDescent="0.2">
      <c r="A519" s="209">
        <v>31</v>
      </c>
      <c r="B519" s="191" t="s">
        <v>198</v>
      </c>
      <c r="C519" s="191">
        <v>500</v>
      </c>
      <c r="D519" s="191" t="s">
        <v>861</v>
      </c>
      <c r="E519" s="210">
        <v>41274.53</v>
      </c>
    </row>
    <row r="520" spans="1:5" ht="16" x14ac:dyDescent="0.2">
      <c r="A520" s="209">
        <v>31</v>
      </c>
      <c r="B520" s="191" t="s">
        <v>198</v>
      </c>
      <c r="C520" s="191">
        <v>650</v>
      </c>
      <c r="D520" s="191" t="s">
        <v>862</v>
      </c>
      <c r="E520" s="210">
        <v>41004.68</v>
      </c>
    </row>
    <row r="521" spans="1:5" ht="16" x14ac:dyDescent="0.2">
      <c r="A521" s="209">
        <v>31</v>
      </c>
      <c r="B521" s="191" t="s">
        <v>198</v>
      </c>
      <c r="C521" s="191">
        <v>660</v>
      </c>
      <c r="D521" s="191" t="s">
        <v>863</v>
      </c>
      <c r="E521" s="210">
        <v>43651.91</v>
      </c>
    </row>
    <row r="522" spans="1:5" ht="16" x14ac:dyDescent="0.2">
      <c r="A522" s="209">
        <v>31</v>
      </c>
      <c r="B522" s="191" t="s">
        <v>198</v>
      </c>
      <c r="C522" s="191">
        <v>90</v>
      </c>
      <c r="D522" s="191" t="s">
        <v>864</v>
      </c>
      <c r="E522" s="210">
        <v>45467.61</v>
      </c>
    </row>
    <row r="523" spans="1:5" ht="16" x14ac:dyDescent="0.2">
      <c r="A523" s="209">
        <v>32</v>
      </c>
      <c r="B523" s="191" t="s">
        <v>199</v>
      </c>
      <c r="C523" s="191">
        <v>260</v>
      </c>
      <c r="D523" s="191" t="s">
        <v>865</v>
      </c>
      <c r="E523" s="210">
        <v>47678.2</v>
      </c>
    </row>
    <row r="524" spans="1:5" ht="16" x14ac:dyDescent="0.2">
      <c r="A524" s="209">
        <v>32</v>
      </c>
      <c r="B524" s="191" t="s">
        <v>199</v>
      </c>
      <c r="C524" s="191">
        <v>300</v>
      </c>
      <c r="D524" s="191" t="s">
        <v>866</v>
      </c>
      <c r="E524" s="210">
        <v>47675.28</v>
      </c>
    </row>
    <row r="525" spans="1:5" ht="16" x14ac:dyDescent="0.2">
      <c r="A525" s="209">
        <v>32</v>
      </c>
      <c r="B525" s="191" t="s">
        <v>199</v>
      </c>
      <c r="C525" s="191">
        <v>310</v>
      </c>
      <c r="D525" s="191" t="s">
        <v>405</v>
      </c>
      <c r="E525" s="210">
        <v>47004.36</v>
      </c>
    </row>
    <row r="526" spans="1:5" ht="16" x14ac:dyDescent="0.2">
      <c r="A526" s="209">
        <v>32</v>
      </c>
      <c r="B526" s="191" t="s">
        <v>199</v>
      </c>
      <c r="C526" s="191">
        <v>320</v>
      </c>
      <c r="D526" s="191" t="s">
        <v>867</v>
      </c>
      <c r="E526" s="210">
        <v>50906.93</v>
      </c>
    </row>
    <row r="527" spans="1:5" ht="16" x14ac:dyDescent="0.2">
      <c r="A527" s="209">
        <v>32</v>
      </c>
      <c r="B527" s="191" t="s">
        <v>199</v>
      </c>
      <c r="C527" s="191">
        <v>330</v>
      </c>
      <c r="D527" s="191" t="s">
        <v>868</v>
      </c>
      <c r="E527" s="210">
        <v>57127.92</v>
      </c>
    </row>
    <row r="528" spans="1:5" ht="16" x14ac:dyDescent="0.2">
      <c r="A528" s="209">
        <v>33</v>
      </c>
      <c r="B528" s="191" t="s">
        <v>200</v>
      </c>
      <c r="C528" s="191">
        <v>10</v>
      </c>
      <c r="D528" s="191" t="s">
        <v>415</v>
      </c>
      <c r="E528" s="210">
        <v>39839.760000000002</v>
      </c>
    </row>
    <row r="529" spans="1:5" ht="16" x14ac:dyDescent="0.2">
      <c r="A529" s="209">
        <v>33</v>
      </c>
      <c r="B529" s="191" t="s">
        <v>200</v>
      </c>
      <c r="C529" s="191">
        <v>1170</v>
      </c>
      <c r="D529" s="191" t="s">
        <v>869</v>
      </c>
      <c r="E529" s="210">
        <v>42164.22</v>
      </c>
    </row>
    <row r="530" spans="1:5" ht="16" x14ac:dyDescent="0.2">
      <c r="A530" s="209">
        <v>33</v>
      </c>
      <c r="B530" s="191" t="s">
        <v>200</v>
      </c>
      <c r="C530" s="191">
        <v>1311</v>
      </c>
      <c r="D530" s="191" t="s">
        <v>870</v>
      </c>
      <c r="E530" s="210">
        <v>45907.95</v>
      </c>
    </row>
    <row r="531" spans="1:5" ht="16" x14ac:dyDescent="0.2">
      <c r="A531" s="209">
        <v>33</v>
      </c>
      <c r="B531" s="191" t="s">
        <v>200</v>
      </c>
      <c r="C531" s="191">
        <v>1320</v>
      </c>
      <c r="D531" s="191" t="s">
        <v>871</v>
      </c>
      <c r="E531" s="210">
        <v>45089.5</v>
      </c>
    </row>
    <row r="532" spans="1:5" ht="16" x14ac:dyDescent="0.2">
      <c r="A532" s="209">
        <v>33</v>
      </c>
      <c r="B532" s="191" t="s">
        <v>200</v>
      </c>
      <c r="C532" s="191">
        <v>1360</v>
      </c>
      <c r="D532" s="191" t="s">
        <v>872</v>
      </c>
      <c r="E532" s="210">
        <v>41518.14</v>
      </c>
    </row>
    <row r="533" spans="1:5" ht="16" x14ac:dyDescent="0.2">
      <c r="A533" s="209">
        <v>33</v>
      </c>
      <c r="B533" s="191" t="s">
        <v>200</v>
      </c>
      <c r="C533" s="191">
        <v>1370</v>
      </c>
      <c r="D533" s="191" t="s">
        <v>873</v>
      </c>
      <c r="E533" s="210">
        <v>48522.65</v>
      </c>
    </row>
    <row r="534" spans="1:5" ht="16" x14ac:dyDescent="0.2">
      <c r="A534" s="209">
        <v>33</v>
      </c>
      <c r="B534" s="191" t="s">
        <v>200</v>
      </c>
      <c r="C534" s="191">
        <v>1380</v>
      </c>
      <c r="D534" s="191" t="s">
        <v>874</v>
      </c>
      <c r="E534" s="210">
        <v>44384.03</v>
      </c>
    </row>
    <row r="535" spans="1:5" ht="16" x14ac:dyDescent="0.2">
      <c r="A535" s="209">
        <v>33</v>
      </c>
      <c r="B535" s="191" t="s">
        <v>200</v>
      </c>
      <c r="C535" s="191">
        <v>1481</v>
      </c>
      <c r="D535" s="191" t="s">
        <v>875</v>
      </c>
      <c r="E535" s="210">
        <v>47192.91</v>
      </c>
    </row>
    <row r="536" spans="1:5" ht="16" x14ac:dyDescent="0.2">
      <c r="A536" s="209">
        <v>33</v>
      </c>
      <c r="B536" s="191" t="s">
        <v>200</v>
      </c>
      <c r="C536" s="191">
        <v>20</v>
      </c>
      <c r="D536" s="191" t="s">
        <v>876</v>
      </c>
      <c r="E536" s="210">
        <v>44217.1</v>
      </c>
    </row>
    <row r="537" spans="1:5" ht="16" x14ac:dyDescent="0.2">
      <c r="A537" s="209">
        <v>33</v>
      </c>
      <c r="B537" s="191" t="s">
        <v>200</v>
      </c>
      <c r="C537" s="191">
        <v>31</v>
      </c>
      <c r="D537" s="191" t="s">
        <v>877</v>
      </c>
      <c r="E537" s="210">
        <v>45753.599999999999</v>
      </c>
    </row>
    <row r="538" spans="1:5" ht="16" x14ac:dyDescent="0.2">
      <c r="A538" s="209">
        <v>33</v>
      </c>
      <c r="B538" s="191" t="s">
        <v>200</v>
      </c>
      <c r="C538" s="191">
        <v>32</v>
      </c>
      <c r="D538" s="191" t="s">
        <v>878</v>
      </c>
      <c r="E538" s="210">
        <v>45056.1</v>
      </c>
    </row>
    <row r="539" spans="1:5" ht="16" x14ac:dyDescent="0.2">
      <c r="A539" s="209">
        <v>33</v>
      </c>
      <c r="B539" s="191" t="s">
        <v>200</v>
      </c>
      <c r="C539" s="191">
        <v>350</v>
      </c>
      <c r="D539" s="191" t="s">
        <v>879</v>
      </c>
      <c r="E539" s="210">
        <v>49189.24</v>
      </c>
    </row>
    <row r="540" spans="1:5" ht="16" x14ac:dyDescent="0.2">
      <c r="A540" s="209">
        <v>33</v>
      </c>
      <c r="B540" s="191" t="s">
        <v>200</v>
      </c>
      <c r="C540" s="191">
        <v>660</v>
      </c>
      <c r="D540" s="191" t="s">
        <v>880</v>
      </c>
      <c r="E540" s="210">
        <v>44632.26</v>
      </c>
    </row>
    <row r="541" spans="1:5" ht="16" x14ac:dyDescent="0.2">
      <c r="A541" s="209">
        <v>33</v>
      </c>
      <c r="B541" s="191" t="s">
        <v>200</v>
      </c>
      <c r="C541" s="191">
        <v>690</v>
      </c>
      <c r="D541" s="191" t="s">
        <v>881</v>
      </c>
      <c r="E541" s="210">
        <v>45103.12</v>
      </c>
    </row>
    <row r="542" spans="1:5" ht="16" x14ac:dyDescent="0.2">
      <c r="A542" s="209">
        <v>33</v>
      </c>
      <c r="B542" s="191" t="s">
        <v>200</v>
      </c>
      <c r="C542" s="191">
        <v>960</v>
      </c>
      <c r="D542" s="191" t="s">
        <v>882</v>
      </c>
      <c r="E542" s="210">
        <v>46088.639999999999</v>
      </c>
    </row>
    <row r="543" spans="1:5" ht="16" x14ac:dyDescent="0.2">
      <c r="A543" s="209">
        <v>33</v>
      </c>
      <c r="B543" s="191" t="s">
        <v>200</v>
      </c>
      <c r="C543" s="191">
        <v>980</v>
      </c>
      <c r="D543" s="191" t="s">
        <v>883</v>
      </c>
      <c r="E543" s="210">
        <v>40726.15</v>
      </c>
    </row>
    <row r="544" spans="1:5" ht="16" x14ac:dyDescent="0.2">
      <c r="A544" s="209">
        <v>34</v>
      </c>
      <c r="B544" s="191" t="s">
        <v>201</v>
      </c>
      <c r="C544" s="191">
        <v>10</v>
      </c>
      <c r="D544" s="191" t="s">
        <v>884</v>
      </c>
      <c r="E544" s="210">
        <v>52271</v>
      </c>
    </row>
    <row r="545" spans="1:5" ht="16" x14ac:dyDescent="0.2">
      <c r="A545" s="209">
        <v>34</v>
      </c>
      <c r="B545" s="191" t="s">
        <v>201</v>
      </c>
      <c r="C545" s="191">
        <v>20</v>
      </c>
      <c r="D545" s="191" t="s">
        <v>885</v>
      </c>
      <c r="E545" s="210">
        <v>53701</v>
      </c>
    </row>
    <row r="546" spans="1:5" ht="16" x14ac:dyDescent="0.2">
      <c r="A546" s="209">
        <v>34</v>
      </c>
      <c r="B546" s="191" t="s">
        <v>201</v>
      </c>
      <c r="C546" s="191">
        <v>30</v>
      </c>
      <c r="D546" s="191" t="s">
        <v>886</v>
      </c>
      <c r="E546" s="210">
        <v>54967</v>
      </c>
    </row>
    <row r="547" spans="1:5" ht="16" x14ac:dyDescent="0.2">
      <c r="A547" s="209">
        <v>34</v>
      </c>
      <c r="B547" s="191" t="s">
        <v>201</v>
      </c>
      <c r="C547" s="191">
        <v>320</v>
      </c>
      <c r="D547" s="191" t="s">
        <v>887</v>
      </c>
      <c r="E547" s="210">
        <v>50811</v>
      </c>
    </row>
    <row r="548" spans="1:5" ht="16" x14ac:dyDescent="0.2">
      <c r="A548" s="209">
        <v>34</v>
      </c>
      <c r="B548" s="191" t="s">
        <v>201</v>
      </c>
      <c r="C548" s="191">
        <v>340</v>
      </c>
      <c r="D548" s="191" t="s">
        <v>888</v>
      </c>
      <c r="E548" s="210">
        <v>51127</v>
      </c>
    </row>
    <row r="549" spans="1:5" ht="16" x14ac:dyDescent="0.2">
      <c r="A549" s="209">
        <v>34</v>
      </c>
      <c r="B549" s="191" t="s">
        <v>201</v>
      </c>
      <c r="C549" s="191">
        <v>380</v>
      </c>
      <c r="D549" s="191" t="s">
        <v>889</v>
      </c>
      <c r="E549" s="210">
        <v>50798</v>
      </c>
    </row>
    <row r="550" spans="1:5" ht="16" x14ac:dyDescent="0.2">
      <c r="A550" s="209">
        <v>34</v>
      </c>
      <c r="B550" s="191" t="s">
        <v>201</v>
      </c>
      <c r="C550" s="191">
        <v>40</v>
      </c>
      <c r="D550" s="191" t="s">
        <v>890</v>
      </c>
      <c r="E550" s="210">
        <v>50089</v>
      </c>
    </row>
    <row r="551" spans="1:5" ht="16" x14ac:dyDescent="0.2">
      <c r="A551" s="209">
        <v>34</v>
      </c>
      <c r="B551" s="191" t="s">
        <v>201</v>
      </c>
      <c r="C551" s="191">
        <v>410</v>
      </c>
      <c r="D551" s="191" t="s">
        <v>891</v>
      </c>
      <c r="E551" s="210">
        <v>51487</v>
      </c>
    </row>
    <row r="552" spans="1:5" ht="16" x14ac:dyDescent="0.2">
      <c r="A552" s="209">
        <v>34</v>
      </c>
      <c r="B552" s="191" t="s">
        <v>201</v>
      </c>
      <c r="C552" s="191">
        <v>420</v>
      </c>
      <c r="D552" s="191" t="s">
        <v>892</v>
      </c>
      <c r="E552" s="210">
        <v>53447</v>
      </c>
    </row>
    <row r="553" spans="1:5" ht="16" x14ac:dyDescent="0.2">
      <c r="A553" s="209">
        <v>34</v>
      </c>
      <c r="B553" s="191" t="s">
        <v>201</v>
      </c>
      <c r="C553" s="191">
        <v>460</v>
      </c>
      <c r="D553" s="191" t="s">
        <v>893</v>
      </c>
      <c r="E553" s="210">
        <v>52729</v>
      </c>
    </row>
    <row r="554" spans="1:5" ht="16" x14ac:dyDescent="0.2">
      <c r="A554" s="209">
        <v>34</v>
      </c>
      <c r="B554" s="191" t="s">
        <v>201</v>
      </c>
      <c r="C554" s="191">
        <v>480</v>
      </c>
      <c r="D554" s="191" t="s">
        <v>894</v>
      </c>
      <c r="E554" s="210">
        <v>54561</v>
      </c>
    </row>
    <row r="555" spans="1:5" ht="16" x14ac:dyDescent="0.2">
      <c r="A555" s="209">
        <v>34</v>
      </c>
      <c r="B555" s="191" t="s">
        <v>201</v>
      </c>
      <c r="C555" s="191">
        <v>581</v>
      </c>
      <c r="D555" s="191" t="s">
        <v>895</v>
      </c>
      <c r="E555" s="210">
        <v>54817</v>
      </c>
    </row>
    <row r="556" spans="1:5" ht="16" x14ac:dyDescent="0.2">
      <c r="A556" s="209">
        <v>34</v>
      </c>
      <c r="B556" s="191" t="s">
        <v>201</v>
      </c>
      <c r="C556" s="191">
        <v>582</v>
      </c>
      <c r="D556" s="191" t="s">
        <v>896</v>
      </c>
      <c r="E556" s="210">
        <v>51659</v>
      </c>
    </row>
    <row r="557" spans="1:5" ht="16" x14ac:dyDescent="0.2">
      <c r="A557" s="209">
        <v>34</v>
      </c>
      <c r="B557" s="191" t="s">
        <v>201</v>
      </c>
      <c r="C557" s="191">
        <v>583</v>
      </c>
      <c r="D557" s="191" t="s">
        <v>897</v>
      </c>
      <c r="E557" s="210">
        <v>48733</v>
      </c>
    </row>
    <row r="558" spans="1:5" ht="16" x14ac:dyDescent="0.2">
      <c r="A558" s="209">
        <v>34</v>
      </c>
      <c r="B558" s="191" t="s">
        <v>201</v>
      </c>
      <c r="C558" s="191">
        <v>584</v>
      </c>
      <c r="D558" s="191" t="s">
        <v>898</v>
      </c>
      <c r="E558" s="210">
        <v>52494</v>
      </c>
    </row>
    <row r="559" spans="1:5" ht="16" x14ac:dyDescent="0.2">
      <c r="A559" s="209">
        <v>34</v>
      </c>
      <c r="B559" s="191" t="s">
        <v>201</v>
      </c>
      <c r="C559" s="191">
        <v>586</v>
      </c>
      <c r="D559" s="191" t="s">
        <v>899</v>
      </c>
      <c r="E559" s="210">
        <v>52250</v>
      </c>
    </row>
    <row r="560" spans="1:5" ht="16" x14ac:dyDescent="0.2">
      <c r="A560" s="209">
        <v>34</v>
      </c>
      <c r="B560" s="191" t="s">
        <v>201</v>
      </c>
      <c r="C560" s="191">
        <v>587</v>
      </c>
      <c r="D560" s="191" t="s">
        <v>900</v>
      </c>
      <c r="E560" s="210">
        <v>49686</v>
      </c>
    </row>
    <row r="561" spans="1:5" ht="16" x14ac:dyDescent="0.2">
      <c r="A561" s="209">
        <v>34</v>
      </c>
      <c r="B561" s="191" t="s">
        <v>201</v>
      </c>
      <c r="C561" s="191">
        <v>590</v>
      </c>
      <c r="D561" s="191" t="s">
        <v>901</v>
      </c>
      <c r="E561" s="210">
        <v>51690</v>
      </c>
    </row>
    <row r="562" spans="1:5" ht="16" x14ac:dyDescent="0.2">
      <c r="A562" s="209">
        <v>35</v>
      </c>
      <c r="B562" s="191" t="s">
        <v>202</v>
      </c>
      <c r="C562" s="191">
        <v>10</v>
      </c>
      <c r="D562" s="191" t="s">
        <v>902</v>
      </c>
      <c r="E562" s="210">
        <v>42525</v>
      </c>
    </row>
    <row r="563" spans="1:5" ht="16" x14ac:dyDescent="0.2">
      <c r="A563" s="209">
        <v>35</v>
      </c>
      <c r="B563" s="191" t="s">
        <v>202</v>
      </c>
      <c r="C563" s="191">
        <v>390</v>
      </c>
      <c r="D563" s="191" t="s">
        <v>903</v>
      </c>
      <c r="E563" s="210">
        <v>39385</v>
      </c>
    </row>
    <row r="564" spans="1:5" ht="16" x14ac:dyDescent="0.2">
      <c r="A564" s="209">
        <v>35</v>
      </c>
      <c r="B564" s="191" t="s">
        <v>202</v>
      </c>
      <c r="C564" s="191">
        <v>400</v>
      </c>
      <c r="D564" s="191" t="s">
        <v>904</v>
      </c>
      <c r="E564" s="210">
        <v>43173</v>
      </c>
    </row>
    <row r="565" spans="1:5" ht="16" x14ac:dyDescent="0.2">
      <c r="A565" s="209">
        <v>35</v>
      </c>
      <c r="B565" s="191" t="s">
        <v>202</v>
      </c>
      <c r="C565" s="191">
        <v>461</v>
      </c>
      <c r="D565" s="191" t="s">
        <v>905</v>
      </c>
      <c r="E565" s="210">
        <v>43159</v>
      </c>
    </row>
    <row r="566" spans="1:5" ht="16" x14ac:dyDescent="0.2">
      <c r="A566" s="209">
        <v>35</v>
      </c>
      <c r="B566" s="191" t="s">
        <v>202</v>
      </c>
      <c r="C566" s="191">
        <v>470</v>
      </c>
      <c r="D566" s="191" t="s">
        <v>906</v>
      </c>
      <c r="E566" s="210">
        <v>42307</v>
      </c>
    </row>
    <row r="567" spans="1:5" ht="16" x14ac:dyDescent="0.2">
      <c r="A567" s="209">
        <v>36</v>
      </c>
      <c r="B567" s="191" t="s">
        <v>203</v>
      </c>
      <c r="C567" s="191">
        <v>100</v>
      </c>
      <c r="D567" s="191" t="s">
        <v>907</v>
      </c>
      <c r="E567" s="210">
        <v>47363.14</v>
      </c>
    </row>
    <row r="568" spans="1:5" ht="16" x14ac:dyDescent="0.2">
      <c r="A568" s="209">
        <v>36</v>
      </c>
      <c r="B568" s="191" t="s">
        <v>203</v>
      </c>
      <c r="C568" s="191">
        <v>240</v>
      </c>
      <c r="D568" s="191" t="s">
        <v>908</v>
      </c>
      <c r="E568" s="210">
        <v>46952.5</v>
      </c>
    </row>
    <row r="569" spans="1:5" ht="16" x14ac:dyDescent="0.2">
      <c r="A569" s="209">
        <v>36</v>
      </c>
      <c r="B569" s="191" t="s">
        <v>203</v>
      </c>
      <c r="C569" s="191">
        <v>250</v>
      </c>
      <c r="D569" s="191" t="s">
        <v>422</v>
      </c>
      <c r="E569" s="210">
        <v>46658.93</v>
      </c>
    </row>
    <row r="570" spans="1:5" ht="16" x14ac:dyDescent="0.2">
      <c r="A570" s="209">
        <v>36</v>
      </c>
      <c r="B570" s="191" t="s">
        <v>203</v>
      </c>
      <c r="C570" s="191">
        <v>260</v>
      </c>
      <c r="D570" s="191" t="s">
        <v>909</v>
      </c>
      <c r="E570" s="210">
        <v>47640.5</v>
      </c>
    </row>
    <row r="571" spans="1:5" ht="16" x14ac:dyDescent="0.2">
      <c r="A571" s="209">
        <v>36</v>
      </c>
      <c r="B571" s="191" t="s">
        <v>203</v>
      </c>
      <c r="C571" s="191">
        <v>270</v>
      </c>
      <c r="D571" s="191" t="s">
        <v>910</v>
      </c>
      <c r="E571" s="210">
        <v>46570.1</v>
      </c>
    </row>
    <row r="572" spans="1:5" ht="16" x14ac:dyDescent="0.2">
      <c r="A572" s="209">
        <v>36</v>
      </c>
      <c r="B572" s="191" t="s">
        <v>203</v>
      </c>
      <c r="C572" s="191">
        <v>280</v>
      </c>
      <c r="D572" s="191" t="s">
        <v>911</v>
      </c>
      <c r="E572" s="210">
        <v>47298.75</v>
      </c>
    </row>
    <row r="573" spans="1:5" ht="16" x14ac:dyDescent="0.2">
      <c r="A573" s="209">
        <v>36</v>
      </c>
      <c r="B573" s="191" t="s">
        <v>203</v>
      </c>
      <c r="C573" s="191">
        <v>381</v>
      </c>
      <c r="D573" s="191" t="s">
        <v>912</v>
      </c>
      <c r="E573" s="210">
        <v>49564.46</v>
      </c>
    </row>
    <row r="574" spans="1:5" ht="16" x14ac:dyDescent="0.2">
      <c r="A574" s="209">
        <v>36</v>
      </c>
      <c r="B574" s="191" t="s">
        <v>203</v>
      </c>
      <c r="C574" s="191">
        <v>802</v>
      </c>
      <c r="D574" s="191" t="s">
        <v>913</v>
      </c>
      <c r="E574" s="210">
        <v>47980.85</v>
      </c>
    </row>
    <row r="575" spans="1:5" ht="16" x14ac:dyDescent="0.2">
      <c r="A575" s="209">
        <v>37</v>
      </c>
      <c r="B575" s="191" t="s">
        <v>204</v>
      </c>
      <c r="C575" s="191">
        <v>120</v>
      </c>
      <c r="D575" s="191" t="s">
        <v>914</v>
      </c>
      <c r="E575" s="210">
        <v>48942.59</v>
      </c>
    </row>
    <row r="576" spans="1:5" ht="16" x14ac:dyDescent="0.2">
      <c r="A576" s="209">
        <v>37</v>
      </c>
      <c r="B576" s="191" t="s">
        <v>204</v>
      </c>
      <c r="C576" s="191">
        <v>220</v>
      </c>
      <c r="D576" s="191" t="s">
        <v>915</v>
      </c>
      <c r="E576" s="210">
        <v>49031.58</v>
      </c>
    </row>
    <row r="577" spans="1:5" ht="16" x14ac:dyDescent="0.2">
      <c r="A577" s="209">
        <v>37</v>
      </c>
      <c r="B577" s="191" t="s">
        <v>204</v>
      </c>
      <c r="C577" s="191">
        <v>260</v>
      </c>
      <c r="D577" s="191" t="s">
        <v>434</v>
      </c>
      <c r="E577" s="210">
        <v>47427.09</v>
      </c>
    </row>
    <row r="578" spans="1:5" ht="16" x14ac:dyDescent="0.2">
      <c r="A578" s="209">
        <v>37</v>
      </c>
      <c r="B578" s="191" t="s">
        <v>204</v>
      </c>
      <c r="C578" s="191">
        <v>340</v>
      </c>
      <c r="D578" s="191" t="s">
        <v>916</v>
      </c>
      <c r="E578" s="210">
        <v>45525.18</v>
      </c>
    </row>
    <row r="579" spans="1:5" ht="16" x14ac:dyDescent="0.2">
      <c r="A579" s="209">
        <v>37</v>
      </c>
      <c r="B579" s="191" t="s">
        <v>204</v>
      </c>
      <c r="C579" s="191">
        <v>360</v>
      </c>
      <c r="D579" s="191" t="s">
        <v>917</v>
      </c>
      <c r="E579" s="210">
        <v>44623.26</v>
      </c>
    </row>
    <row r="580" spans="1:5" ht="16" x14ac:dyDescent="0.2">
      <c r="A580" s="209">
        <v>38</v>
      </c>
      <c r="B580" s="191" t="s">
        <v>205</v>
      </c>
      <c r="C580" s="191">
        <v>11</v>
      </c>
      <c r="D580" s="191" t="s">
        <v>918</v>
      </c>
      <c r="E580" s="210">
        <v>43805.14</v>
      </c>
    </row>
    <row r="581" spans="1:5" ht="16" x14ac:dyDescent="0.2">
      <c r="A581" s="209">
        <v>38</v>
      </c>
      <c r="B581" s="191" t="s">
        <v>205</v>
      </c>
      <c r="C581" s="191">
        <v>421</v>
      </c>
      <c r="D581" s="191" t="s">
        <v>919</v>
      </c>
      <c r="E581" s="210">
        <v>39513.39</v>
      </c>
    </row>
    <row r="582" spans="1:5" ht="16" x14ac:dyDescent="0.2">
      <c r="A582" s="209">
        <v>38</v>
      </c>
      <c r="B582" s="191" t="s">
        <v>205</v>
      </c>
      <c r="C582" s="191">
        <v>422</v>
      </c>
      <c r="D582" s="191" t="s">
        <v>920</v>
      </c>
      <c r="E582" s="210">
        <v>40244.839999999997</v>
      </c>
    </row>
    <row r="583" spans="1:5" ht="16" x14ac:dyDescent="0.2">
      <c r="A583" s="209">
        <v>38</v>
      </c>
      <c r="B583" s="191" t="s">
        <v>205</v>
      </c>
      <c r="C583" s="191">
        <v>430</v>
      </c>
      <c r="D583" s="191" t="s">
        <v>921</v>
      </c>
      <c r="E583" s="210">
        <v>40805.14</v>
      </c>
    </row>
    <row r="584" spans="1:5" ht="16" x14ac:dyDescent="0.2">
      <c r="A584" s="209">
        <v>38</v>
      </c>
      <c r="B584" s="191" t="s">
        <v>205</v>
      </c>
      <c r="C584" s="191">
        <v>440</v>
      </c>
      <c r="D584" s="191" t="s">
        <v>922</v>
      </c>
      <c r="E584" s="210">
        <v>38665.33</v>
      </c>
    </row>
    <row r="585" spans="1:5" ht="16" x14ac:dyDescent="0.2">
      <c r="A585" s="209">
        <v>38</v>
      </c>
      <c r="B585" s="191" t="s">
        <v>205</v>
      </c>
      <c r="C585" s="191">
        <v>480</v>
      </c>
      <c r="D585" s="191" t="s">
        <v>786</v>
      </c>
      <c r="E585" s="210">
        <v>38407.5</v>
      </c>
    </row>
    <row r="586" spans="1:5" ht="16" x14ac:dyDescent="0.2">
      <c r="A586" s="209">
        <v>38</v>
      </c>
      <c r="B586" s="191" t="s">
        <v>205</v>
      </c>
      <c r="C586" s="191">
        <v>911</v>
      </c>
      <c r="D586" s="191" t="s">
        <v>923</v>
      </c>
      <c r="E586" s="210">
        <v>39337.57</v>
      </c>
    </row>
    <row r="587" spans="1:5" ht="16" x14ac:dyDescent="0.2">
      <c r="A587" s="209">
        <v>39</v>
      </c>
      <c r="B587" s="191" t="s">
        <v>206</v>
      </c>
      <c r="C587" s="191">
        <v>10</v>
      </c>
      <c r="D587" s="191" t="s">
        <v>924</v>
      </c>
      <c r="E587" s="210">
        <v>48402.94</v>
      </c>
    </row>
    <row r="588" spans="1:5" ht="16" x14ac:dyDescent="0.2">
      <c r="A588" s="209">
        <v>39</v>
      </c>
      <c r="B588" s="191" t="s">
        <v>206</v>
      </c>
      <c r="C588" s="191">
        <v>20</v>
      </c>
      <c r="D588" s="191" t="s">
        <v>925</v>
      </c>
      <c r="E588" s="210">
        <v>47529.8</v>
      </c>
    </row>
    <row r="589" spans="1:5" ht="16" x14ac:dyDescent="0.2">
      <c r="A589" s="209">
        <v>39</v>
      </c>
      <c r="B589" s="191" t="s">
        <v>206</v>
      </c>
      <c r="C589" s="191">
        <v>30</v>
      </c>
      <c r="D589" s="191" t="s">
        <v>926</v>
      </c>
      <c r="E589" s="210">
        <v>48621.8</v>
      </c>
    </row>
    <row r="590" spans="1:5" ht="16" x14ac:dyDescent="0.2">
      <c r="A590" s="209">
        <v>39</v>
      </c>
      <c r="B590" s="191" t="s">
        <v>206</v>
      </c>
      <c r="C590" s="191">
        <v>71</v>
      </c>
      <c r="D590" s="191" t="s">
        <v>927</v>
      </c>
      <c r="E590" s="210">
        <v>48385.55</v>
      </c>
    </row>
    <row r="591" spans="1:5" ht="16" x14ac:dyDescent="0.2">
      <c r="A591" s="209">
        <v>39</v>
      </c>
      <c r="B591" s="191" t="s">
        <v>206</v>
      </c>
      <c r="C591" s="191">
        <v>72</v>
      </c>
      <c r="D591" s="191" t="s">
        <v>928</v>
      </c>
      <c r="E591" s="210">
        <v>50132.79</v>
      </c>
    </row>
    <row r="592" spans="1:5" ht="16" x14ac:dyDescent="0.2">
      <c r="A592" s="209">
        <v>40</v>
      </c>
      <c r="B592" s="191" t="s">
        <v>207</v>
      </c>
      <c r="C592" s="191">
        <v>190</v>
      </c>
      <c r="D592" s="191" t="s">
        <v>929</v>
      </c>
      <c r="E592" s="210">
        <v>43520</v>
      </c>
    </row>
    <row r="593" spans="1:5" ht="16" x14ac:dyDescent="0.2">
      <c r="A593" s="209">
        <v>40</v>
      </c>
      <c r="B593" s="191" t="s">
        <v>207</v>
      </c>
      <c r="C593" s="191">
        <v>200</v>
      </c>
      <c r="D593" s="191" t="s">
        <v>930</v>
      </c>
      <c r="E593" s="210">
        <v>47860</v>
      </c>
    </row>
    <row r="594" spans="1:5" ht="16" x14ac:dyDescent="0.2">
      <c r="A594" s="209">
        <v>40</v>
      </c>
      <c r="B594" s="191" t="s">
        <v>207</v>
      </c>
      <c r="C594" s="191">
        <v>260</v>
      </c>
      <c r="D594" s="191" t="s">
        <v>931</v>
      </c>
      <c r="E594" s="210">
        <v>46969</v>
      </c>
    </row>
    <row r="595" spans="1:5" ht="16" x14ac:dyDescent="0.2">
      <c r="A595" s="209">
        <v>40</v>
      </c>
      <c r="B595" s="191" t="s">
        <v>207</v>
      </c>
      <c r="C595" s="191">
        <v>50</v>
      </c>
      <c r="D595" s="191" t="s">
        <v>932</v>
      </c>
      <c r="E595" s="210">
        <v>45692</v>
      </c>
    </row>
    <row r="596" spans="1:5" ht="16" x14ac:dyDescent="0.2">
      <c r="A596" s="209">
        <v>41</v>
      </c>
      <c r="B596" s="191" t="s">
        <v>208</v>
      </c>
      <c r="C596" s="191">
        <v>10</v>
      </c>
      <c r="D596" s="191" t="s">
        <v>933</v>
      </c>
      <c r="E596" s="210">
        <v>43185</v>
      </c>
    </row>
    <row r="597" spans="1:5" ht="16" x14ac:dyDescent="0.2">
      <c r="A597" s="209">
        <v>41</v>
      </c>
      <c r="B597" s="191" t="s">
        <v>208</v>
      </c>
      <c r="C597" s="191">
        <v>1480</v>
      </c>
      <c r="D597" s="191" t="s">
        <v>934</v>
      </c>
      <c r="E597" s="210">
        <v>43010</v>
      </c>
    </row>
    <row r="598" spans="1:5" ht="16" x14ac:dyDescent="0.2">
      <c r="A598" s="209">
        <v>41</v>
      </c>
      <c r="B598" s="191" t="s">
        <v>208</v>
      </c>
      <c r="C598" s="191">
        <v>1490</v>
      </c>
      <c r="D598" s="191" t="s">
        <v>935</v>
      </c>
      <c r="E598" s="210">
        <v>45768</v>
      </c>
    </row>
    <row r="599" spans="1:5" ht="16" x14ac:dyDescent="0.2">
      <c r="A599" s="209">
        <v>41</v>
      </c>
      <c r="B599" s="191" t="s">
        <v>208</v>
      </c>
      <c r="C599" s="191">
        <v>1501</v>
      </c>
      <c r="D599" s="191" t="s">
        <v>936</v>
      </c>
      <c r="E599" s="210">
        <v>43607</v>
      </c>
    </row>
    <row r="600" spans="1:5" ht="16" x14ac:dyDescent="0.2">
      <c r="A600" s="209">
        <v>41</v>
      </c>
      <c r="B600" s="191" t="s">
        <v>208</v>
      </c>
      <c r="C600" s="191">
        <v>1510</v>
      </c>
      <c r="D600" s="191" t="s">
        <v>937</v>
      </c>
      <c r="E600" s="210">
        <v>41279</v>
      </c>
    </row>
    <row r="601" spans="1:5" ht="16" x14ac:dyDescent="0.2">
      <c r="A601" s="209">
        <v>41</v>
      </c>
      <c r="B601" s="191" t="s">
        <v>208</v>
      </c>
      <c r="C601" s="191">
        <v>1521</v>
      </c>
      <c r="D601" s="191" t="s">
        <v>938</v>
      </c>
      <c r="E601" s="210">
        <v>44497</v>
      </c>
    </row>
    <row r="602" spans="1:5" ht="16" x14ac:dyDescent="0.2">
      <c r="A602" s="209">
        <v>41</v>
      </c>
      <c r="B602" s="191" t="s">
        <v>208</v>
      </c>
      <c r="C602" s="191">
        <v>1550</v>
      </c>
      <c r="D602" s="191" t="s">
        <v>939</v>
      </c>
      <c r="E602" s="210">
        <v>43016</v>
      </c>
    </row>
    <row r="603" spans="1:5" ht="16" x14ac:dyDescent="0.2">
      <c r="A603" s="209">
        <v>41</v>
      </c>
      <c r="B603" s="191" t="s">
        <v>208</v>
      </c>
      <c r="C603" s="191">
        <v>1560</v>
      </c>
      <c r="D603" s="191" t="s">
        <v>940</v>
      </c>
      <c r="E603" s="210">
        <v>45747</v>
      </c>
    </row>
    <row r="604" spans="1:5" ht="16" x14ac:dyDescent="0.2">
      <c r="A604" s="209">
        <v>41</v>
      </c>
      <c r="B604" s="191" t="s">
        <v>208</v>
      </c>
      <c r="C604" s="191">
        <v>20</v>
      </c>
      <c r="D604" s="191" t="s">
        <v>941</v>
      </c>
      <c r="E604" s="210">
        <v>43250</v>
      </c>
    </row>
    <row r="605" spans="1:5" ht="16" x14ac:dyDescent="0.2">
      <c r="A605" s="209">
        <v>41</v>
      </c>
      <c r="B605" s="191" t="s">
        <v>208</v>
      </c>
      <c r="C605" s="191">
        <v>30</v>
      </c>
      <c r="D605" s="191" t="s">
        <v>942</v>
      </c>
      <c r="E605" s="210">
        <v>42677</v>
      </c>
    </row>
    <row r="606" spans="1:5" ht="16" x14ac:dyDescent="0.2">
      <c r="A606" s="209">
        <v>41</v>
      </c>
      <c r="B606" s="191" t="s">
        <v>208</v>
      </c>
      <c r="C606" s="191">
        <v>950</v>
      </c>
      <c r="D606" s="191" t="s">
        <v>943</v>
      </c>
      <c r="E606" s="210">
        <v>42672</v>
      </c>
    </row>
    <row r="607" spans="1:5" ht="16" x14ac:dyDescent="0.2">
      <c r="A607" s="209">
        <v>42</v>
      </c>
      <c r="B607" s="191" t="s">
        <v>209</v>
      </c>
      <c r="C607" s="191">
        <v>150</v>
      </c>
      <c r="D607" s="191" t="s">
        <v>944</v>
      </c>
      <c r="E607" s="210">
        <v>53945.46</v>
      </c>
    </row>
    <row r="608" spans="1:5" ht="16" x14ac:dyDescent="0.2">
      <c r="A608" s="209">
        <v>42</v>
      </c>
      <c r="B608" s="191" t="s">
        <v>209</v>
      </c>
      <c r="C608" s="191">
        <v>162</v>
      </c>
      <c r="D608" s="191" t="s">
        <v>945</v>
      </c>
      <c r="E608" s="210">
        <v>52301.57</v>
      </c>
    </row>
    <row r="609" spans="1:5" ht="16" x14ac:dyDescent="0.2">
      <c r="A609" s="209">
        <v>42</v>
      </c>
      <c r="B609" s="191" t="s">
        <v>209</v>
      </c>
      <c r="C609" s="191">
        <v>20</v>
      </c>
      <c r="D609" s="191" t="s">
        <v>946</v>
      </c>
      <c r="E609" s="210">
        <v>53773.79</v>
      </c>
    </row>
    <row r="610" spans="1:5" ht="16" x14ac:dyDescent="0.2">
      <c r="A610" s="209">
        <v>42</v>
      </c>
      <c r="B610" s="191" t="s">
        <v>209</v>
      </c>
      <c r="C610" s="191">
        <v>200</v>
      </c>
      <c r="D610" s="191" t="s">
        <v>947</v>
      </c>
      <c r="E610" s="210">
        <v>48309.91</v>
      </c>
    </row>
    <row r="611" spans="1:5" ht="16" x14ac:dyDescent="0.2">
      <c r="A611" s="209">
        <v>42</v>
      </c>
      <c r="B611" s="191" t="s">
        <v>209</v>
      </c>
      <c r="C611" s="191">
        <v>210</v>
      </c>
      <c r="D611" s="191" t="s">
        <v>948</v>
      </c>
      <c r="E611" s="210">
        <v>47190.9</v>
      </c>
    </row>
    <row r="612" spans="1:5" ht="16" x14ac:dyDescent="0.2">
      <c r="A612" s="209">
        <v>42</v>
      </c>
      <c r="B612" s="191" t="s">
        <v>209</v>
      </c>
      <c r="C612" s="191">
        <v>290</v>
      </c>
      <c r="D612" s="191" t="s">
        <v>949</v>
      </c>
      <c r="E612" s="210">
        <v>51760.74</v>
      </c>
    </row>
    <row r="613" spans="1:5" ht="16" x14ac:dyDescent="0.2">
      <c r="A613" s="209">
        <v>42</v>
      </c>
      <c r="B613" s="191" t="s">
        <v>209</v>
      </c>
      <c r="C613" s="191">
        <v>30</v>
      </c>
      <c r="D613" s="191" t="s">
        <v>950</v>
      </c>
      <c r="E613" s="210">
        <v>53983.14</v>
      </c>
    </row>
    <row r="614" spans="1:5" ht="16" x14ac:dyDescent="0.2">
      <c r="A614" s="209">
        <v>42</v>
      </c>
      <c r="B614" s="191" t="s">
        <v>209</v>
      </c>
      <c r="C614" s="191">
        <v>360</v>
      </c>
      <c r="D614" s="191" t="s">
        <v>951</v>
      </c>
      <c r="E614" s="210">
        <v>50817.1</v>
      </c>
    </row>
    <row r="615" spans="1:5" ht="16" x14ac:dyDescent="0.2">
      <c r="A615" s="209">
        <v>42</v>
      </c>
      <c r="B615" s="191" t="s">
        <v>209</v>
      </c>
      <c r="C615" s="191">
        <v>370</v>
      </c>
      <c r="D615" s="191" t="s">
        <v>952</v>
      </c>
      <c r="E615" s="210">
        <v>51427.24</v>
      </c>
    </row>
    <row r="616" spans="1:5" ht="16" x14ac:dyDescent="0.2">
      <c r="A616" s="209">
        <v>42</v>
      </c>
      <c r="B616" s="191" t="s">
        <v>209</v>
      </c>
      <c r="C616" s="191">
        <v>40</v>
      </c>
      <c r="D616" s="191" t="s">
        <v>953</v>
      </c>
      <c r="E616" s="210">
        <v>47675.65</v>
      </c>
    </row>
    <row r="617" spans="1:5" ht="16" x14ac:dyDescent="0.2">
      <c r="A617" s="209">
        <v>42</v>
      </c>
      <c r="B617" s="191" t="s">
        <v>209</v>
      </c>
      <c r="C617" s="191">
        <v>400</v>
      </c>
      <c r="D617" s="191" t="s">
        <v>954</v>
      </c>
      <c r="E617" s="210">
        <v>51382.87</v>
      </c>
    </row>
    <row r="618" spans="1:5" ht="16" x14ac:dyDescent="0.2">
      <c r="A618" s="209">
        <v>42</v>
      </c>
      <c r="B618" s="191" t="s">
        <v>209</v>
      </c>
      <c r="C618" s="191">
        <v>410</v>
      </c>
      <c r="D618" s="191" t="s">
        <v>955</v>
      </c>
      <c r="E618" s="210">
        <v>52753.64</v>
      </c>
    </row>
    <row r="619" spans="1:5" ht="16" x14ac:dyDescent="0.2">
      <c r="A619" s="209">
        <v>42</v>
      </c>
      <c r="B619" s="191" t="s">
        <v>209</v>
      </c>
      <c r="C619" s="191">
        <v>420</v>
      </c>
      <c r="D619" s="191" t="s">
        <v>956</v>
      </c>
      <c r="E619" s="210">
        <v>47831.43</v>
      </c>
    </row>
    <row r="620" spans="1:5" ht="16" x14ac:dyDescent="0.2">
      <c r="A620" s="209">
        <v>42</v>
      </c>
      <c r="B620" s="191" t="s">
        <v>209</v>
      </c>
      <c r="C620" s="191">
        <v>430</v>
      </c>
      <c r="D620" s="191" t="s">
        <v>957</v>
      </c>
      <c r="E620" s="210">
        <v>54051.57</v>
      </c>
    </row>
    <row r="621" spans="1:5" ht="16" x14ac:dyDescent="0.2">
      <c r="A621" s="209">
        <v>42</v>
      </c>
      <c r="B621" s="191" t="s">
        <v>209</v>
      </c>
      <c r="C621" s="191">
        <v>440</v>
      </c>
      <c r="D621" s="191" t="s">
        <v>958</v>
      </c>
      <c r="E621" s="210">
        <v>48732.98</v>
      </c>
    </row>
    <row r="622" spans="1:5" ht="16" x14ac:dyDescent="0.2">
      <c r="A622" s="209">
        <v>42</v>
      </c>
      <c r="B622" s="191" t="s">
        <v>209</v>
      </c>
      <c r="C622" s="191">
        <v>450</v>
      </c>
      <c r="D622" s="191" t="s">
        <v>767</v>
      </c>
      <c r="E622" s="210">
        <v>49611.06</v>
      </c>
    </row>
    <row r="623" spans="1:5" ht="16" x14ac:dyDescent="0.2">
      <c r="A623" s="209">
        <v>42</v>
      </c>
      <c r="B623" s="191" t="s">
        <v>209</v>
      </c>
      <c r="C623" s="191">
        <v>551</v>
      </c>
      <c r="D623" s="191" t="s">
        <v>959</v>
      </c>
      <c r="E623" s="210">
        <v>49472.88</v>
      </c>
    </row>
    <row r="624" spans="1:5" ht="16" x14ac:dyDescent="0.2">
      <c r="A624" s="209">
        <v>42</v>
      </c>
      <c r="B624" s="191" t="s">
        <v>209</v>
      </c>
      <c r="C624" s="191">
        <v>552</v>
      </c>
      <c r="D624" s="191" t="s">
        <v>960</v>
      </c>
      <c r="E624" s="210">
        <v>48061.17</v>
      </c>
    </row>
    <row r="625" spans="1:5" ht="16" x14ac:dyDescent="0.2">
      <c r="A625" s="209">
        <v>42</v>
      </c>
      <c r="B625" s="191" t="s">
        <v>209</v>
      </c>
      <c r="C625" s="191">
        <v>553</v>
      </c>
      <c r="D625" s="191" t="s">
        <v>961</v>
      </c>
      <c r="E625" s="210">
        <v>52138.92</v>
      </c>
    </row>
    <row r="626" spans="1:5" ht="16" x14ac:dyDescent="0.2">
      <c r="A626" s="209">
        <v>42</v>
      </c>
      <c r="B626" s="191" t="s">
        <v>209</v>
      </c>
      <c r="C626" s="191">
        <v>554</v>
      </c>
      <c r="D626" s="191" t="s">
        <v>962</v>
      </c>
      <c r="E626" s="210">
        <v>52079.8</v>
      </c>
    </row>
    <row r="627" spans="1:5" ht="16" x14ac:dyDescent="0.2">
      <c r="A627" s="209">
        <v>42</v>
      </c>
      <c r="B627" s="191" t="s">
        <v>209</v>
      </c>
      <c r="C627" s="191">
        <v>61</v>
      </c>
      <c r="D627" s="191" t="s">
        <v>963</v>
      </c>
      <c r="E627" s="210">
        <v>50895.39</v>
      </c>
    </row>
    <row r="628" spans="1:5" ht="16" x14ac:dyDescent="0.2">
      <c r="A628" s="209">
        <v>42</v>
      </c>
      <c r="B628" s="191" t="s">
        <v>209</v>
      </c>
      <c r="C628" s="191">
        <v>62</v>
      </c>
      <c r="D628" s="191" t="s">
        <v>964</v>
      </c>
      <c r="E628" s="210">
        <v>54830.82</v>
      </c>
    </row>
    <row r="629" spans="1:5" ht="16" x14ac:dyDescent="0.2">
      <c r="A629" s="209">
        <v>42</v>
      </c>
      <c r="B629" s="191" t="s">
        <v>209</v>
      </c>
      <c r="C629" s="191">
        <v>70</v>
      </c>
      <c r="D629" s="191" t="s">
        <v>965</v>
      </c>
      <c r="E629" s="210">
        <v>48746.41</v>
      </c>
    </row>
    <row r="630" spans="1:5" ht="16" x14ac:dyDescent="0.2">
      <c r="A630" s="209">
        <v>43</v>
      </c>
      <c r="B630" s="191" t="s">
        <v>210</v>
      </c>
      <c r="C630" s="191">
        <v>10</v>
      </c>
      <c r="D630" s="191" t="s">
        <v>966</v>
      </c>
      <c r="E630" s="210">
        <v>47055.14</v>
      </c>
    </row>
    <row r="631" spans="1:5" ht="16" x14ac:dyDescent="0.2">
      <c r="A631" s="209">
        <v>43</v>
      </c>
      <c r="B631" s="191" t="s">
        <v>210</v>
      </c>
      <c r="C631" s="191">
        <v>100</v>
      </c>
      <c r="D631" s="191" t="s">
        <v>967</v>
      </c>
      <c r="E631" s="210">
        <v>48126.26</v>
      </c>
    </row>
    <row r="632" spans="1:5" ht="16" x14ac:dyDescent="0.2">
      <c r="A632" s="209">
        <v>43</v>
      </c>
      <c r="B632" s="191" t="s">
        <v>210</v>
      </c>
      <c r="C632" s="191">
        <v>120</v>
      </c>
      <c r="D632" s="191" t="s">
        <v>968</v>
      </c>
      <c r="E632" s="210">
        <v>47063.89</v>
      </c>
    </row>
    <row r="633" spans="1:5" ht="16" x14ac:dyDescent="0.2">
      <c r="A633" s="209">
        <v>43</v>
      </c>
      <c r="B633" s="191" t="s">
        <v>210</v>
      </c>
      <c r="C633" s="191">
        <v>130</v>
      </c>
      <c r="D633" s="191" t="s">
        <v>969</v>
      </c>
      <c r="E633" s="210">
        <v>46055.54</v>
      </c>
    </row>
    <row r="634" spans="1:5" ht="16" x14ac:dyDescent="0.2">
      <c r="A634" s="209">
        <v>43</v>
      </c>
      <c r="B634" s="191" t="s">
        <v>210</v>
      </c>
      <c r="C634" s="191">
        <v>140</v>
      </c>
      <c r="D634" s="191" t="s">
        <v>970</v>
      </c>
      <c r="E634" s="210">
        <v>52277.36</v>
      </c>
    </row>
    <row r="635" spans="1:5" ht="16" x14ac:dyDescent="0.2">
      <c r="A635" s="209">
        <v>43</v>
      </c>
      <c r="B635" s="191" t="s">
        <v>210</v>
      </c>
      <c r="C635" s="191">
        <v>150</v>
      </c>
      <c r="D635" s="191" t="s">
        <v>971</v>
      </c>
      <c r="E635" s="210">
        <v>50823.81</v>
      </c>
    </row>
    <row r="636" spans="1:5" ht="16" x14ac:dyDescent="0.2">
      <c r="A636" s="209">
        <v>43</v>
      </c>
      <c r="B636" s="191" t="s">
        <v>210</v>
      </c>
      <c r="C636" s="191">
        <v>160</v>
      </c>
      <c r="D636" s="191" t="s">
        <v>972</v>
      </c>
      <c r="E636" s="210">
        <v>48792.25</v>
      </c>
    </row>
    <row r="637" spans="1:5" ht="16" x14ac:dyDescent="0.2">
      <c r="A637" s="209">
        <v>43</v>
      </c>
      <c r="B637" s="191" t="s">
        <v>210</v>
      </c>
      <c r="C637" s="191">
        <v>190</v>
      </c>
      <c r="D637" s="191" t="s">
        <v>973</v>
      </c>
      <c r="E637" s="210">
        <v>48080.65</v>
      </c>
    </row>
    <row r="638" spans="1:5" ht="16" x14ac:dyDescent="0.2">
      <c r="A638" s="209">
        <v>43</v>
      </c>
      <c r="B638" s="191" t="s">
        <v>210</v>
      </c>
      <c r="C638" s="191">
        <v>20</v>
      </c>
      <c r="D638" s="191" t="s">
        <v>974</v>
      </c>
      <c r="E638" s="210">
        <v>47263.48</v>
      </c>
    </row>
    <row r="639" spans="1:5" ht="16" x14ac:dyDescent="0.2">
      <c r="A639" s="209">
        <v>43</v>
      </c>
      <c r="B639" s="191" t="s">
        <v>210</v>
      </c>
      <c r="C639" s="191">
        <v>200</v>
      </c>
      <c r="D639" s="191" t="s">
        <v>975</v>
      </c>
      <c r="E639" s="210">
        <v>48243.12</v>
      </c>
    </row>
    <row r="640" spans="1:5" ht="16" x14ac:dyDescent="0.2">
      <c r="A640" s="209">
        <v>43</v>
      </c>
      <c r="B640" s="191" t="s">
        <v>210</v>
      </c>
      <c r="C640" s="191">
        <v>210</v>
      </c>
      <c r="D640" s="191" t="s">
        <v>976</v>
      </c>
      <c r="E640" s="210">
        <v>46072.51</v>
      </c>
    </row>
    <row r="641" spans="1:5" ht="16" x14ac:dyDescent="0.2">
      <c r="A641" s="209">
        <v>43</v>
      </c>
      <c r="B641" s="191" t="s">
        <v>210</v>
      </c>
      <c r="C641" s="191">
        <v>220</v>
      </c>
      <c r="D641" s="191" t="s">
        <v>977</v>
      </c>
      <c r="E641" s="210">
        <v>47248.959999999999</v>
      </c>
    </row>
    <row r="642" spans="1:5" ht="16" x14ac:dyDescent="0.2">
      <c r="A642" s="209">
        <v>43</v>
      </c>
      <c r="B642" s="191" t="s">
        <v>210</v>
      </c>
      <c r="C642" s="191">
        <v>230</v>
      </c>
      <c r="D642" s="191" t="s">
        <v>978</v>
      </c>
      <c r="E642" s="210">
        <v>51912.47</v>
      </c>
    </row>
    <row r="643" spans="1:5" ht="16" x14ac:dyDescent="0.2">
      <c r="A643" s="209">
        <v>43</v>
      </c>
      <c r="B643" s="191" t="s">
        <v>210</v>
      </c>
      <c r="C643" s="191">
        <v>240</v>
      </c>
      <c r="D643" s="191" t="s">
        <v>979</v>
      </c>
      <c r="E643" s="210">
        <v>51922.48</v>
      </c>
    </row>
    <row r="644" spans="1:5" ht="16" x14ac:dyDescent="0.2">
      <c r="A644" s="209">
        <v>43</v>
      </c>
      <c r="B644" s="191" t="s">
        <v>210</v>
      </c>
      <c r="C644" s="191">
        <v>250</v>
      </c>
      <c r="D644" s="191" t="s">
        <v>980</v>
      </c>
      <c r="E644" s="210">
        <v>47668.74</v>
      </c>
    </row>
    <row r="645" spans="1:5" ht="16" x14ac:dyDescent="0.2">
      <c r="A645" s="209">
        <v>43</v>
      </c>
      <c r="B645" s="191" t="s">
        <v>210</v>
      </c>
      <c r="C645" s="191">
        <v>260</v>
      </c>
      <c r="D645" s="191" t="s">
        <v>981</v>
      </c>
      <c r="E645" s="210">
        <v>49462.9</v>
      </c>
    </row>
    <row r="646" spans="1:5" ht="16" x14ac:dyDescent="0.2">
      <c r="A646" s="209">
        <v>43</v>
      </c>
      <c r="B646" s="191" t="s">
        <v>210</v>
      </c>
      <c r="C646" s="191">
        <v>270</v>
      </c>
      <c r="D646" s="191" t="s">
        <v>982</v>
      </c>
      <c r="E646" s="210">
        <v>48818.559999999998</v>
      </c>
    </row>
    <row r="647" spans="1:5" ht="16" x14ac:dyDescent="0.2">
      <c r="A647" s="209">
        <v>43</v>
      </c>
      <c r="B647" s="191" t="s">
        <v>210</v>
      </c>
      <c r="C647" s="191">
        <v>280</v>
      </c>
      <c r="D647" s="191" t="s">
        <v>983</v>
      </c>
      <c r="E647" s="210">
        <v>47715.14</v>
      </c>
    </row>
    <row r="648" spans="1:5" ht="16" x14ac:dyDescent="0.2">
      <c r="A648" s="209">
        <v>43</v>
      </c>
      <c r="B648" s="191" t="s">
        <v>210</v>
      </c>
      <c r="C648" s="191">
        <v>290</v>
      </c>
      <c r="D648" s="191" t="s">
        <v>984</v>
      </c>
      <c r="E648" s="210">
        <v>49752.79</v>
      </c>
    </row>
    <row r="649" spans="1:5" ht="16" x14ac:dyDescent="0.2">
      <c r="A649" s="209">
        <v>43</v>
      </c>
      <c r="B649" s="191" t="s">
        <v>210</v>
      </c>
      <c r="C649" s="191">
        <v>300</v>
      </c>
      <c r="D649" s="191" t="s">
        <v>985</v>
      </c>
      <c r="E649" s="210">
        <v>50344.66</v>
      </c>
    </row>
    <row r="650" spans="1:5" ht="16" x14ac:dyDescent="0.2">
      <c r="A650" s="209">
        <v>43</v>
      </c>
      <c r="B650" s="191" t="s">
        <v>210</v>
      </c>
      <c r="C650" s="191">
        <v>310</v>
      </c>
      <c r="D650" s="191" t="s">
        <v>986</v>
      </c>
      <c r="E650" s="210">
        <v>47459.66</v>
      </c>
    </row>
    <row r="651" spans="1:5" ht="16" x14ac:dyDescent="0.2">
      <c r="A651" s="209">
        <v>43</v>
      </c>
      <c r="B651" s="191" t="s">
        <v>210</v>
      </c>
      <c r="C651" s="191">
        <v>320</v>
      </c>
      <c r="D651" s="191" t="s">
        <v>987</v>
      </c>
      <c r="E651" s="210">
        <v>49849.2</v>
      </c>
    </row>
    <row r="652" spans="1:5" ht="16" x14ac:dyDescent="0.2">
      <c r="A652" s="209">
        <v>43</v>
      </c>
      <c r="B652" s="191" t="s">
        <v>210</v>
      </c>
      <c r="C652" s="191">
        <v>330</v>
      </c>
      <c r="D652" s="191" t="s">
        <v>988</v>
      </c>
      <c r="E652" s="210">
        <v>46571.7</v>
      </c>
    </row>
    <row r="653" spans="1:5" ht="16" x14ac:dyDescent="0.2">
      <c r="A653" s="209">
        <v>43</v>
      </c>
      <c r="B653" s="191" t="s">
        <v>210</v>
      </c>
      <c r="C653" s="191">
        <v>360</v>
      </c>
      <c r="D653" s="191" t="s">
        <v>418</v>
      </c>
      <c r="E653" s="210">
        <v>48382.9</v>
      </c>
    </row>
    <row r="654" spans="1:5" ht="16" x14ac:dyDescent="0.2">
      <c r="A654" s="209">
        <v>43</v>
      </c>
      <c r="B654" s="191" t="s">
        <v>210</v>
      </c>
      <c r="C654" s="191">
        <v>370</v>
      </c>
      <c r="D654" s="191" t="s">
        <v>989</v>
      </c>
      <c r="E654" s="210">
        <v>47852.18</v>
      </c>
    </row>
    <row r="655" spans="1:5" ht="16" x14ac:dyDescent="0.2">
      <c r="A655" s="209">
        <v>43</v>
      </c>
      <c r="B655" s="191" t="s">
        <v>210</v>
      </c>
      <c r="C655" s="191">
        <v>380</v>
      </c>
      <c r="D655" s="191" t="s">
        <v>990</v>
      </c>
      <c r="E655" s="210">
        <v>46839.3</v>
      </c>
    </row>
    <row r="656" spans="1:5" ht="16" x14ac:dyDescent="0.2">
      <c r="A656" s="209">
        <v>43</v>
      </c>
      <c r="B656" s="191" t="s">
        <v>210</v>
      </c>
      <c r="C656" s="191">
        <v>390</v>
      </c>
      <c r="D656" s="191" t="s">
        <v>991</v>
      </c>
      <c r="E656" s="210">
        <v>48327.92</v>
      </c>
    </row>
    <row r="657" spans="1:5" ht="16" x14ac:dyDescent="0.2">
      <c r="A657" s="209">
        <v>43</v>
      </c>
      <c r="B657" s="191" t="s">
        <v>210</v>
      </c>
      <c r="C657" s="191">
        <v>400</v>
      </c>
      <c r="D657" s="191" t="s">
        <v>992</v>
      </c>
      <c r="E657" s="210">
        <v>49814.13</v>
      </c>
    </row>
    <row r="658" spans="1:5" ht="16" x14ac:dyDescent="0.2">
      <c r="A658" s="209">
        <v>43</v>
      </c>
      <c r="B658" s="191" t="s">
        <v>210</v>
      </c>
      <c r="C658" s="191">
        <v>410</v>
      </c>
      <c r="D658" s="191" t="s">
        <v>993</v>
      </c>
      <c r="E658" s="210">
        <v>49438.06</v>
      </c>
    </row>
    <row r="659" spans="1:5" ht="16" x14ac:dyDescent="0.2">
      <c r="A659" s="209">
        <v>43</v>
      </c>
      <c r="B659" s="191" t="s">
        <v>210</v>
      </c>
      <c r="C659" s="191">
        <v>420</v>
      </c>
      <c r="D659" s="191" t="s">
        <v>994</v>
      </c>
      <c r="E659" s="210">
        <v>47216.99</v>
      </c>
    </row>
    <row r="660" spans="1:5" ht="16" x14ac:dyDescent="0.2">
      <c r="A660" s="209">
        <v>43</v>
      </c>
      <c r="B660" s="191" t="s">
        <v>210</v>
      </c>
      <c r="C660" s="191">
        <v>430</v>
      </c>
      <c r="D660" s="191" t="s">
        <v>995</v>
      </c>
      <c r="E660" s="210">
        <v>48260.12</v>
      </c>
    </row>
    <row r="661" spans="1:5" ht="16" x14ac:dyDescent="0.2">
      <c r="A661" s="209">
        <v>43</v>
      </c>
      <c r="B661" s="191" t="s">
        <v>210</v>
      </c>
      <c r="C661" s="191">
        <v>440</v>
      </c>
      <c r="D661" s="191" t="s">
        <v>996</v>
      </c>
      <c r="E661" s="210">
        <v>50049</v>
      </c>
    </row>
    <row r="662" spans="1:5" ht="16" x14ac:dyDescent="0.2">
      <c r="A662" s="209">
        <v>43</v>
      </c>
      <c r="B662" s="191" t="s">
        <v>210</v>
      </c>
      <c r="C662" s="191">
        <v>450</v>
      </c>
      <c r="D662" s="191" t="s">
        <v>997</v>
      </c>
      <c r="E662" s="210">
        <v>49714.83</v>
      </c>
    </row>
    <row r="663" spans="1:5" ht="16" x14ac:dyDescent="0.2">
      <c r="A663" s="209">
        <v>43</v>
      </c>
      <c r="B663" s="191" t="s">
        <v>210</v>
      </c>
      <c r="C663" s="191">
        <v>470</v>
      </c>
      <c r="D663" s="191" t="s">
        <v>998</v>
      </c>
      <c r="E663" s="210">
        <v>48888.26</v>
      </c>
    </row>
    <row r="664" spans="1:5" ht="16" x14ac:dyDescent="0.2">
      <c r="A664" s="209">
        <v>43</v>
      </c>
      <c r="B664" s="191" t="s">
        <v>210</v>
      </c>
      <c r="C664" s="191">
        <v>480</v>
      </c>
      <c r="D664" s="191" t="s">
        <v>999</v>
      </c>
      <c r="E664" s="210">
        <v>49112.71</v>
      </c>
    </row>
    <row r="665" spans="1:5" ht="16" x14ac:dyDescent="0.2">
      <c r="A665" s="209">
        <v>43</v>
      </c>
      <c r="B665" s="191" t="s">
        <v>210</v>
      </c>
      <c r="C665" s="191">
        <v>490</v>
      </c>
      <c r="D665" s="191" t="s">
        <v>1000</v>
      </c>
      <c r="E665" s="210">
        <v>46315.53</v>
      </c>
    </row>
    <row r="666" spans="1:5" ht="16" x14ac:dyDescent="0.2">
      <c r="A666" s="209">
        <v>43</v>
      </c>
      <c r="B666" s="191" t="s">
        <v>210</v>
      </c>
      <c r="C666" s="191">
        <v>50</v>
      </c>
      <c r="D666" s="191" t="s">
        <v>1001</v>
      </c>
      <c r="E666" s="210">
        <v>45997.07</v>
      </c>
    </row>
    <row r="667" spans="1:5" ht="16" x14ac:dyDescent="0.2">
      <c r="A667" s="209">
        <v>43</v>
      </c>
      <c r="B667" s="191" t="s">
        <v>210</v>
      </c>
      <c r="C667" s="191">
        <v>500</v>
      </c>
      <c r="D667" s="191" t="s">
        <v>1002</v>
      </c>
      <c r="E667" s="210">
        <v>48076.97</v>
      </c>
    </row>
    <row r="668" spans="1:5" ht="16" x14ac:dyDescent="0.2">
      <c r="A668" s="209">
        <v>43</v>
      </c>
      <c r="B668" s="191" t="s">
        <v>210</v>
      </c>
      <c r="C668" s="191">
        <v>510</v>
      </c>
      <c r="D668" s="191" t="s">
        <v>1003</v>
      </c>
      <c r="E668" s="210">
        <v>45530.5</v>
      </c>
    </row>
    <row r="669" spans="1:5" ht="16" x14ac:dyDescent="0.2">
      <c r="A669" s="209">
        <v>43</v>
      </c>
      <c r="B669" s="191" t="s">
        <v>210</v>
      </c>
      <c r="C669" s="191">
        <v>520</v>
      </c>
      <c r="D669" s="191" t="s">
        <v>1004</v>
      </c>
      <c r="E669" s="210">
        <v>48532.55</v>
      </c>
    </row>
    <row r="670" spans="1:5" ht="16" x14ac:dyDescent="0.2">
      <c r="A670" s="209">
        <v>43</v>
      </c>
      <c r="B670" s="191" t="s">
        <v>210</v>
      </c>
      <c r="C670" s="191">
        <v>530</v>
      </c>
      <c r="D670" s="191" t="s">
        <v>1005</v>
      </c>
      <c r="E670" s="210">
        <v>46974.21</v>
      </c>
    </row>
    <row r="671" spans="1:5" ht="16" x14ac:dyDescent="0.2">
      <c r="A671" s="209">
        <v>43</v>
      </c>
      <c r="B671" s="191" t="s">
        <v>210</v>
      </c>
      <c r="C671" s="191">
        <v>540</v>
      </c>
      <c r="D671" s="191" t="s">
        <v>1006</v>
      </c>
      <c r="E671" s="210">
        <v>47105.8</v>
      </c>
    </row>
    <row r="672" spans="1:5" ht="16" x14ac:dyDescent="0.2">
      <c r="A672" s="209">
        <v>43</v>
      </c>
      <c r="B672" s="191" t="s">
        <v>210</v>
      </c>
      <c r="C672" s="191">
        <v>550</v>
      </c>
      <c r="D672" s="191" t="s">
        <v>1007</v>
      </c>
      <c r="E672" s="210">
        <v>47949</v>
      </c>
    </row>
    <row r="673" spans="1:5" ht="16" x14ac:dyDescent="0.2">
      <c r="A673" s="209">
        <v>43</v>
      </c>
      <c r="B673" s="191" t="s">
        <v>210</v>
      </c>
      <c r="C673" s="191">
        <v>570</v>
      </c>
      <c r="D673" s="191" t="s">
        <v>1008</v>
      </c>
      <c r="E673" s="210">
        <v>46344.71</v>
      </c>
    </row>
    <row r="674" spans="1:5" ht="16" x14ac:dyDescent="0.2">
      <c r="A674" s="209">
        <v>43</v>
      </c>
      <c r="B674" s="191" t="s">
        <v>210</v>
      </c>
      <c r="C674" s="191">
        <v>580</v>
      </c>
      <c r="D674" s="191" t="s">
        <v>1009</v>
      </c>
      <c r="E674" s="210">
        <v>46867.55</v>
      </c>
    </row>
    <row r="675" spans="1:5" ht="16" x14ac:dyDescent="0.2">
      <c r="A675" s="209">
        <v>43</v>
      </c>
      <c r="B675" s="191" t="s">
        <v>210</v>
      </c>
      <c r="C675" s="191">
        <v>590</v>
      </c>
      <c r="D675" s="191" t="s">
        <v>1010</v>
      </c>
      <c r="E675" s="210">
        <v>46674.15</v>
      </c>
    </row>
    <row r="676" spans="1:5" ht="16" x14ac:dyDescent="0.2">
      <c r="A676" s="209">
        <v>43</v>
      </c>
      <c r="B676" s="191" t="s">
        <v>210</v>
      </c>
      <c r="C676" s="191">
        <v>60</v>
      </c>
      <c r="D676" s="191" t="s">
        <v>1011</v>
      </c>
      <c r="E676" s="210">
        <v>51410.85</v>
      </c>
    </row>
    <row r="677" spans="1:5" ht="16" x14ac:dyDescent="0.2">
      <c r="A677" s="209">
        <v>43</v>
      </c>
      <c r="B677" s="191" t="s">
        <v>210</v>
      </c>
      <c r="C677" s="191">
        <v>600</v>
      </c>
      <c r="D677" s="191" t="s">
        <v>1012</v>
      </c>
      <c r="E677" s="210">
        <v>49202.95</v>
      </c>
    </row>
    <row r="678" spans="1:5" ht="16" x14ac:dyDescent="0.2">
      <c r="A678" s="209">
        <v>43</v>
      </c>
      <c r="B678" s="191" t="s">
        <v>210</v>
      </c>
      <c r="C678" s="191">
        <v>610</v>
      </c>
      <c r="D678" s="191" t="s">
        <v>1013</v>
      </c>
      <c r="E678" s="210">
        <v>49300.19</v>
      </c>
    </row>
    <row r="679" spans="1:5" ht="16" x14ac:dyDescent="0.2">
      <c r="A679" s="209">
        <v>43</v>
      </c>
      <c r="B679" s="191" t="s">
        <v>210</v>
      </c>
      <c r="C679" s="191">
        <v>620</v>
      </c>
      <c r="D679" s="191" t="s">
        <v>1014</v>
      </c>
      <c r="E679" s="210">
        <v>49129.46</v>
      </c>
    </row>
    <row r="680" spans="1:5" ht="16" x14ac:dyDescent="0.2">
      <c r="A680" s="209">
        <v>43</v>
      </c>
      <c r="B680" s="191" t="s">
        <v>210</v>
      </c>
      <c r="C680" s="191">
        <v>630</v>
      </c>
      <c r="D680" s="191" t="s">
        <v>1015</v>
      </c>
      <c r="E680" s="210">
        <v>49594.53</v>
      </c>
    </row>
    <row r="681" spans="1:5" ht="16" x14ac:dyDescent="0.2">
      <c r="A681" s="209">
        <v>43</v>
      </c>
      <c r="B681" s="191" t="s">
        <v>210</v>
      </c>
      <c r="C681" s="191">
        <v>640</v>
      </c>
      <c r="D681" s="191" t="s">
        <v>1016</v>
      </c>
      <c r="E681" s="210">
        <v>47041.86</v>
      </c>
    </row>
    <row r="682" spans="1:5" ht="16" x14ac:dyDescent="0.2">
      <c r="A682" s="209">
        <v>43</v>
      </c>
      <c r="B682" s="191" t="s">
        <v>210</v>
      </c>
      <c r="C682" s="191">
        <v>650</v>
      </c>
      <c r="D682" s="191" t="s">
        <v>1017</v>
      </c>
      <c r="E682" s="210">
        <v>50253.66</v>
      </c>
    </row>
    <row r="683" spans="1:5" ht="16" x14ac:dyDescent="0.2">
      <c r="A683" s="209">
        <v>43</v>
      </c>
      <c r="B683" s="191" t="s">
        <v>210</v>
      </c>
      <c r="C683" s="191">
        <v>660</v>
      </c>
      <c r="D683" s="191" t="s">
        <v>1018</v>
      </c>
      <c r="E683" s="210">
        <v>47149.89</v>
      </c>
    </row>
    <row r="684" spans="1:5" ht="16" x14ac:dyDescent="0.2">
      <c r="A684" s="209">
        <v>43</v>
      </c>
      <c r="B684" s="191" t="s">
        <v>210</v>
      </c>
      <c r="C684" s="191">
        <v>670</v>
      </c>
      <c r="D684" s="191" t="s">
        <v>1019</v>
      </c>
      <c r="E684" s="210">
        <v>48328.77</v>
      </c>
    </row>
    <row r="685" spans="1:5" ht="16" x14ac:dyDescent="0.2">
      <c r="A685" s="209">
        <v>43</v>
      </c>
      <c r="B685" s="191" t="s">
        <v>210</v>
      </c>
      <c r="C685" s="191">
        <v>680</v>
      </c>
      <c r="D685" s="191" t="s">
        <v>1020</v>
      </c>
      <c r="E685" s="210">
        <v>46309.919999999998</v>
      </c>
    </row>
    <row r="686" spans="1:5" ht="16" x14ac:dyDescent="0.2">
      <c r="A686" s="209">
        <v>43</v>
      </c>
      <c r="B686" s="191" t="s">
        <v>210</v>
      </c>
      <c r="C686" s="191">
        <v>690</v>
      </c>
      <c r="D686" s="191" t="s">
        <v>1021</v>
      </c>
      <c r="E686" s="210">
        <v>49200.53</v>
      </c>
    </row>
    <row r="687" spans="1:5" ht="16" x14ac:dyDescent="0.2">
      <c r="A687" s="209">
        <v>43</v>
      </c>
      <c r="B687" s="191" t="s">
        <v>210</v>
      </c>
      <c r="C687" s="191">
        <v>700</v>
      </c>
      <c r="D687" s="191" t="s">
        <v>1022</v>
      </c>
      <c r="E687" s="210">
        <v>48943.12</v>
      </c>
    </row>
    <row r="688" spans="1:5" ht="16" x14ac:dyDescent="0.2">
      <c r="A688" s="209">
        <v>43</v>
      </c>
      <c r="B688" s="191" t="s">
        <v>210</v>
      </c>
      <c r="C688" s="191">
        <v>710</v>
      </c>
      <c r="D688" s="191" t="s">
        <v>1023</v>
      </c>
      <c r="E688" s="210">
        <v>50204.92</v>
      </c>
    </row>
    <row r="689" spans="1:5" ht="16" x14ac:dyDescent="0.2">
      <c r="A689" s="209">
        <v>43</v>
      </c>
      <c r="B689" s="191" t="s">
        <v>210</v>
      </c>
      <c r="C689" s="191">
        <v>80</v>
      </c>
      <c r="D689" s="191" t="s">
        <v>1024</v>
      </c>
      <c r="E689" s="210">
        <v>51666.99</v>
      </c>
    </row>
    <row r="690" spans="1:5" ht="16" x14ac:dyDescent="0.2">
      <c r="A690" s="209">
        <v>43</v>
      </c>
      <c r="B690" s="191" t="s">
        <v>210</v>
      </c>
      <c r="C690" s="191">
        <v>82</v>
      </c>
      <c r="D690" s="191" t="s">
        <v>1025</v>
      </c>
      <c r="E690" s="210">
        <v>47764.72</v>
      </c>
    </row>
    <row r="691" spans="1:5" ht="16" x14ac:dyDescent="0.2">
      <c r="A691" s="209">
        <v>43</v>
      </c>
      <c r="B691" s="191" t="s">
        <v>210</v>
      </c>
      <c r="C691" s="191">
        <v>90</v>
      </c>
      <c r="D691" s="191" t="s">
        <v>1026</v>
      </c>
      <c r="E691" s="210">
        <v>48733.33</v>
      </c>
    </row>
    <row r="692" spans="1:5" ht="16" x14ac:dyDescent="0.2">
      <c r="A692" s="209">
        <v>43</v>
      </c>
      <c r="B692" s="191" t="s">
        <v>210</v>
      </c>
      <c r="C692" s="191">
        <v>92</v>
      </c>
      <c r="D692" s="191" t="s">
        <v>1027</v>
      </c>
      <c r="E692" s="210">
        <v>46668.639999999999</v>
      </c>
    </row>
    <row r="693" spans="1:5" ht="16" x14ac:dyDescent="0.2">
      <c r="A693" s="209">
        <v>43</v>
      </c>
      <c r="B693" s="191" t="s">
        <v>210</v>
      </c>
      <c r="C693" s="191">
        <v>93</v>
      </c>
      <c r="D693" s="191" t="s">
        <v>1028</v>
      </c>
      <c r="E693" s="210">
        <v>48703.53</v>
      </c>
    </row>
    <row r="694" spans="1:5" ht="16" x14ac:dyDescent="0.2">
      <c r="A694" s="209">
        <v>43</v>
      </c>
      <c r="B694" s="191" t="s">
        <v>210</v>
      </c>
      <c r="C694" s="191">
        <v>94</v>
      </c>
      <c r="D694" s="191" t="s">
        <v>1029</v>
      </c>
      <c r="E694" s="210">
        <v>47137.41</v>
      </c>
    </row>
    <row r="695" spans="1:5" ht="16" x14ac:dyDescent="0.2">
      <c r="A695" s="209">
        <v>43</v>
      </c>
      <c r="B695" s="191" t="s">
        <v>210</v>
      </c>
      <c r="C695" s="191">
        <v>95</v>
      </c>
      <c r="D695" s="191" t="s">
        <v>1030</v>
      </c>
      <c r="E695" s="210">
        <v>48554.68</v>
      </c>
    </row>
    <row r="696" spans="1:5" ht="16" x14ac:dyDescent="0.2">
      <c r="A696" s="209">
        <v>43</v>
      </c>
      <c r="B696" s="191" t="s">
        <v>210</v>
      </c>
      <c r="C696" s="191">
        <v>96</v>
      </c>
      <c r="D696" s="191" t="s">
        <v>1031</v>
      </c>
      <c r="E696" s="210">
        <v>46958.3</v>
      </c>
    </row>
    <row r="697" spans="1:5" ht="16" x14ac:dyDescent="0.2">
      <c r="A697" s="209">
        <v>44</v>
      </c>
      <c r="B697" s="191" t="s">
        <v>211</v>
      </c>
      <c r="C697" s="191">
        <v>10</v>
      </c>
      <c r="D697" s="191" t="s">
        <v>1032</v>
      </c>
      <c r="E697" s="210">
        <v>43782.21</v>
      </c>
    </row>
    <row r="698" spans="1:5" ht="16" x14ac:dyDescent="0.2">
      <c r="A698" s="209">
        <v>44</v>
      </c>
      <c r="B698" s="191" t="s">
        <v>211</v>
      </c>
      <c r="C698" s="191">
        <v>20</v>
      </c>
      <c r="D698" s="191" t="s">
        <v>1033</v>
      </c>
      <c r="E698" s="210">
        <v>44212.94</v>
      </c>
    </row>
    <row r="699" spans="1:5" ht="16" x14ac:dyDescent="0.2">
      <c r="A699" s="209">
        <v>44</v>
      </c>
      <c r="B699" s="191" t="s">
        <v>211</v>
      </c>
      <c r="C699" s="191">
        <v>220</v>
      </c>
      <c r="D699" s="191" t="s">
        <v>1034</v>
      </c>
      <c r="E699" s="210">
        <v>44716.57</v>
      </c>
    </row>
    <row r="700" spans="1:5" ht="16" x14ac:dyDescent="0.2">
      <c r="A700" s="209">
        <v>44</v>
      </c>
      <c r="B700" s="191" t="s">
        <v>211</v>
      </c>
      <c r="C700" s="191">
        <v>361</v>
      </c>
      <c r="D700" s="191" t="s">
        <v>1035</v>
      </c>
      <c r="E700" s="210">
        <v>42877.2</v>
      </c>
    </row>
    <row r="701" spans="1:5" ht="16" x14ac:dyDescent="0.2">
      <c r="A701" s="209">
        <v>44</v>
      </c>
      <c r="B701" s="191" t="s">
        <v>211</v>
      </c>
      <c r="C701" s="191">
        <v>480</v>
      </c>
      <c r="D701" s="191" t="s">
        <v>1036</v>
      </c>
      <c r="E701" s="210">
        <v>43338.18</v>
      </c>
    </row>
    <row r="702" spans="1:5" ht="16" x14ac:dyDescent="0.2">
      <c r="A702" s="209">
        <v>44</v>
      </c>
      <c r="B702" s="191" t="s">
        <v>211</v>
      </c>
      <c r="C702" s="191">
        <v>530</v>
      </c>
      <c r="D702" s="191" t="s">
        <v>1037</v>
      </c>
      <c r="E702" s="210">
        <v>44088.82</v>
      </c>
    </row>
    <row r="703" spans="1:5" ht="16" x14ac:dyDescent="0.2">
      <c r="A703" s="209">
        <v>44</v>
      </c>
      <c r="B703" s="191" t="s">
        <v>211</v>
      </c>
      <c r="C703" s="191">
        <v>590</v>
      </c>
      <c r="D703" s="191" t="s">
        <v>1038</v>
      </c>
      <c r="E703" s="210">
        <v>43939.07</v>
      </c>
    </row>
    <row r="704" spans="1:5" ht="16" x14ac:dyDescent="0.2">
      <c r="A704" s="209">
        <v>44</v>
      </c>
      <c r="B704" s="191" t="s">
        <v>211</v>
      </c>
      <c r="C704" s="191">
        <v>620</v>
      </c>
      <c r="D704" s="191" t="s">
        <v>1039</v>
      </c>
      <c r="E704" s="210">
        <v>43125.57</v>
      </c>
    </row>
    <row r="705" spans="1:5" ht="16" x14ac:dyDescent="0.2">
      <c r="A705" s="209">
        <v>44</v>
      </c>
      <c r="B705" s="191" t="s">
        <v>211</v>
      </c>
      <c r="C705" s="191">
        <v>661</v>
      </c>
      <c r="D705" s="191" t="s">
        <v>1040</v>
      </c>
      <c r="E705" s="210">
        <v>42692.74</v>
      </c>
    </row>
    <row r="706" spans="1:5" ht="16" x14ac:dyDescent="0.2">
      <c r="A706" s="209">
        <v>44</v>
      </c>
      <c r="B706" s="191" t="s">
        <v>211</v>
      </c>
      <c r="C706" s="191">
        <v>662</v>
      </c>
      <c r="D706" s="191" t="s">
        <v>1041</v>
      </c>
      <c r="E706" s="210">
        <v>44671.09</v>
      </c>
    </row>
    <row r="707" spans="1:5" ht="16" x14ac:dyDescent="0.2">
      <c r="A707" s="209">
        <v>44</v>
      </c>
      <c r="B707" s="191" t="s">
        <v>211</v>
      </c>
      <c r="C707" s="191">
        <v>670</v>
      </c>
      <c r="D707" s="191" t="s">
        <v>1042</v>
      </c>
      <c r="E707" s="210">
        <v>42598.1</v>
      </c>
    </row>
    <row r="708" spans="1:5" ht="16" x14ac:dyDescent="0.2">
      <c r="A708" s="209">
        <v>44</v>
      </c>
      <c r="B708" s="191" t="s">
        <v>211</v>
      </c>
      <c r="C708" s="191">
        <v>740</v>
      </c>
      <c r="D708" s="191" t="s">
        <v>1043</v>
      </c>
      <c r="E708" s="210">
        <v>42049.43</v>
      </c>
    </row>
    <row r="709" spans="1:5" ht="16" x14ac:dyDescent="0.2">
      <c r="A709" s="209">
        <v>44</v>
      </c>
      <c r="B709" s="191" t="s">
        <v>211</v>
      </c>
      <c r="C709" s="191">
        <v>760</v>
      </c>
      <c r="D709" s="191" t="s">
        <v>1044</v>
      </c>
      <c r="E709" s="210">
        <v>45305.09</v>
      </c>
    </row>
    <row r="710" spans="1:5" ht="16" x14ac:dyDescent="0.2">
      <c r="A710" s="209">
        <v>44</v>
      </c>
      <c r="B710" s="191" t="s">
        <v>211</v>
      </c>
      <c r="C710" s="191">
        <v>872</v>
      </c>
      <c r="D710" s="191" t="s">
        <v>1045</v>
      </c>
      <c r="E710" s="210">
        <v>43059.64</v>
      </c>
    </row>
    <row r="711" spans="1:5" ht="16" x14ac:dyDescent="0.2">
      <c r="A711" s="209">
        <v>45</v>
      </c>
      <c r="B711" s="191" t="s">
        <v>212</v>
      </c>
      <c r="C711" s="191">
        <v>110</v>
      </c>
      <c r="D711" s="191" t="s">
        <v>1046</v>
      </c>
      <c r="E711" s="210">
        <v>47659</v>
      </c>
    </row>
    <row r="712" spans="1:5" ht="16" x14ac:dyDescent="0.2">
      <c r="A712" s="209">
        <v>45</v>
      </c>
      <c r="B712" s="191" t="s">
        <v>212</v>
      </c>
      <c r="C712" s="191">
        <v>220</v>
      </c>
      <c r="D712" s="191" t="s">
        <v>1047</v>
      </c>
      <c r="E712" s="210">
        <v>49185</v>
      </c>
    </row>
    <row r="713" spans="1:5" ht="16" x14ac:dyDescent="0.2">
      <c r="A713" s="209">
        <v>46</v>
      </c>
      <c r="B713" s="191" t="s">
        <v>213</v>
      </c>
      <c r="C713" s="191">
        <v>240</v>
      </c>
      <c r="D713" s="191" t="s">
        <v>1048</v>
      </c>
      <c r="E713" s="210">
        <v>52625.27</v>
      </c>
    </row>
    <row r="714" spans="1:5" ht="16" x14ac:dyDescent="0.2">
      <c r="A714" s="209">
        <v>46</v>
      </c>
      <c r="B714" s="191" t="s">
        <v>213</v>
      </c>
      <c r="C714" s="191">
        <v>250</v>
      </c>
      <c r="D714" s="191" t="s">
        <v>1049</v>
      </c>
      <c r="E714" s="210">
        <v>53563.89</v>
      </c>
    </row>
    <row r="715" spans="1:5" ht="16" x14ac:dyDescent="0.2">
      <c r="A715" s="209">
        <v>46</v>
      </c>
      <c r="B715" s="191" t="s">
        <v>213</v>
      </c>
      <c r="C715" s="191">
        <v>280</v>
      </c>
      <c r="D715" s="191" t="s">
        <v>1050</v>
      </c>
      <c r="E715" s="210">
        <v>50561.94</v>
      </c>
    </row>
    <row r="716" spans="1:5" ht="16" x14ac:dyDescent="0.2">
      <c r="A716" s="209">
        <v>46</v>
      </c>
      <c r="B716" s="191" t="s">
        <v>213</v>
      </c>
      <c r="C716" s="191">
        <v>320</v>
      </c>
      <c r="D716" s="191" t="s">
        <v>1051</v>
      </c>
      <c r="E716" s="210">
        <v>53784.26</v>
      </c>
    </row>
    <row r="717" spans="1:5" ht="16" x14ac:dyDescent="0.2">
      <c r="A717" s="209">
        <v>46</v>
      </c>
      <c r="B717" s="191" t="s">
        <v>213</v>
      </c>
      <c r="C717" s="191">
        <v>40</v>
      </c>
      <c r="D717" s="191" t="s">
        <v>1052</v>
      </c>
      <c r="E717" s="210">
        <v>52413.08</v>
      </c>
    </row>
    <row r="718" spans="1:5" ht="16" x14ac:dyDescent="0.2">
      <c r="A718" s="209">
        <v>46</v>
      </c>
      <c r="B718" s="191" t="s">
        <v>213</v>
      </c>
      <c r="C718" s="191">
        <v>421</v>
      </c>
      <c r="D718" s="191" t="s">
        <v>1053</v>
      </c>
      <c r="E718" s="210">
        <v>50867.59</v>
      </c>
    </row>
    <row r="719" spans="1:5" ht="16" x14ac:dyDescent="0.2">
      <c r="A719" s="209">
        <v>46</v>
      </c>
      <c r="B719" s="191" t="s">
        <v>213</v>
      </c>
      <c r="C719" s="191">
        <v>422</v>
      </c>
      <c r="D719" s="191" t="s">
        <v>1054</v>
      </c>
      <c r="E719" s="210">
        <v>51444.71</v>
      </c>
    </row>
    <row r="720" spans="1:5" ht="16" x14ac:dyDescent="0.2">
      <c r="A720" s="209">
        <v>46</v>
      </c>
      <c r="B720" s="191" t="s">
        <v>213</v>
      </c>
      <c r="C720" s="191">
        <v>424</v>
      </c>
      <c r="D720" s="191" t="s">
        <v>1055</v>
      </c>
      <c r="E720" s="210">
        <v>53276.06</v>
      </c>
    </row>
    <row r="721" spans="1:5" ht="16" x14ac:dyDescent="0.2">
      <c r="A721" s="209">
        <v>46</v>
      </c>
      <c r="B721" s="191" t="s">
        <v>213</v>
      </c>
      <c r="C721" s="191">
        <v>50</v>
      </c>
      <c r="D721" s="191" t="s">
        <v>1056</v>
      </c>
      <c r="E721" s="210">
        <v>52755.27</v>
      </c>
    </row>
    <row r="722" spans="1:5" ht="16" x14ac:dyDescent="0.2">
      <c r="A722" s="209">
        <v>48</v>
      </c>
      <c r="B722" s="191" t="s">
        <v>214</v>
      </c>
      <c r="C722" s="191">
        <v>10</v>
      </c>
      <c r="D722" s="191" t="s">
        <v>1057</v>
      </c>
      <c r="E722" s="210">
        <v>44228</v>
      </c>
    </row>
    <row r="723" spans="1:5" ht="16" x14ac:dyDescent="0.2">
      <c r="A723" s="209">
        <v>48</v>
      </c>
      <c r="B723" s="191" t="s">
        <v>214</v>
      </c>
      <c r="C723" s="191">
        <v>100</v>
      </c>
      <c r="D723" s="191" t="s">
        <v>1058</v>
      </c>
      <c r="E723" s="210">
        <v>49450</v>
      </c>
    </row>
    <row r="724" spans="1:5" ht="16" x14ac:dyDescent="0.2">
      <c r="A724" s="209">
        <v>48</v>
      </c>
      <c r="B724" s="191" t="s">
        <v>214</v>
      </c>
      <c r="C724" s="191">
        <v>120</v>
      </c>
      <c r="D724" s="191" t="s">
        <v>1059</v>
      </c>
      <c r="E724" s="210">
        <v>45333</v>
      </c>
    </row>
    <row r="725" spans="1:5" ht="16" x14ac:dyDescent="0.2">
      <c r="A725" s="209">
        <v>48</v>
      </c>
      <c r="B725" s="191" t="s">
        <v>214</v>
      </c>
      <c r="C725" s="191">
        <v>221</v>
      </c>
      <c r="D725" s="191" t="s">
        <v>1060</v>
      </c>
      <c r="E725" s="210">
        <v>44946</v>
      </c>
    </row>
    <row r="726" spans="1:5" ht="16" x14ac:dyDescent="0.2">
      <c r="A726" s="209">
        <v>48</v>
      </c>
      <c r="B726" s="191" t="s">
        <v>214</v>
      </c>
      <c r="C726" s="191">
        <v>50</v>
      </c>
      <c r="D726" s="191" t="s">
        <v>1061</v>
      </c>
      <c r="E726" s="210">
        <v>46278</v>
      </c>
    </row>
    <row r="727" spans="1:5" ht="16" x14ac:dyDescent="0.2">
      <c r="A727" s="209">
        <v>49</v>
      </c>
      <c r="B727" s="191" t="s">
        <v>215</v>
      </c>
      <c r="C727" s="191">
        <v>200</v>
      </c>
      <c r="D727" s="191" t="s">
        <v>1062</v>
      </c>
      <c r="E727" s="210">
        <v>44906</v>
      </c>
    </row>
    <row r="728" spans="1:5" ht="16" x14ac:dyDescent="0.2">
      <c r="A728" s="209">
        <v>49</v>
      </c>
      <c r="B728" s="191" t="s">
        <v>215</v>
      </c>
      <c r="C728" s="191">
        <v>280</v>
      </c>
      <c r="D728" s="191" t="s">
        <v>1063</v>
      </c>
      <c r="E728" s="210">
        <v>46548</v>
      </c>
    </row>
    <row r="729" spans="1:5" ht="16" x14ac:dyDescent="0.2">
      <c r="A729" s="209">
        <v>49</v>
      </c>
      <c r="B729" s="191" t="s">
        <v>215</v>
      </c>
      <c r="C729" s="191">
        <v>290</v>
      </c>
      <c r="D729" s="191" t="s">
        <v>1064</v>
      </c>
      <c r="E729" s="210">
        <v>44551</v>
      </c>
    </row>
    <row r="730" spans="1:5" ht="16" x14ac:dyDescent="0.2">
      <c r="A730" s="209">
        <v>50</v>
      </c>
      <c r="B730" s="191" t="s">
        <v>216</v>
      </c>
      <c r="C730" s="191">
        <v>130</v>
      </c>
      <c r="D730" s="191" t="s">
        <v>1065</v>
      </c>
      <c r="E730" s="210">
        <v>52955</v>
      </c>
    </row>
    <row r="731" spans="1:5" ht="16" x14ac:dyDescent="0.2">
      <c r="A731" s="209">
        <v>50</v>
      </c>
      <c r="B731" s="191" t="s">
        <v>216</v>
      </c>
      <c r="C731" s="191">
        <v>160</v>
      </c>
      <c r="D731" s="191" t="s">
        <v>1066</v>
      </c>
      <c r="E731" s="210">
        <v>48515</v>
      </c>
    </row>
    <row r="732" spans="1:5" ht="16" x14ac:dyDescent="0.2">
      <c r="A732" s="209">
        <v>50</v>
      </c>
      <c r="B732" s="191" t="s">
        <v>216</v>
      </c>
      <c r="C732" s="191">
        <v>180</v>
      </c>
      <c r="D732" s="191" t="s">
        <v>1067</v>
      </c>
      <c r="E732" s="210">
        <v>48624</v>
      </c>
    </row>
    <row r="733" spans="1:5" ht="16" x14ac:dyDescent="0.2">
      <c r="A733" s="209">
        <v>50</v>
      </c>
      <c r="B733" s="191" t="s">
        <v>216</v>
      </c>
      <c r="C733" s="191">
        <v>190</v>
      </c>
      <c r="D733" s="191" t="s">
        <v>1068</v>
      </c>
      <c r="E733" s="210">
        <v>48935</v>
      </c>
    </row>
    <row r="734" spans="1:5" ht="16" x14ac:dyDescent="0.2">
      <c r="A734" s="209">
        <v>51</v>
      </c>
      <c r="B734" s="191" t="s">
        <v>217</v>
      </c>
      <c r="C734" s="191">
        <v>10</v>
      </c>
      <c r="D734" s="191" t="s">
        <v>1069</v>
      </c>
      <c r="E734" s="210">
        <v>45985</v>
      </c>
    </row>
    <row r="735" spans="1:5" ht="16" x14ac:dyDescent="0.2">
      <c r="A735" s="209">
        <v>51</v>
      </c>
      <c r="B735" s="191" t="s">
        <v>217</v>
      </c>
      <c r="C735" s="191">
        <v>110</v>
      </c>
      <c r="D735" s="191" t="s">
        <v>1070</v>
      </c>
      <c r="E735" s="210">
        <v>40865</v>
      </c>
    </row>
    <row r="736" spans="1:5" ht="16" x14ac:dyDescent="0.2">
      <c r="A736" s="209">
        <v>51</v>
      </c>
      <c r="B736" s="191" t="s">
        <v>217</v>
      </c>
      <c r="C736" s="191">
        <v>210</v>
      </c>
      <c r="D736" s="191" t="s">
        <v>1071</v>
      </c>
      <c r="E736" s="210">
        <v>47270</v>
      </c>
    </row>
    <row r="737" spans="1:5" ht="16" x14ac:dyDescent="0.2">
      <c r="A737" s="209">
        <v>52</v>
      </c>
      <c r="B737" s="191" t="s">
        <v>218</v>
      </c>
      <c r="C737" s="191">
        <v>160</v>
      </c>
      <c r="D737" s="191" t="s">
        <v>1072</v>
      </c>
      <c r="E737" s="210">
        <v>40423</v>
      </c>
    </row>
    <row r="738" spans="1:5" ht="16" x14ac:dyDescent="0.2">
      <c r="A738" s="209">
        <v>52</v>
      </c>
      <c r="B738" s="191" t="s">
        <v>218</v>
      </c>
      <c r="C738" s="191">
        <v>200</v>
      </c>
      <c r="D738" s="191" t="s">
        <v>1073</v>
      </c>
      <c r="E738" s="210">
        <v>41973</v>
      </c>
    </row>
    <row r="739" spans="1:5" ht="16" x14ac:dyDescent="0.2">
      <c r="A739" s="209">
        <v>52</v>
      </c>
      <c r="B739" s="191" t="s">
        <v>218</v>
      </c>
      <c r="C739" s="191">
        <v>290</v>
      </c>
      <c r="D739" s="191" t="s">
        <v>1074</v>
      </c>
      <c r="E739" s="210">
        <v>44336</v>
      </c>
    </row>
    <row r="740" spans="1:5" ht="16" x14ac:dyDescent="0.2">
      <c r="A740" s="209">
        <v>52</v>
      </c>
      <c r="B740" s="191" t="s">
        <v>218</v>
      </c>
      <c r="C740" s="191">
        <v>300</v>
      </c>
      <c r="D740" s="191" t="s">
        <v>647</v>
      </c>
      <c r="E740" s="210">
        <v>42928</v>
      </c>
    </row>
    <row r="741" spans="1:5" ht="16" x14ac:dyDescent="0.2">
      <c r="A741" s="209">
        <v>52</v>
      </c>
      <c r="B741" s="191" t="s">
        <v>218</v>
      </c>
      <c r="C741" s="191">
        <v>330</v>
      </c>
      <c r="D741" s="191" t="s">
        <v>1075</v>
      </c>
      <c r="E741" s="210">
        <v>40848</v>
      </c>
    </row>
    <row r="742" spans="1:5" ht="16" x14ac:dyDescent="0.2">
      <c r="A742" s="209">
        <v>52</v>
      </c>
      <c r="B742" s="191" t="s">
        <v>218</v>
      </c>
      <c r="C742" s="191">
        <v>470</v>
      </c>
      <c r="D742" s="191" t="s">
        <v>1076</v>
      </c>
      <c r="E742" s="210">
        <v>41839</v>
      </c>
    </row>
    <row r="743" spans="1:5" ht="16" x14ac:dyDescent="0.2">
      <c r="A743" s="209">
        <v>52</v>
      </c>
      <c r="B743" s="191" t="s">
        <v>218</v>
      </c>
      <c r="C743" s="191">
        <v>630</v>
      </c>
      <c r="D743" s="191" t="s">
        <v>1077</v>
      </c>
      <c r="E743" s="210">
        <v>40055</v>
      </c>
    </row>
    <row r="744" spans="1:5" ht="16" x14ac:dyDescent="0.2">
      <c r="A744" s="209">
        <v>52</v>
      </c>
      <c r="B744" s="191" t="s">
        <v>218</v>
      </c>
      <c r="C744" s="191">
        <v>670</v>
      </c>
      <c r="D744" s="191" t="s">
        <v>837</v>
      </c>
      <c r="E744" s="210">
        <v>39566</v>
      </c>
    </row>
    <row r="745" spans="1:5" ht="16" x14ac:dyDescent="0.2">
      <c r="A745" s="209">
        <v>52</v>
      </c>
      <c r="B745" s="191" t="s">
        <v>218</v>
      </c>
      <c r="C745" s="191">
        <v>820</v>
      </c>
      <c r="D745" s="191" t="s">
        <v>1078</v>
      </c>
      <c r="E745" s="210">
        <v>39500</v>
      </c>
    </row>
    <row r="746" spans="1:5" ht="16" x14ac:dyDescent="0.2">
      <c r="A746" s="209">
        <v>52</v>
      </c>
      <c r="B746" s="191" t="s">
        <v>218</v>
      </c>
      <c r="C746" s="191">
        <v>880</v>
      </c>
      <c r="D746" s="191" t="s">
        <v>1079</v>
      </c>
      <c r="E746" s="210">
        <v>40502</v>
      </c>
    </row>
    <row r="747" spans="1:5" ht="16" x14ac:dyDescent="0.2">
      <c r="A747" s="209">
        <v>53</v>
      </c>
      <c r="B747" s="191" t="s">
        <v>219</v>
      </c>
      <c r="C747" s="191">
        <v>10</v>
      </c>
      <c r="D747" s="191" t="s">
        <v>1080</v>
      </c>
      <c r="E747" s="210">
        <v>59117.96</v>
      </c>
    </row>
    <row r="748" spans="1:5" ht="16" x14ac:dyDescent="0.2">
      <c r="A748" s="209">
        <v>53</v>
      </c>
      <c r="B748" s="191" t="s">
        <v>219</v>
      </c>
      <c r="C748" s="191">
        <v>1000</v>
      </c>
      <c r="D748" s="191" t="s">
        <v>441</v>
      </c>
      <c r="E748" s="210">
        <v>59635.86</v>
      </c>
    </row>
    <row r="749" spans="1:5" ht="16" x14ac:dyDescent="0.2">
      <c r="A749" s="209">
        <v>53</v>
      </c>
      <c r="B749" s="191" t="s">
        <v>219</v>
      </c>
      <c r="C749" s="191">
        <v>1040</v>
      </c>
      <c r="D749" s="191" t="s">
        <v>1081</v>
      </c>
      <c r="E749" s="210">
        <v>60815.64</v>
      </c>
    </row>
    <row r="750" spans="1:5" ht="16" x14ac:dyDescent="0.2">
      <c r="A750" s="209">
        <v>53</v>
      </c>
      <c r="B750" s="191" t="s">
        <v>219</v>
      </c>
      <c r="C750" s="191">
        <v>1050</v>
      </c>
      <c r="D750" s="191" t="s">
        <v>1082</v>
      </c>
      <c r="E750" s="210">
        <v>63454.73</v>
      </c>
    </row>
    <row r="751" spans="1:5" ht="16" x14ac:dyDescent="0.2">
      <c r="A751" s="209">
        <v>53</v>
      </c>
      <c r="B751" s="191" t="s">
        <v>219</v>
      </c>
      <c r="C751" s="191">
        <v>1060</v>
      </c>
      <c r="D751" s="191" t="s">
        <v>1083</v>
      </c>
      <c r="E751" s="210">
        <v>57066.22</v>
      </c>
    </row>
    <row r="752" spans="1:5" ht="16" x14ac:dyDescent="0.2">
      <c r="A752" s="209">
        <v>53</v>
      </c>
      <c r="B752" s="191" t="s">
        <v>219</v>
      </c>
      <c r="C752" s="191">
        <v>110</v>
      </c>
      <c r="D752" s="191" t="s">
        <v>1084</v>
      </c>
      <c r="E752" s="210">
        <v>61136.88</v>
      </c>
    </row>
    <row r="753" spans="1:5" ht="16" x14ac:dyDescent="0.2">
      <c r="A753" s="209">
        <v>53</v>
      </c>
      <c r="B753" s="191" t="s">
        <v>219</v>
      </c>
      <c r="C753" s="191">
        <v>120</v>
      </c>
      <c r="D753" s="191" t="s">
        <v>1085</v>
      </c>
      <c r="E753" s="210">
        <v>60842.080000000002</v>
      </c>
    </row>
    <row r="754" spans="1:5" ht="16" x14ac:dyDescent="0.2">
      <c r="A754" s="209">
        <v>53</v>
      </c>
      <c r="B754" s="191" t="s">
        <v>219</v>
      </c>
      <c r="C754" s="191">
        <v>1200</v>
      </c>
      <c r="D754" s="191" t="s">
        <v>1086</v>
      </c>
      <c r="E754" s="210">
        <v>52444.87</v>
      </c>
    </row>
    <row r="755" spans="1:5" ht="16" x14ac:dyDescent="0.2">
      <c r="A755" s="209">
        <v>53</v>
      </c>
      <c r="B755" s="191" t="s">
        <v>219</v>
      </c>
      <c r="C755" s="191">
        <v>130</v>
      </c>
      <c r="D755" s="191" t="s">
        <v>1087</v>
      </c>
      <c r="E755" s="210">
        <v>66974.899999999994</v>
      </c>
    </row>
    <row r="756" spans="1:5" ht="16" x14ac:dyDescent="0.2">
      <c r="A756" s="209">
        <v>53</v>
      </c>
      <c r="B756" s="191" t="s">
        <v>219</v>
      </c>
      <c r="C756" s="191">
        <v>140</v>
      </c>
      <c r="D756" s="191" t="s">
        <v>1088</v>
      </c>
      <c r="E756" s="210">
        <v>62609.88</v>
      </c>
    </row>
    <row r="757" spans="1:5" ht="16" x14ac:dyDescent="0.2">
      <c r="A757" s="209">
        <v>53</v>
      </c>
      <c r="B757" s="191" t="s">
        <v>219</v>
      </c>
      <c r="C757" s="191">
        <v>150</v>
      </c>
      <c r="D757" s="191" t="s">
        <v>1089</v>
      </c>
      <c r="E757" s="210">
        <v>60780.67</v>
      </c>
    </row>
    <row r="758" spans="1:5" ht="16" x14ac:dyDescent="0.2">
      <c r="A758" s="209">
        <v>53</v>
      </c>
      <c r="B758" s="191" t="s">
        <v>219</v>
      </c>
      <c r="C758" s="191">
        <v>160</v>
      </c>
      <c r="D758" s="191" t="s">
        <v>959</v>
      </c>
      <c r="E758" s="210">
        <v>63868.37</v>
      </c>
    </row>
    <row r="759" spans="1:5" ht="16" x14ac:dyDescent="0.2">
      <c r="A759" s="209">
        <v>53</v>
      </c>
      <c r="B759" s="191" t="s">
        <v>219</v>
      </c>
      <c r="C759" s="191">
        <v>170</v>
      </c>
      <c r="D759" s="191" t="s">
        <v>1090</v>
      </c>
      <c r="E759" s="210">
        <v>64896.62</v>
      </c>
    </row>
    <row r="760" spans="1:5" ht="16" x14ac:dyDescent="0.2">
      <c r="A760" s="209">
        <v>53</v>
      </c>
      <c r="B760" s="191" t="s">
        <v>219</v>
      </c>
      <c r="C760" s="191">
        <v>180</v>
      </c>
      <c r="D760" s="191" t="s">
        <v>1091</v>
      </c>
      <c r="E760" s="210">
        <v>71103.960000000006</v>
      </c>
    </row>
    <row r="761" spans="1:5" ht="16" x14ac:dyDescent="0.2">
      <c r="A761" s="209">
        <v>53</v>
      </c>
      <c r="B761" s="191" t="s">
        <v>219</v>
      </c>
      <c r="C761" s="191">
        <v>190</v>
      </c>
      <c r="D761" s="191" t="s">
        <v>1092</v>
      </c>
      <c r="E761" s="210">
        <v>66210.3</v>
      </c>
    </row>
    <row r="762" spans="1:5" ht="16" x14ac:dyDescent="0.2">
      <c r="A762" s="209">
        <v>53</v>
      </c>
      <c r="B762" s="191" t="s">
        <v>219</v>
      </c>
      <c r="C762" s="191">
        <v>20</v>
      </c>
      <c r="D762" s="191" t="s">
        <v>1093</v>
      </c>
      <c r="E762" s="210">
        <v>64616.92</v>
      </c>
    </row>
    <row r="763" spans="1:5" ht="16" x14ac:dyDescent="0.2">
      <c r="A763" s="209">
        <v>53</v>
      </c>
      <c r="B763" s="191" t="s">
        <v>219</v>
      </c>
      <c r="C763" s="191">
        <v>200</v>
      </c>
      <c r="D763" s="191" t="s">
        <v>1094</v>
      </c>
      <c r="E763" s="210">
        <v>60326.04</v>
      </c>
    </row>
    <row r="764" spans="1:5" ht="16" x14ac:dyDescent="0.2">
      <c r="A764" s="209">
        <v>53</v>
      </c>
      <c r="B764" s="191" t="s">
        <v>219</v>
      </c>
      <c r="C764" s="191">
        <v>210</v>
      </c>
      <c r="D764" s="191" t="s">
        <v>1095</v>
      </c>
      <c r="E764" s="210">
        <v>66957.240000000005</v>
      </c>
    </row>
    <row r="765" spans="1:5" ht="16" x14ac:dyDescent="0.2">
      <c r="A765" s="209">
        <v>53</v>
      </c>
      <c r="B765" s="191" t="s">
        <v>219</v>
      </c>
      <c r="C765" s="191">
        <v>220</v>
      </c>
      <c r="D765" s="191" t="s">
        <v>1096</v>
      </c>
      <c r="E765" s="210">
        <v>69293.899999999994</v>
      </c>
    </row>
    <row r="766" spans="1:5" ht="16" x14ac:dyDescent="0.2">
      <c r="A766" s="209">
        <v>53</v>
      </c>
      <c r="B766" s="191" t="s">
        <v>219</v>
      </c>
      <c r="C766" s="191">
        <v>230</v>
      </c>
      <c r="D766" s="191" t="s">
        <v>1097</v>
      </c>
      <c r="E766" s="210">
        <v>66571.66</v>
      </c>
    </row>
    <row r="767" spans="1:5" ht="16" x14ac:dyDescent="0.2">
      <c r="A767" s="209">
        <v>53</v>
      </c>
      <c r="B767" s="191" t="s">
        <v>219</v>
      </c>
      <c r="C767" s="191">
        <v>240</v>
      </c>
      <c r="D767" s="191" t="s">
        <v>1098</v>
      </c>
      <c r="E767" s="210">
        <v>65712.91</v>
      </c>
    </row>
    <row r="768" spans="1:5" ht="16" x14ac:dyDescent="0.2">
      <c r="A768" s="209">
        <v>53</v>
      </c>
      <c r="B768" s="191" t="s">
        <v>219</v>
      </c>
      <c r="C768" s="191">
        <v>250</v>
      </c>
      <c r="D768" s="191" t="s">
        <v>1099</v>
      </c>
      <c r="E768" s="210">
        <v>62516.43</v>
      </c>
    </row>
    <row r="769" spans="1:5" ht="16" x14ac:dyDescent="0.2">
      <c r="A769" s="209">
        <v>53</v>
      </c>
      <c r="B769" s="191" t="s">
        <v>219</v>
      </c>
      <c r="C769" s="191">
        <v>270</v>
      </c>
      <c r="D769" s="191" t="s">
        <v>1100</v>
      </c>
      <c r="E769" s="210">
        <v>62754.66</v>
      </c>
    </row>
    <row r="770" spans="1:5" ht="16" x14ac:dyDescent="0.2">
      <c r="A770" s="209">
        <v>53</v>
      </c>
      <c r="B770" s="191" t="s">
        <v>219</v>
      </c>
      <c r="C770" s="191">
        <v>280</v>
      </c>
      <c r="D770" s="191" t="s">
        <v>1101</v>
      </c>
      <c r="E770" s="210">
        <v>65133.5</v>
      </c>
    </row>
    <row r="771" spans="1:5" ht="16" x14ac:dyDescent="0.2">
      <c r="A771" s="209">
        <v>53</v>
      </c>
      <c r="B771" s="191" t="s">
        <v>219</v>
      </c>
      <c r="C771" s="191">
        <v>290</v>
      </c>
      <c r="D771" s="191" t="s">
        <v>1102</v>
      </c>
      <c r="E771" s="210">
        <v>71908.09</v>
      </c>
    </row>
    <row r="772" spans="1:5" ht="16" x14ac:dyDescent="0.2">
      <c r="A772" s="209">
        <v>53</v>
      </c>
      <c r="B772" s="191" t="s">
        <v>219</v>
      </c>
      <c r="C772" s="191">
        <v>30</v>
      </c>
      <c r="D772" s="191" t="s">
        <v>1103</v>
      </c>
      <c r="E772" s="210">
        <v>65963.360000000001</v>
      </c>
    </row>
    <row r="773" spans="1:5" ht="16" x14ac:dyDescent="0.2">
      <c r="A773" s="209">
        <v>53</v>
      </c>
      <c r="B773" s="191" t="s">
        <v>219</v>
      </c>
      <c r="C773" s="191">
        <v>300</v>
      </c>
      <c r="D773" s="191" t="s">
        <v>1104</v>
      </c>
      <c r="E773" s="210">
        <v>62811.9</v>
      </c>
    </row>
    <row r="774" spans="1:5" ht="16" x14ac:dyDescent="0.2">
      <c r="A774" s="209">
        <v>53</v>
      </c>
      <c r="B774" s="191" t="s">
        <v>219</v>
      </c>
      <c r="C774" s="191">
        <v>31</v>
      </c>
      <c r="D774" s="191" t="s">
        <v>1105</v>
      </c>
      <c r="E774" s="210">
        <v>61896.31</v>
      </c>
    </row>
    <row r="775" spans="1:5" ht="16" x14ac:dyDescent="0.2">
      <c r="A775" s="209">
        <v>53</v>
      </c>
      <c r="B775" s="191" t="s">
        <v>219</v>
      </c>
      <c r="C775" s="191">
        <v>320</v>
      </c>
      <c r="D775" s="191" t="s">
        <v>1106</v>
      </c>
      <c r="E775" s="210">
        <v>63287.1</v>
      </c>
    </row>
    <row r="776" spans="1:5" ht="16" x14ac:dyDescent="0.2">
      <c r="A776" s="209">
        <v>53</v>
      </c>
      <c r="B776" s="191" t="s">
        <v>219</v>
      </c>
      <c r="C776" s="191">
        <v>340</v>
      </c>
      <c r="D776" s="191" t="s">
        <v>1107</v>
      </c>
      <c r="E776" s="210">
        <v>61221.95</v>
      </c>
    </row>
    <row r="777" spans="1:5" ht="16" x14ac:dyDescent="0.2">
      <c r="A777" s="209">
        <v>53</v>
      </c>
      <c r="B777" s="191" t="s">
        <v>219</v>
      </c>
      <c r="C777" s="191">
        <v>350</v>
      </c>
      <c r="D777" s="191" t="s">
        <v>1108</v>
      </c>
      <c r="E777" s="210">
        <v>61062.32</v>
      </c>
    </row>
    <row r="778" spans="1:5" ht="16" x14ac:dyDescent="0.2">
      <c r="A778" s="209">
        <v>53</v>
      </c>
      <c r="B778" s="191" t="s">
        <v>219</v>
      </c>
      <c r="C778" s="191">
        <v>370</v>
      </c>
      <c r="D778" s="191" t="s">
        <v>1109</v>
      </c>
      <c r="E778" s="210">
        <v>55326.05</v>
      </c>
    </row>
    <row r="779" spans="1:5" ht="16" x14ac:dyDescent="0.2">
      <c r="A779" s="209">
        <v>53</v>
      </c>
      <c r="B779" s="191" t="s">
        <v>219</v>
      </c>
      <c r="C779" s="191">
        <v>380</v>
      </c>
      <c r="D779" s="191" t="s">
        <v>1110</v>
      </c>
      <c r="E779" s="210">
        <v>63160.87</v>
      </c>
    </row>
    <row r="780" spans="1:5" ht="16" x14ac:dyDescent="0.2">
      <c r="A780" s="209">
        <v>53</v>
      </c>
      <c r="B780" s="191" t="s">
        <v>219</v>
      </c>
      <c r="C780" s="191">
        <v>40</v>
      </c>
      <c r="D780" s="191" t="s">
        <v>1111</v>
      </c>
      <c r="E780" s="210">
        <v>60796.71</v>
      </c>
    </row>
    <row r="781" spans="1:5" ht="16" x14ac:dyDescent="0.2">
      <c r="A781" s="209">
        <v>53</v>
      </c>
      <c r="B781" s="191" t="s">
        <v>219</v>
      </c>
      <c r="C781" s="191">
        <v>400</v>
      </c>
      <c r="D781" s="191" t="s">
        <v>1112</v>
      </c>
      <c r="E781" s="210">
        <v>63931.82</v>
      </c>
    </row>
    <row r="782" spans="1:5" ht="16" x14ac:dyDescent="0.2">
      <c r="A782" s="209">
        <v>53</v>
      </c>
      <c r="B782" s="191" t="s">
        <v>219</v>
      </c>
      <c r="C782" s="191">
        <v>420</v>
      </c>
      <c r="D782" s="191" t="s">
        <v>1113</v>
      </c>
      <c r="E782" s="210">
        <v>64678.64</v>
      </c>
    </row>
    <row r="783" spans="1:5" ht="16" x14ac:dyDescent="0.2">
      <c r="A783" s="209">
        <v>53</v>
      </c>
      <c r="B783" s="191" t="s">
        <v>219</v>
      </c>
      <c r="C783" s="191">
        <v>430</v>
      </c>
      <c r="D783" s="191" t="s">
        <v>1114</v>
      </c>
      <c r="E783" s="210">
        <v>65968.639999999999</v>
      </c>
    </row>
    <row r="784" spans="1:5" ht="16" x14ac:dyDescent="0.2">
      <c r="A784" s="209">
        <v>53</v>
      </c>
      <c r="B784" s="191" t="s">
        <v>219</v>
      </c>
      <c r="C784" s="191">
        <v>450</v>
      </c>
      <c r="D784" s="191" t="s">
        <v>1115</v>
      </c>
      <c r="E784" s="210">
        <v>59056.63</v>
      </c>
    </row>
    <row r="785" spans="1:5" ht="16" x14ac:dyDescent="0.2">
      <c r="A785" s="209">
        <v>53</v>
      </c>
      <c r="B785" s="191" t="s">
        <v>219</v>
      </c>
      <c r="C785" s="191">
        <v>460</v>
      </c>
      <c r="D785" s="191" t="s">
        <v>1116</v>
      </c>
      <c r="E785" s="210">
        <v>57829.7</v>
      </c>
    </row>
    <row r="786" spans="1:5" ht="16" x14ac:dyDescent="0.2">
      <c r="A786" s="209">
        <v>53</v>
      </c>
      <c r="B786" s="191" t="s">
        <v>219</v>
      </c>
      <c r="C786" s="191">
        <v>470</v>
      </c>
      <c r="D786" s="191" t="s">
        <v>1117</v>
      </c>
      <c r="E786" s="210">
        <v>63849.04</v>
      </c>
    </row>
    <row r="787" spans="1:5" ht="16" x14ac:dyDescent="0.2">
      <c r="A787" s="209">
        <v>53</v>
      </c>
      <c r="B787" s="191" t="s">
        <v>219</v>
      </c>
      <c r="C787" s="191">
        <v>500</v>
      </c>
      <c r="D787" s="191" t="s">
        <v>1118</v>
      </c>
      <c r="E787" s="210">
        <v>57016.87</v>
      </c>
    </row>
    <row r="788" spans="1:5" ht="16" x14ac:dyDescent="0.2">
      <c r="A788" s="209">
        <v>53</v>
      </c>
      <c r="B788" s="191" t="s">
        <v>219</v>
      </c>
      <c r="C788" s="191">
        <v>510</v>
      </c>
      <c r="D788" s="191" t="s">
        <v>1119</v>
      </c>
      <c r="E788" s="210">
        <v>64270.92</v>
      </c>
    </row>
    <row r="789" spans="1:5" ht="16" x14ac:dyDescent="0.2">
      <c r="A789" s="209">
        <v>53</v>
      </c>
      <c r="B789" s="191" t="s">
        <v>219</v>
      </c>
      <c r="C789" s="191">
        <v>520</v>
      </c>
      <c r="D789" s="191" t="s">
        <v>1120</v>
      </c>
      <c r="E789" s="210">
        <v>67587.899999999994</v>
      </c>
    </row>
    <row r="790" spans="1:5" ht="16" x14ac:dyDescent="0.2">
      <c r="A790" s="209">
        <v>53</v>
      </c>
      <c r="B790" s="191" t="s">
        <v>219</v>
      </c>
      <c r="C790" s="191">
        <v>530</v>
      </c>
      <c r="D790" s="191" t="s">
        <v>1121</v>
      </c>
      <c r="E790" s="210">
        <v>65205.08</v>
      </c>
    </row>
    <row r="791" spans="1:5" ht="16" x14ac:dyDescent="0.2">
      <c r="A791" s="209">
        <v>53</v>
      </c>
      <c r="B791" s="191" t="s">
        <v>219</v>
      </c>
      <c r="C791" s="191">
        <v>540</v>
      </c>
      <c r="D791" s="191" t="s">
        <v>1122</v>
      </c>
      <c r="E791" s="210">
        <v>60058.21</v>
      </c>
    </row>
    <row r="792" spans="1:5" ht="16" x14ac:dyDescent="0.2">
      <c r="A792" s="209">
        <v>53</v>
      </c>
      <c r="B792" s="191" t="s">
        <v>219</v>
      </c>
      <c r="C792" s="191">
        <v>550</v>
      </c>
      <c r="D792" s="191" t="s">
        <v>1123</v>
      </c>
      <c r="E792" s="210">
        <v>60977.25</v>
      </c>
    </row>
    <row r="793" spans="1:5" ht="16" x14ac:dyDescent="0.2">
      <c r="A793" s="209">
        <v>53</v>
      </c>
      <c r="B793" s="191" t="s">
        <v>219</v>
      </c>
      <c r="C793" s="191">
        <v>560</v>
      </c>
      <c r="D793" s="191" t="s">
        <v>1124</v>
      </c>
      <c r="E793" s="210">
        <v>60396.09</v>
      </c>
    </row>
    <row r="794" spans="1:5" ht="16" x14ac:dyDescent="0.2">
      <c r="A794" s="209">
        <v>53</v>
      </c>
      <c r="B794" s="191" t="s">
        <v>219</v>
      </c>
      <c r="C794" s="191">
        <v>570</v>
      </c>
      <c r="D794" s="191" t="s">
        <v>1125</v>
      </c>
      <c r="E794" s="210">
        <v>60579.64</v>
      </c>
    </row>
    <row r="795" spans="1:5" ht="16" x14ac:dyDescent="0.2">
      <c r="A795" s="209">
        <v>53</v>
      </c>
      <c r="B795" s="191" t="s">
        <v>219</v>
      </c>
      <c r="C795" s="191">
        <v>580</v>
      </c>
      <c r="D795" s="191" t="s">
        <v>1126</v>
      </c>
      <c r="E795" s="210">
        <v>60388.45</v>
      </c>
    </row>
    <row r="796" spans="1:5" ht="16" x14ac:dyDescent="0.2">
      <c r="A796" s="209">
        <v>53</v>
      </c>
      <c r="B796" s="191" t="s">
        <v>219</v>
      </c>
      <c r="C796" s="191">
        <v>590</v>
      </c>
      <c r="D796" s="191" t="s">
        <v>1127</v>
      </c>
      <c r="E796" s="210">
        <v>67898.070000000007</v>
      </c>
    </row>
    <row r="797" spans="1:5" ht="16" x14ac:dyDescent="0.2">
      <c r="A797" s="209">
        <v>53</v>
      </c>
      <c r="B797" s="191" t="s">
        <v>219</v>
      </c>
      <c r="C797" s="191">
        <v>60</v>
      </c>
      <c r="D797" s="191" t="s">
        <v>1128</v>
      </c>
      <c r="E797" s="210">
        <v>61513.86</v>
      </c>
    </row>
    <row r="798" spans="1:5" ht="16" x14ac:dyDescent="0.2">
      <c r="A798" s="209">
        <v>53</v>
      </c>
      <c r="B798" s="191" t="s">
        <v>219</v>
      </c>
      <c r="C798" s="191">
        <v>600</v>
      </c>
      <c r="D798" s="191" t="s">
        <v>1129</v>
      </c>
      <c r="E798" s="210">
        <v>71514.679999999993</v>
      </c>
    </row>
    <row r="799" spans="1:5" ht="16" x14ac:dyDescent="0.2">
      <c r="A799" s="209">
        <v>53</v>
      </c>
      <c r="B799" s="191" t="s">
        <v>219</v>
      </c>
      <c r="C799" s="191">
        <v>610</v>
      </c>
      <c r="D799" s="191" t="s">
        <v>1130</v>
      </c>
      <c r="E799" s="210">
        <v>63209.62</v>
      </c>
    </row>
    <row r="800" spans="1:5" ht="16" x14ac:dyDescent="0.2">
      <c r="A800" s="209">
        <v>53</v>
      </c>
      <c r="B800" s="191" t="s">
        <v>219</v>
      </c>
      <c r="C800" s="191">
        <v>650</v>
      </c>
      <c r="D800" s="191" t="s">
        <v>1131</v>
      </c>
      <c r="E800" s="210">
        <v>65397.760000000002</v>
      </c>
    </row>
    <row r="801" spans="1:5" ht="16" x14ac:dyDescent="0.2">
      <c r="A801" s="209">
        <v>53</v>
      </c>
      <c r="B801" s="191" t="s">
        <v>219</v>
      </c>
      <c r="C801" s="191">
        <v>660</v>
      </c>
      <c r="D801" s="191" t="s">
        <v>1132</v>
      </c>
      <c r="E801" s="210">
        <v>68704.89</v>
      </c>
    </row>
    <row r="802" spans="1:5" ht="16" x14ac:dyDescent="0.2">
      <c r="A802" s="209">
        <v>53</v>
      </c>
      <c r="B802" s="191" t="s">
        <v>219</v>
      </c>
      <c r="C802" s="191">
        <v>680</v>
      </c>
      <c r="D802" s="191" t="s">
        <v>1133</v>
      </c>
      <c r="E802" s="210">
        <v>68420.27</v>
      </c>
    </row>
    <row r="803" spans="1:5" ht="16" x14ac:dyDescent="0.2">
      <c r="A803" s="209">
        <v>53</v>
      </c>
      <c r="B803" s="191" t="s">
        <v>219</v>
      </c>
      <c r="C803" s="191">
        <v>690</v>
      </c>
      <c r="D803" s="191" t="s">
        <v>1134</v>
      </c>
      <c r="E803" s="210">
        <v>59327.16</v>
      </c>
    </row>
    <row r="804" spans="1:5" ht="16" x14ac:dyDescent="0.2">
      <c r="A804" s="209">
        <v>53</v>
      </c>
      <c r="B804" s="191" t="s">
        <v>219</v>
      </c>
      <c r="C804" s="191">
        <v>70</v>
      </c>
      <c r="D804" s="191" t="s">
        <v>1135</v>
      </c>
      <c r="E804" s="210">
        <v>67397.289999999994</v>
      </c>
    </row>
    <row r="805" spans="1:5" ht="16" x14ac:dyDescent="0.2">
      <c r="A805" s="209">
        <v>53</v>
      </c>
      <c r="B805" s="191" t="s">
        <v>219</v>
      </c>
      <c r="C805" s="191">
        <v>700</v>
      </c>
      <c r="D805" s="191" t="s">
        <v>1136</v>
      </c>
      <c r="E805" s="210">
        <v>67346.47</v>
      </c>
    </row>
    <row r="806" spans="1:5" ht="16" x14ac:dyDescent="0.2">
      <c r="A806" s="209">
        <v>53</v>
      </c>
      <c r="B806" s="191" t="s">
        <v>219</v>
      </c>
      <c r="C806" s="191">
        <v>710</v>
      </c>
      <c r="D806" s="191" t="s">
        <v>1137</v>
      </c>
      <c r="E806" s="210">
        <v>63635.79</v>
      </c>
    </row>
    <row r="807" spans="1:5" ht="16" x14ac:dyDescent="0.2">
      <c r="A807" s="209">
        <v>53</v>
      </c>
      <c r="B807" s="191" t="s">
        <v>219</v>
      </c>
      <c r="C807" s="191">
        <v>720</v>
      </c>
      <c r="D807" s="191" t="s">
        <v>1138</v>
      </c>
      <c r="E807" s="210">
        <v>59667.69</v>
      </c>
    </row>
    <row r="808" spans="1:5" ht="16" x14ac:dyDescent="0.2">
      <c r="A808" s="209">
        <v>53</v>
      </c>
      <c r="B808" s="191" t="s">
        <v>219</v>
      </c>
      <c r="C808" s="191">
        <v>730</v>
      </c>
      <c r="D808" s="191" t="s">
        <v>1139</v>
      </c>
      <c r="E808" s="210">
        <v>66803.210000000006</v>
      </c>
    </row>
    <row r="809" spans="1:5" ht="16" x14ac:dyDescent="0.2">
      <c r="A809" s="209">
        <v>53</v>
      </c>
      <c r="B809" s="191" t="s">
        <v>219</v>
      </c>
      <c r="C809" s="191">
        <v>740</v>
      </c>
      <c r="D809" s="191" t="s">
        <v>1140</v>
      </c>
      <c r="E809" s="210">
        <v>63499.44</v>
      </c>
    </row>
    <row r="810" spans="1:5" ht="16" x14ac:dyDescent="0.2">
      <c r="A810" s="209">
        <v>53</v>
      </c>
      <c r="B810" s="191" t="s">
        <v>219</v>
      </c>
      <c r="C810" s="191">
        <v>750</v>
      </c>
      <c r="D810" s="191" t="s">
        <v>1141</v>
      </c>
      <c r="E810" s="210">
        <v>62669.02</v>
      </c>
    </row>
    <row r="811" spans="1:5" ht="16" x14ac:dyDescent="0.2">
      <c r="A811" s="209">
        <v>53</v>
      </c>
      <c r="B811" s="191" t="s">
        <v>219</v>
      </c>
      <c r="C811" s="191">
        <v>760</v>
      </c>
      <c r="D811" s="191" t="s">
        <v>1142</v>
      </c>
      <c r="E811" s="210">
        <v>63273.04</v>
      </c>
    </row>
    <row r="812" spans="1:5" ht="16" x14ac:dyDescent="0.2">
      <c r="A812" s="209">
        <v>53</v>
      </c>
      <c r="B812" s="191" t="s">
        <v>219</v>
      </c>
      <c r="C812" s="191">
        <v>780</v>
      </c>
      <c r="D812" s="191" t="s">
        <v>1143</v>
      </c>
      <c r="E812" s="210">
        <v>69031.960000000006</v>
      </c>
    </row>
    <row r="813" spans="1:5" ht="16" x14ac:dyDescent="0.2">
      <c r="A813" s="209">
        <v>53</v>
      </c>
      <c r="B813" s="191" t="s">
        <v>219</v>
      </c>
      <c r="C813" s="191">
        <v>790</v>
      </c>
      <c r="D813" s="191" t="s">
        <v>1144</v>
      </c>
      <c r="E813" s="210">
        <v>73042.48</v>
      </c>
    </row>
    <row r="814" spans="1:5" ht="16" x14ac:dyDescent="0.2">
      <c r="A814" s="209">
        <v>53</v>
      </c>
      <c r="B814" s="191" t="s">
        <v>219</v>
      </c>
      <c r="C814" s="191">
        <v>80</v>
      </c>
      <c r="D814" s="191" t="s">
        <v>1145</v>
      </c>
      <c r="E814" s="210">
        <v>67699.61</v>
      </c>
    </row>
    <row r="815" spans="1:5" ht="16" x14ac:dyDescent="0.2">
      <c r="A815" s="209">
        <v>53</v>
      </c>
      <c r="B815" s="191" t="s">
        <v>219</v>
      </c>
      <c r="C815" s="191">
        <v>820</v>
      </c>
      <c r="D815" s="191" t="s">
        <v>1146</v>
      </c>
      <c r="E815" s="210">
        <v>60386.27</v>
      </c>
    </row>
    <row r="816" spans="1:5" ht="16" x14ac:dyDescent="0.2">
      <c r="A816" s="209">
        <v>53</v>
      </c>
      <c r="B816" s="191" t="s">
        <v>219</v>
      </c>
      <c r="C816" s="191">
        <v>840</v>
      </c>
      <c r="D816" s="191" t="s">
        <v>1147</v>
      </c>
      <c r="E816" s="210">
        <v>64131.85</v>
      </c>
    </row>
    <row r="817" spans="1:5" ht="16" x14ac:dyDescent="0.2">
      <c r="A817" s="209">
        <v>53</v>
      </c>
      <c r="B817" s="191" t="s">
        <v>219</v>
      </c>
      <c r="C817" s="191">
        <v>850</v>
      </c>
      <c r="D817" s="191" t="s">
        <v>1148</v>
      </c>
      <c r="E817" s="210">
        <v>62730.080000000002</v>
      </c>
    </row>
    <row r="818" spans="1:5" ht="16" x14ac:dyDescent="0.2">
      <c r="A818" s="209">
        <v>53</v>
      </c>
      <c r="B818" s="191" t="s">
        <v>219</v>
      </c>
      <c r="C818" s="191">
        <v>860</v>
      </c>
      <c r="D818" s="191" t="s">
        <v>1149</v>
      </c>
      <c r="E818" s="210">
        <v>60843.13</v>
      </c>
    </row>
    <row r="819" spans="1:5" ht="16" x14ac:dyDescent="0.2">
      <c r="A819" s="209">
        <v>53</v>
      </c>
      <c r="B819" s="191" t="s">
        <v>219</v>
      </c>
      <c r="C819" s="191">
        <v>870</v>
      </c>
      <c r="D819" s="191" t="s">
        <v>1150</v>
      </c>
      <c r="E819" s="210">
        <v>63124.74</v>
      </c>
    </row>
    <row r="820" spans="1:5" ht="16" x14ac:dyDescent="0.2">
      <c r="A820" s="209">
        <v>53</v>
      </c>
      <c r="B820" s="191" t="s">
        <v>219</v>
      </c>
      <c r="C820" s="191">
        <v>880</v>
      </c>
      <c r="D820" s="191" t="s">
        <v>1151</v>
      </c>
      <c r="E820" s="210">
        <v>64279.68</v>
      </c>
    </row>
    <row r="821" spans="1:5" ht="16" x14ac:dyDescent="0.2">
      <c r="A821" s="209">
        <v>53</v>
      </c>
      <c r="B821" s="191" t="s">
        <v>219</v>
      </c>
      <c r="C821" s="191">
        <v>890</v>
      </c>
      <c r="D821" s="191" t="s">
        <v>1152</v>
      </c>
      <c r="E821" s="210">
        <v>61725.440000000002</v>
      </c>
    </row>
    <row r="822" spans="1:5" ht="16" x14ac:dyDescent="0.2">
      <c r="A822" s="209">
        <v>53</v>
      </c>
      <c r="B822" s="191" t="s">
        <v>219</v>
      </c>
      <c r="C822" s="191">
        <v>90</v>
      </c>
      <c r="D822" s="191" t="s">
        <v>1153</v>
      </c>
      <c r="E822" s="210">
        <v>66183.98</v>
      </c>
    </row>
    <row r="823" spans="1:5" ht="16" x14ac:dyDescent="0.2">
      <c r="A823" s="209">
        <v>53</v>
      </c>
      <c r="B823" s="191" t="s">
        <v>219</v>
      </c>
      <c r="C823" s="191">
        <v>900</v>
      </c>
      <c r="D823" s="191" t="s">
        <v>1154</v>
      </c>
      <c r="E823" s="210">
        <v>62269.35</v>
      </c>
    </row>
    <row r="824" spans="1:5" ht="16" x14ac:dyDescent="0.2">
      <c r="A824" s="209">
        <v>53</v>
      </c>
      <c r="B824" s="191" t="s">
        <v>219</v>
      </c>
      <c r="C824" s="191">
        <v>91</v>
      </c>
      <c r="D824" s="191" t="s">
        <v>1155</v>
      </c>
      <c r="E824" s="210">
        <v>64516</v>
      </c>
    </row>
    <row r="825" spans="1:5" ht="16" x14ac:dyDescent="0.2">
      <c r="A825" s="209">
        <v>53</v>
      </c>
      <c r="B825" s="191" t="s">
        <v>219</v>
      </c>
      <c r="C825" s="191">
        <v>910</v>
      </c>
      <c r="D825" s="191" t="s">
        <v>1156</v>
      </c>
      <c r="E825" s="210">
        <v>63711.6</v>
      </c>
    </row>
    <row r="826" spans="1:5" ht="16" x14ac:dyDescent="0.2">
      <c r="A826" s="209">
        <v>53</v>
      </c>
      <c r="B826" s="191" t="s">
        <v>219</v>
      </c>
      <c r="C826" s="191">
        <v>921</v>
      </c>
      <c r="D826" s="191" t="s">
        <v>1157</v>
      </c>
      <c r="E826" s="210">
        <v>68814.539999999994</v>
      </c>
    </row>
    <row r="827" spans="1:5" ht="16" x14ac:dyDescent="0.2">
      <c r="A827" s="209">
        <v>53</v>
      </c>
      <c r="B827" s="191" t="s">
        <v>219</v>
      </c>
      <c r="C827" s="191">
        <v>930</v>
      </c>
      <c r="D827" s="191" t="s">
        <v>1158</v>
      </c>
      <c r="E827" s="210">
        <v>63871.96</v>
      </c>
    </row>
    <row r="828" spans="1:5" ht="16" x14ac:dyDescent="0.2">
      <c r="A828" s="209">
        <v>53</v>
      </c>
      <c r="B828" s="191" t="s">
        <v>219</v>
      </c>
      <c r="C828" s="191">
        <v>940</v>
      </c>
      <c r="D828" s="191" t="s">
        <v>1159</v>
      </c>
      <c r="E828" s="210">
        <v>62073.5</v>
      </c>
    </row>
    <row r="829" spans="1:5" ht="16" x14ac:dyDescent="0.2">
      <c r="A829" s="209">
        <v>53</v>
      </c>
      <c r="B829" s="191" t="s">
        <v>219</v>
      </c>
      <c r="C829" s="191">
        <v>950</v>
      </c>
      <c r="D829" s="191" t="s">
        <v>1160</v>
      </c>
      <c r="E829" s="210">
        <v>64716.04</v>
      </c>
    </row>
    <row r="830" spans="1:5" ht="16" x14ac:dyDescent="0.2">
      <c r="A830" s="209">
        <v>53</v>
      </c>
      <c r="B830" s="191" t="s">
        <v>219</v>
      </c>
      <c r="C830" s="191">
        <v>960</v>
      </c>
      <c r="D830" s="191" t="s">
        <v>1161</v>
      </c>
      <c r="E830" s="210">
        <v>61596.78</v>
      </c>
    </row>
    <row r="831" spans="1:5" ht="16" x14ac:dyDescent="0.2">
      <c r="A831" s="209">
        <v>53</v>
      </c>
      <c r="B831" s="191" t="s">
        <v>219</v>
      </c>
      <c r="C831" s="191">
        <v>970</v>
      </c>
      <c r="D831" s="191" t="s">
        <v>1162</v>
      </c>
      <c r="E831" s="210">
        <v>60730.91</v>
      </c>
    </row>
    <row r="832" spans="1:5" ht="16" x14ac:dyDescent="0.2">
      <c r="A832" s="209">
        <v>53</v>
      </c>
      <c r="B832" s="191" t="s">
        <v>219</v>
      </c>
      <c r="C832" s="191">
        <v>980</v>
      </c>
      <c r="D832" s="191" t="s">
        <v>1163</v>
      </c>
      <c r="E832" s="210">
        <v>72973.02</v>
      </c>
    </row>
    <row r="833" spans="1:5" ht="16" x14ac:dyDescent="0.2">
      <c r="A833" s="209">
        <v>54</v>
      </c>
      <c r="B833" s="191" t="s">
        <v>220</v>
      </c>
      <c r="C833" s="191">
        <v>601</v>
      </c>
      <c r="D833" s="191" t="s">
        <v>1164</v>
      </c>
      <c r="E833" s="210">
        <v>46881</v>
      </c>
    </row>
    <row r="834" spans="1:5" ht="16" x14ac:dyDescent="0.2">
      <c r="A834" s="209">
        <v>54</v>
      </c>
      <c r="B834" s="191" t="s">
        <v>220</v>
      </c>
      <c r="C834" s="191">
        <v>602</v>
      </c>
      <c r="D834" s="191" t="s">
        <v>1165</v>
      </c>
      <c r="E834" s="210">
        <v>48068</v>
      </c>
    </row>
    <row r="835" spans="1:5" ht="16" x14ac:dyDescent="0.2">
      <c r="A835" s="209">
        <v>54</v>
      </c>
      <c r="B835" s="191" t="s">
        <v>220</v>
      </c>
      <c r="C835" s="191">
        <v>610</v>
      </c>
      <c r="D835" s="191" t="s">
        <v>474</v>
      </c>
      <c r="E835" s="210">
        <v>48327</v>
      </c>
    </row>
    <row r="836" spans="1:5" ht="16" x14ac:dyDescent="0.2">
      <c r="A836" s="209">
        <v>54</v>
      </c>
      <c r="B836" s="191" t="s">
        <v>220</v>
      </c>
      <c r="C836" s="191">
        <v>641</v>
      </c>
      <c r="D836" s="191" t="s">
        <v>1166</v>
      </c>
      <c r="E836" s="210">
        <v>48473</v>
      </c>
    </row>
    <row r="837" spans="1:5" ht="16" x14ac:dyDescent="0.2">
      <c r="A837" s="209">
        <v>54</v>
      </c>
      <c r="B837" s="191" t="s">
        <v>220</v>
      </c>
      <c r="C837" s="191">
        <v>660</v>
      </c>
      <c r="D837" s="191" t="s">
        <v>1167</v>
      </c>
      <c r="E837" s="210">
        <v>48937</v>
      </c>
    </row>
    <row r="838" spans="1:5" ht="16" x14ac:dyDescent="0.2">
      <c r="A838" s="209">
        <v>54</v>
      </c>
      <c r="B838" s="191" t="s">
        <v>220</v>
      </c>
      <c r="C838" s="191">
        <v>80</v>
      </c>
      <c r="D838" s="191" t="s">
        <v>1168</v>
      </c>
      <c r="E838" s="210">
        <v>43580</v>
      </c>
    </row>
    <row r="839" spans="1:5" ht="16" x14ac:dyDescent="0.2">
      <c r="A839" s="209">
        <v>55</v>
      </c>
      <c r="B839" s="191" t="s">
        <v>221</v>
      </c>
      <c r="C839" s="191">
        <v>140</v>
      </c>
      <c r="D839" s="191" t="s">
        <v>1169</v>
      </c>
      <c r="E839" s="210">
        <v>45870</v>
      </c>
    </row>
    <row r="840" spans="1:5" ht="16" x14ac:dyDescent="0.2">
      <c r="A840" s="209">
        <v>55</v>
      </c>
      <c r="B840" s="191" t="s">
        <v>221</v>
      </c>
      <c r="C840" s="191">
        <v>171</v>
      </c>
      <c r="D840" s="191" t="s">
        <v>1170</v>
      </c>
      <c r="E840" s="210">
        <v>45982</v>
      </c>
    </row>
    <row r="841" spans="1:5" ht="16" x14ac:dyDescent="0.2">
      <c r="A841" s="209">
        <v>55</v>
      </c>
      <c r="B841" s="191" t="s">
        <v>221</v>
      </c>
      <c r="C841" s="191">
        <v>240</v>
      </c>
      <c r="D841" s="191" t="s">
        <v>1171</v>
      </c>
      <c r="E841" s="210">
        <v>46829</v>
      </c>
    </row>
    <row r="842" spans="1:5" ht="16" x14ac:dyDescent="0.2">
      <c r="A842" s="209">
        <v>55</v>
      </c>
      <c r="B842" s="191" t="s">
        <v>221</v>
      </c>
      <c r="C842" s="191">
        <v>560</v>
      </c>
      <c r="D842" s="191" t="s">
        <v>1063</v>
      </c>
      <c r="E842" s="210">
        <v>44562</v>
      </c>
    </row>
    <row r="843" spans="1:5" ht="16" x14ac:dyDescent="0.2">
      <c r="A843" s="209">
        <v>56</v>
      </c>
      <c r="B843" s="191" t="s">
        <v>222</v>
      </c>
      <c r="C843" s="191">
        <v>200</v>
      </c>
      <c r="D843" s="191" t="s">
        <v>1172</v>
      </c>
      <c r="E843" s="210">
        <v>43813.48</v>
      </c>
    </row>
    <row r="844" spans="1:5" ht="16" x14ac:dyDescent="0.2">
      <c r="A844" s="209">
        <v>56</v>
      </c>
      <c r="B844" s="191" t="s">
        <v>222</v>
      </c>
      <c r="C844" s="191">
        <v>221</v>
      </c>
      <c r="D844" s="191" t="s">
        <v>1173</v>
      </c>
      <c r="E844" s="210">
        <v>46158.59</v>
      </c>
    </row>
    <row r="845" spans="1:5" ht="16" x14ac:dyDescent="0.2">
      <c r="A845" s="209">
        <v>56</v>
      </c>
      <c r="B845" s="191" t="s">
        <v>222</v>
      </c>
      <c r="C845" s="191">
        <v>222</v>
      </c>
      <c r="D845" s="191" t="s">
        <v>1174</v>
      </c>
      <c r="E845" s="210">
        <v>44386.13</v>
      </c>
    </row>
    <row r="846" spans="1:5" ht="16" x14ac:dyDescent="0.2">
      <c r="A846" s="209">
        <v>56</v>
      </c>
      <c r="B846" s="191" t="s">
        <v>222</v>
      </c>
      <c r="C846" s="191">
        <v>230</v>
      </c>
      <c r="D846" s="191" t="s">
        <v>1175</v>
      </c>
      <c r="E846" s="210">
        <v>46917.8</v>
      </c>
    </row>
    <row r="847" spans="1:5" ht="16" x14ac:dyDescent="0.2">
      <c r="A847" s="209">
        <v>57</v>
      </c>
      <c r="B847" s="191" t="s">
        <v>223</v>
      </c>
      <c r="C847" s="191">
        <v>100</v>
      </c>
      <c r="D847" s="191" t="s">
        <v>1176</v>
      </c>
      <c r="E847" s="210">
        <v>43727.55</v>
      </c>
    </row>
    <row r="848" spans="1:5" ht="16" x14ac:dyDescent="0.2">
      <c r="A848" s="209">
        <v>57</v>
      </c>
      <c r="B848" s="191" t="s">
        <v>223</v>
      </c>
      <c r="C848" s="191">
        <v>190</v>
      </c>
      <c r="D848" s="191" t="s">
        <v>1177</v>
      </c>
      <c r="E848" s="210">
        <v>44640.97</v>
      </c>
    </row>
    <row r="849" spans="1:5" ht="16" x14ac:dyDescent="0.2">
      <c r="A849" s="209">
        <v>57</v>
      </c>
      <c r="B849" s="191" t="s">
        <v>223</v>
      </c>
      <c r="C849" s="191">
        <v>291</v>
      </c>
      <c r="D849" s="191" t="s">
        <v>1178</v>
      </c>
      <c r="E849" s="210">
        <v>45534</v>
      </c>
    </row>
    <row r="850" spans="1:5" ht="16" x14ac:dyDescent="0.2">
      <c r="A850" s="209">
        <v>58</v>
      </c>
      <c r="B850" s="191" t="s">
        <v>224</v>
      </c>
      <c r="C850" s="191">
        <v>1000</v>
      </c>
      <c r="D850" s="191" t="s">
        <v>1179</v>
      </c>
      <c r="E850" s="210">
        <v>44344</v>
      </c>
    </row>
    <row r="851" spans="1:5" ht="16" x14ac:dyDescent="0.2">
      <c r="A851" s="209">
        <v>58</v>
      </c>
      <c r="B851" s="191" t="s">
        <v>224</v>
      </c>
      <c r="C851" s="191">
        <v>1020</v>
      </c>
      <c r="D851" s="191" t="s">
        <v>1180</v>
      </c>
      <c r="E851" s="210">
        <v>44716</v>
      </c>
    </row>
    <row r="852" spans="1:5" ht="16" x14ac:dyDescent="0.2">
      <c r="A852" s="209">
        <v>58</v>
      </c>
      <c r="B852" s="191" t="s">
        <v>224</v>
      </c>
      <c r="C852" s="191">
        <v>190</v>
      </c>
      <c r="D852" s="191" t="s">
        <v>1181</v>
      </c>
      <c r="E852" s="210">
        <v>44478</v>
      </c>
    </row>
    <row r="853" spans="1:5" ht="16" x14ac:dyDescent="0.2">
      <c r="A853" s="209">
        <v>58</v>
      </c>
      <c r="B853" s="191" t="s">
        <v>224</v>
      </c>
      <c r="C853" s="191">
        <v>910</v>
      </c>
      <c r="D853" s="191" t="s">
        <v>1182</v>
      </c>
      <c r="E853" s="210">
        <v>44324</v>
      </c>
    </row>
    <row r="854" spans="1:5" ht="16" x14ac:dyDescent="0.2">
      <c r="A854" s="209">
        <v>58</v>
      </c>
      <c r="B854" s="191" t="s">
        <v>224</v>
      </c>
      <c r="C854" s="191">
        <v>950</v>
      </c>
      <c r="D854" s="191" t="s">
        <v>1183</v>
      </c>
      <c r="E854" s="210">
        <v>41744</v>
      </c>
    </row>
    <row r="855" spans="1:5" ht="16" x14ac:dyDescent="0.2">
      <c r="A855" s="209">
        <v>58</v>
      </c>
      <c r="B855" s="191" t="s">
        <v>224</v>
      </c>
      <c r="C855" s="191">
        <v>960</v>
      </c>
      <c r="D855" s="191" t="s">
        <v>1184</v>
      </c>
      <c r="E855" s="210">
        <v>41016</v>
      </c>
    </row>
    <row r="856" spans="1:5" ht="16" x14ac:dyDescent="0.2">
      <c r="A856" s="209">
        <v>58</v>
      </c>
      <c r="B856" s="191" t="s">
        <v>224</v>
      </c>
      <c r="C856" s="191">
        <v>980</v>
      </c>
      <c r="D856" s="191" t="s">
        <v>1185</v>
      </c>
      <c r="E856" s="210">
        <v>42223</v>
      </c>
    </row>
    <row r="857" spans="1:5" ht="16" x14ac:dyDescent="0.2">
      <c r="A857" s="209">
        <v>58</v>
      </c>
      <c r="B857" s="191" t="s">
        <v>224</v>
      </c>
      <c r="C857" s="191">
        <v>990</v>
      </c>
      <c r="D857" s="191" t="s">
        <v>1128</v>
      </c>
      <c r="E857" s="210">
        <v>42347</v>
      </c>
    </row>
    <row r="858" spans="1:5" ht="16" x14ac:dyDescent="0.2">
      <c r="A858" s="209">
        <v>59</v>
      </c>
      <c r="B858" s="191" t="s">
        <v>225</v>
      </c>
      <c r="C858" s="191">
        <v>140</v>
      </c>
      <c r="D858" s="191" t="s">
        <v>1186</v>
      </c>
      <c r="E858" s="210">
        <v>44315</v>
      </c>
    </row>
    <row r="859" spans="1:5" ht="16" x14ac:dyDescent="0.2">
      <c r="A859" s="209">
        <v>59</v>
      </c>
      <c r="B859" s="191" t="s">
        <v>225</v>
      </c>
      <c r="C859" s="191">
        <v>291</v>
      </c>
      <c r="D859" s="191" t="s">
        <v>1187</v>
      </c>
      <c r="E859" s="210">
        <v>44736</v>
      </c>
    </row>
    <row r="860" spans="1:5" ht="16" x14ac:dyDescent="0.2">
      <c r="A860" s="209">
        <v>59</v>
      </c>
      <c r="B860" s="191" t="s">
        <v>225</v>
      </c>
      <c r="C860" s="191">
        <v>90</v>
      </c>
      <c r="D860" s="191" t="s">
        <v>1188</v>
      </c>
      <c r="E860" s="210">
        <v>46538</v>
      </c>
    </row>
    <row r="861" spans="1:5" ht="16" x14ac:dyDescent="0.2">
      <c r="A861" s="209">
        <v>60</v>
      </c>
      <c r="B861" s="191" t="s">
        <v>226</v>
      </c>
      <c r="C861" s="191">
        <v>10</v>
      </c>
      <c r="D861" s="191" t="s">
        <v>1189</v>
      </c>
      <c r="E861" s="210">
        <v>47956.92</v>
      </c>
    </row>
    <row r="862" spans="1:5" ht="16" x14ac:dyDescent="0.2">
      <c r="A862" s="209">
        <v>60</v>
      </c>
      <c r="B862" s="191" t="s">
        <v>226</v>
      </c>
      <c r="C862" s="191">
        <v>210</v>
      </c>
      <c r="D862" s="191" t="s">
        <v>1190</v>
      </c>
      <c r="E862" s="210">
        <v>44498.35</v>
      </c>
    </row>
    <row r="863" spans="1:5" ht="16" x14ac:dyDescent="0.2">
      <c r="A863" s="209">
        <v>60</v>
      </c>
      <c r="B863" s="191" t="s">
        <v>226</v>
      </c>
      <c r="C863" s="191">
        <v>290</v>
      </c>
      <c r="D863" s="191" t="s">
        <v>1191</v>
      </c>
      <c r="E863" s="210">
        <v>45883.76</v>
      </c>
    </row>
    <row r="864" spans="1:5" ht="16" x14ac:dyDescent="0.2">
      <c r="A864" s="209">
        <v>60</v>
      </c>
      <c r="B864" s="191" t="s">
        <v>226</v>
      </c>
      <c r="C864" s="191">
        <v>30</v>
      </c>
      <c r="D864" s="191" t="s">
        <v>1192</v>
      </c>
      <c r="E864" s="210">
        <v>45023.54</v>
      </c>
    </row>
    <row r="865" spans="1:5" ht="16" x14ac:dyDescent="0.2">
      <c r="A865" s="209">
        <v>60</v>
      </c>
      <c r="B865" s="191" t="s">
        <v>226</v>
      </c>
      <c r="C865" s="191">
        <v>600</v>
      </c>
      <c r="D865" s="191" t="s">
        <v>1193</v>
      </c>
      <c r="E865" s="210">
        <v>45981.87</v>
      </c>
    </row>
    <row r="866" spans="1:5" ht="16" x14ac:dyDescent="0.2">
      <c r="A866" s="209">
        <v>60</v>
      </c>
      <c r="B866" s="191" t="s">
        <v>226</v>
      </c>
      <c r="C866" s="191">
        <v>650</v>
      </c>
      <c r="D866" s="191" t="s">
        <v>1194</v>
      </c>
      <c r="E866" s="210">
        <v>45120.7</v>
      </c>
    </row>
    <row r="867" spans="1:5" ht="16" x14ac:dyDescent="0.2">
      <c r="A867" s="209">
        <v>60</v>
      </c>
      <c r="B867" s="191" t="s">
        <v>226</v>
      </c>
      <c r="C867" s="191">
        <v>671</v>
      </c>
      <c r="D867" s="191" t="s">
        <v>1195</v>
      </c>
      <c r="E867" s="210">
        <v>46103.25</v>
      </c>
    </row>
    <row r="868" spans="1:5" ht="16" x14ac:dyDescent="0.2">
      <c r="A868" s="209">
        <v>60</v>
      </c>
      <c r="B868" s="191" t="s">
        <v>226</v>
      </c>
      <c r="C868" s="191">
        <v>700</v>
      </c>
      <c r="D868" s="191" t="s">
        <v>1196</v>
      </c>
      <c r="E868" s="210">
        <v>48522.92</v>
      </c>
    </row>
    <row r="869" spans="1:5" ht="16" x14ac:dyDescent="0.2">
      <c r="A869" s="209">
        <v>60</v>
      </c>
      <c r="B869" s="191" t="s">
        <v>226</v>
      </c>
      <c r="C869" s="191">
        <v>710</v>
      </c>
      <c r="D869" s="191" t="s">
        <v>1197</v>
      </c>
      <c r="E869" s="210">
        <v>48757.2</v>
      </c>
    </row>
    <row r="870" spans="1:5" ht="16" x14ac:dyDescent="0.2">
      <c r="A870" s="209">
        <v>60</v>
      </c>
      <c r="B870" s="191" t="s">
        <v>226</v>
      </c>
      <c r="C870" s="191">
        <v>730</v>
      </c>
      <c r="D870" s="191" t="s">
        <v>1198</v>
      </c>
      <c r="E870" s="210">
        <v>46617.760000000002</v>
      </c>
    </row>
    <row r="871" spans="1:5" ht="16" x14ac:dyDescent="0.2">
      <c r="A871" s="209">
        <v>60</v>
      </c>
      <c r="B871" s="191" t="s">
        <v>226</v>
      </c>
      <c r="C871" s="191">
        <v>740</v>
      </c>
      <c r="D871" s="191" t="s">
        <v>1199</v>
      </c>
      <c r="E871" s="210">
        <v>45298.95</v>
      </c>
    </row>
    <row r="872" spans="1:5" ht="16" x14ac:dyDescent="0.2">
      <c r="A872" s="209">
        <v>60</v>
      </c>
      <c r="B872" s="191" t="s">
        <v>226</v>
      </c>
      <c r="C872" s="191">
        <v>750</v>
      </c>
      <c r="D872" s="191" t="s">
        <v>1200</v>
      </c>
      <c r="E872" s="210">
        <v>45796.62</v>
      </c>
    </row>
    <row r="873" spans="1:5" ht="16" x14ac:dyDescent="0.2">
      <c r="A873" s="209">
        <v>60</v>
      </c>
      <c r="B873" s="191" t="s">
        <v>226</v>
      </c>
      <c r="C873" s="191">
        <v>760</v>
      </c>
      <c r="D873" s="191" t="s">
        <v>1201</v>
      </c>
      <c r="E873" s="210">
        <v>47694.57</v>
      </c>
    </row>
    <row r="874" spans="1:5" ht="16" x14ac:dyDescent="0.2">
      <c r="A874" s="209">
        <v>60</v>
      </c>
      <c r="B874" s="191" t="s">
        <v>226</v>
      </c>
      <c r="C874" s="191">
        <v>770</v>
      </c>
      <c r="D874" s="191" t="s">
        <v>1202</v>
      </c>
      <c r="E874" s="210">
        <v>46520.32</v>
      </c>
    </row>
    <row r="875" spans="1:5" ht="16" x14ac:dyDescent="0.2">
      <c r="A875" s="209">
        <v>60</v>
      </c>
      <c r="B875" s="191" t="s">
        <v>226</v>
      </c>
      <c r="C875" s="191">
        <v>780</v>
      </c>
      <c r="D875" s="191" t="s">
        <v>1203</v>
      </c>
      <c r="E875" s="210">
        <v>47755.9</v>
      </c>
    </row>
    <row r="876" spans="1:5" ht="16" x14ac:dyDescent="0.2">
      <c r="A876" s="209">
        <v>60</v>
      </c>
      <c r="B876" s="191" t="s">
        <v>226</v>
      </c>
      <c r="C876" s="191">
        <v>901</v>
      </c>
      <c r="D876" s="191" t="s">
        <v>1204</v>
      </c>
      <c r="E876" s="210">
        <v>46373.8</v>
      </c>
    </row>
    <row r="877" spans="1:5" ht="16" x14ac:dyDescent="0.2">
      <c r="A877" s="209">
        <v>60</v>
      </c>
      <c r="B877" s="191" t="s">
        <v>226</v>
      </c>
      <c r="C877" s="191">
        <v>902</v>
      </c>
      <c r="D877" s="191" t="s">
        <v>1205</v>
      </c>
      <c r="E877" s="210">
        <v>44992.35</v>
      </c>
    </row>
    <row r="878" spans="1:5" ht="16" x14ac:dyDescent="0.2">
      <c r="A878" s="209">
        <v>60</v>
      </c>
      <c r="B878" s="191" t="s">
        <v>226</v>
      </c>
      <c r="C878" s="191">
        <v>903</v>
      </c>
      <c r="D878" s="191" t="s">
        <v>859</v>
      </c>
      <c r="E878" s="210">
        <v>48507.66</v>
      </c>
    </row>
    <row r="879" spans="1:5" ht="16" x14ac:dyDescent="0.2">
      <c r="A879" s="209">
        <v>60</v>
      </c>
      <c r="B879" s="191" t="s">
        <v>226</v>
      </c>
      <c r="C879" s="191">
        <v>904</v>
      </c>
      <c r="D879" s="191" t="s">
        <v>1206</v>
      </c>
      <c r="E879" s="210">
        <v>45609.63</v>
      </c>
    </row>
    <row r="880" spans="1:5" ht="16" x14ac:dyDescent="0.2">
      <c r="A880" s="209">
        <v>62</v>
      </c>
      <c r="B880" s="191" t="s">
        <v>227</v>
      </c>
      <c r="C880" s="191">
        <v>10</v>
      </c>
      <c r="D880" s="191" t="s">
        <v>1207</v>
      </c>
      <c r="E880" s="210">
        <v>49831.88</v>
      </c>
    </row>
    <row r="881" spans="1:5" ht="16" x14ac:dyDescent="0.2">
      <c r="A881" s="209">
        <v>62</v>
      </c>
      <c r="B881" s="191" t="s">
        <v>227</v>
      </c>
      <c r="C881" s="191">
        <v>20</v>
      </c>
      <c r="D881" s="191" t="s">
        <v>1208</v>
      </c>
      <c r="E881" s="210">
        <v>51450.81</v>
      </c>
    </row>
    <row r="882" spans="1:5" ht="16" x14ac:dyDescent="0.2">
      <c r="A882" s="209">
        <v>62</v>
      </c>
      <c r="B882" s="191" t="s">
        <v>227</v>
      </c>
      <c r="C882" s="191">
        <v>710</v>
      </c>
      <c r="D882" s="191" t="s">
        <v>1209</v>
      </c>
      <c r="E882" s="210">
        <v>51381.47</v>
      </c>
    </row>
    <row r="883" spans="1:5" ht="16" x14ac:dyDescent="0.2">
      <c r="A883" s="209">
        <v>62</v>
      </c>
      <c r="B883" s="191" t="s">
        <v>227</v>
      </c>
      <c r="C883" s="191">
        <v>730</v>
      </c>
      <c r="D883" s="191" t="s">
        <v>1210</v>
      </c>
      <c r="E883" s="210">
        <v>51117.279999999999</v>
      </c>
    </row>
    <row r="884" spans="1:5" ht="16" x14ac:dyDescent="0.2">
      <c r="A884" s="209">
        <v>63</v>
      </c>
      <c r="B884" s="191" t="s">
        <v>228</v>
      </c>
      <c r="C884" s="191">
        <v>10</v>
      </c>
      <c r="D884" s="191" t="s">
        <v>1211</v>
      </c>
      <c r="E884" s="210">
        <v>46291.28</v>
      </c>
    </row>
    <row r="885" spans="1:5" ht="16" x14ac:dyDescent="0.2">
      <c r="A885" s="209">
        <v>63</v>
      </c>
      <c r="B885" s="191" t="s">
        <v>228</v>
      </c>
      <c r="C885" s="191">
        <v>100</v>
      </c>
      <c r="D885" s="191" t="s">
        <v>1212</v>
      </c>
      <c r="E885" s="210">
        <v>44971.28</v>
      </c>
    </row>
    <row r="886" spans="1:5" ht="16" x14ac:dyDescent="0.2">
      <c r="A886" s="209">
        <v>63</v>
      </c>
      <c r="B886" s="191" t="s">
        <v>228</v>
      </c>
      <c r="C886" s="191">
        <v>180</v>
      </c>
      <c r="D886" s="191" t="s">
        <v>1213</v>
      </c>
      <c r="E886" s="210">
        <v>46007.93</v>
      </c>
    </row>
    <row r="887" spans="1:5" ht="16" x14ac:dyDescent="0.2">
      <c r="A887" s="209">
        <v>63</v>
      </c>
      <c r="B887" s="191" t="s">
        <v>228</v>
      </c>
      <c r="C887" s="191">
        <v>20</v>
      </c>
      <c r="D887" s="191" t="s">
        <v>1214</v>
      </c>
      <c r="E887" s="210">
        <v>47245.84</v>
      </c>
    </row>
    <row r="888" spans="1:5" ht="16" x14ac:dyDescent="0.2">
      <c r="A888" s="209">
        <v>65</v>
      </c>
      <c r="B888" s="191" t="s">
        <v>229</v>
      </c>
      <c r="C888" s="191">
        <v>350</v>
      </c>
      <c r="D888" s="191" t="s">
        <v>1215</v>
      </c>
      <c r="E888" s="210">
        <v>42390.87</v>
      </c>
    </row>
    <row r="889" spans="1:5" ht="16" x14ac:dyDescent="0.2">
      <c r="A889" s="209">
        <v>65</v>
      </c>
      <c r="B889" s="191" t="s">
        <v>229</v>
      </c>
      <c r="C889" s="191">
        <v>360</v>
      </c>
      <c r="D889" s="191" t="s">
        <v>1216</v>
      </c>
      <c r="E889" s="210">
        <v>39284.75</v>
      </c>
    </row>
    <row r="890" spans="1:5" ht="16" x14ac:dyDescent="0.2">
      <c r="A890" s="209">
        <v>65</v>
      </c>
      <c r="B890" s="191" t="s">
        <v>229</v>
      </c>
      <c r="C890" s="191">
        <v>451</v>
      </c>
      <c r="D890" s="191" t="s">
        <v>1217</v>
      </c>
      <c r="E890" s="210">
        <v>42717.37</v>
      </c>
    </row>
    <row r="891" spans="1:5" ht="16" x14ac:dyDescent="0.2">
      <c r="A891" s="209">
        <v>65</v>
      </c>
      <c r="B891" s="191" t="s">
        <v>229</v>
      </c>
      <c r="C891" s="191">
        <v>452</v>
      </c>
      <c r="D891" s="191" t="s">
        <v>1218</v>
      </c>
      <c r="E891" s="210">
        <v>41471.85</v>
      </c>
    </row>
    <row r="892" spans="1:5" ht="16" x14ac:dyDescent="0.2">
      <c r="A892" s="209">
        <v>66</v>
      </c>
      <c r="B892" s="191" t="s">
        <v>230</v>
      </c>
      <c r="C892" s="191">
        <v>210</v>
      </c>
      <c r="D892" s="191" t="s">
        <v>1219</v>
      </c>
      <c r="E892" s="210">
        <v>49837.25</v>
      </c>
    </row>
    <row r="893" spans="1:5" ht="16" x14ac:dyDescent="0.2">
      <c r="A893" s="209">
        <v>66</v>
      </c>
      <c r="B893" s="191" t="s">
        <v>230</v>
      </c>
      <c r="C893" s="191">
        <v>331</v>
      </c>
      <c r="D893" s="191" t="s">
        <v>1220</v>
      </c>
      <c r="E893" s="210">
        <v>47947.57</v>
      </c>
    </row>
    <row r="894" spans="1:5" ht="16" x14ac:dyDescent="0.2">
      <c r="A894" s="209">
        <v>66</v>
      </c>
      <c r="B894" s="191" t="s">
        <v>230</v>
      </c>
      <c r="C894" s="191">
        <v>40</v>
      </c>
      <c r="D894" s="191" t="s">
        <v>1221</v>
      </c>
      <c r="E894" s="210">
        <v>48138.54</v>
      </c>
    </row>
    <row r="895" spans="1:5" ht="16" x14ac:dyDescent="0.2">
      <c r="A895" s="209">
        <v>67</v>
      </c>
      <c r="B895" s="191" t="s">
        <v>231</v>
      </c>
      <c r="C895" s="191">
        <v>300</v>
      </c>
      <c r="D895" s="191" t="s">
        <v>1222</v>
      </c>
      <c r="E895" s="210">
        <v>45996.71</v>
      </c>
    </row>
    <row r="896" spans="1:5" ht="16" x14ac:dyDescent="0.2">
      <c r="A896" s="209">
        <v>67</v>
      </c>
      <c r="B896" s="191" t="s">
        <v>231</v>
      </c>
      <c r="C896" s="191">
        <v>301</v>
      </c>
      <c r="D896" s="191" t="s">
        <v>1223</v>
      </c>
      <c r="E896" s="210">
        <v>48319.13</v>
      </c>
    </row>
    <row r="897" spans="1:5" ht="16" x14ac:dyDescent="0.2">
      <c r="A897" s="209">
        <v>67</v>
      </c>
      <c r="B897" s="191" t="s">
        <v>231</v>
      </c>
      <c r="C897" s="191">
        <v>302</v>
      </c>
      <c r="D897" s="191" t="s">
        <v>1224</v>
      </c>
      <c r="E897" s="210">
        <v>46611.98</v>
      </c>
    </row>
    <row r="898" spans="1:5" ht="16" x14ac:dyDescent="0.2">
      <c r="A898" s="209">
        <v>67</v>
      </c>
      <c r="B898" s="191" t="s">
        <v>231</v>
      </c>
      <c r="C898" s="191">
        <v>310</v>
      </c>
      <c r="D898" s="191" t="s">
        <v>1225</v>
      </c>
      <c r="E898" s="210">
        <v>48811.24</v>
      </c>
    </row>
    <row r="899" spans="1:5" ht="16" x14ac:dyDescent="0.2">
      <c r="A899" s="209">
        <v>67</v>
      </c>
      <c r="B899" s="191" t="s">
        <v>231</v>
      </c>
      <c r="C899" s="191">
        <v>330</v>
      </c>
      <c r="D899" s="191" t="s">
        <v>1226</v>
      </c>
      <c r="E899" s="210">
        <v>48952.02</v>
      </c>
    </row>
    <row r="900" spans="1:5" ht="16" x14ac:dyDescent="0.2">
      <c r="A900" s="209">
        <v>67</v>
      </c>
      <c r="B900" s="191" t="s">
        <v>231</v>
      </c>
      <c r="C900" s="191">
        <v>340</v>
      </c>
      <c r="D900" s="191" t="s">
        <v>1227</v>
      </c>
      <c r="E900" s="210">
        <v>47201.34</v>
      </c>
    </row>
    <row r="901" spans="1:5" ht="16" x14ac:dyDescent="0.2">
      <c r="A901" s="209">
        <v>68</v>
      </c>
      <c r="B901" s="191" t="s">
        <v>232</v>
      </c>
      <c r="C901" s="191">
        <v>330</v>
      </c>
      <c r="D901" s="191" t="s">
        <v>1228</v>
      </c>
      <c r="E901" s="210">
        <v>48267.6</v>
      </c>
    </row>
    <row r="902" spans="1:5" ht="16" x14ac:dyDescent="0.2">
      <c r="A902" s="209">
        <v>68</v>
      </c>
      <c r="B902" s="191" t="s">
        <v>232</v>
      </c>
      <c r="C902" s="191">
        <v>340</v>
      </c>
      <c r="D902" s="191" t="s">
        <v>1229</v>
      </c>
      <c r="E902" s="210">
        <v>48770.39</v>
      </c>
    </row>
    <row r="903" spans="1:5" ht="16" x14ac:dyDescent="0.2">
      <c r="A903" s="209">
        <v>68</v>
      </c>
      <c r="B903" s="191" t="s">
        <v>232</v>
      </c>
      <c r="C903" s="191">
        <v>350</v>
      </c>
      <c r="D903" s="191" t="s">
        <v>1230</v>
      </c>
      <c r="E903" s="210">
        <v>52589.81</v>
      </c>
    </row>
    <row r="904" spans="1:5" ht="16" x14ac:dyDescent="0.2">
      <c r="A904" s="209">
        <v>68</v>
      </c>
      <c r="B904" s="191" t="s">
        <v>232</v>
      </c>
      <c r="C904" s="191">
        <v>360</v>
      </c>
      <c r="D904" s="191" t="s">
        <v>1231</v>
      </c>
      <c r="E904" s="210">
        <v>47775.15</v>
      </c>
    </row>
    <row r="905" spans="1:5" ht="16" x14ac:dyDescent="0.2">
      <c r="A905" s="209">
        <v>68</v>
      </c>
      <c r="B905" s="191" t="s">
        <v>232</v>
      </c>
      <c r="C905" s="191">
        <v>370</v>
      </c>
      <c r="D905" s="191" t="s">
        <v>1232</v>
      </c>
      <c r="E905" s="210">
        <v>48254.74</v>
      </c>
    </row>
    <row r="906" spans="1:5" ht="16" x14ac:dyDescent="0.2">
      <c r="A906" s="209">
        <v>68</v>
      </c>
      <c r="B906" s="191" t="s">
        <v>232</v>
      </c>
      <c r="C906" s="191">
        <v>471</v>
      </c>
      <c r="D906" s="191" t="s">
        <v>1233</v>
      </c>
      <c r="E906" s="210">
        <v>49106.23</v>
      </c>
    </row>
    <row r="907" spans="1:5" ht="16" x14ac:dyDescent="0.2">
      <c r="A907" s="209">
        <v>68</v>
      </c>
      <c r="B907" s="191" t="s">
        <v>232</v>
      </c>
      <c r="C907" s="191">
        <v>50</v>
      </c>
      <c r="D907" s="191" t="s">
        <v>1234</v>
      </c>
      <c r="E907" s="210">
        <v>47738.68</v>
      </c>
    </row>
    <row r="908" spans="1:5" ht="16" x14ac:dyDescent="0.2">
      <c r="A908" s="209">
        <v>68</v>
      </c>
      <c r="B908" s="191" t="s">
        <v>232</v>
      </c>
      <c r="C908" s="191">
        <v>51</v>
      </c>
      <c r="D908" s="191" t="s">
        <v>1235</v>
      </c>
      <c r="E908" s="210">
        <v>47756.55</v>
      </c>
    </row>
    <row r="909" spans="1:5" ht="16" x14ac:dyDescent="0.2">
      <c r="A909" s="209">
        <v>68</v>
      </c>
      <c r="B909" s="191" t="s">
        <v>232</v>
      </c>
      <c r="C909" s="191">
        <v>70</v>
      </c>
      <c r="D909" s="191" t="s">
        <v>1236</v>
      </c>
      <c r="E909" s="210">
        <v>50519.47</v>
      </c>
    </row>
    <row r="910" spans="1:5" ht="16" x14ac:dyDescent="0.2">
      <c r="A910" s="209">
        <v>69</v>
      </c>
      <c r="B910" s="191" t="s">
        <v>233</v>
      </c>
      <c r="C910" s="191">
        <v>110</v>
      </c>
      <c r="D910" s="191" t="s">
        <v>1237</v>
      </c>
      <c r="E910" s="210">
        <v>45468.77</v>
      </c>
    </row>
    <row r="911" spans="1:5" ht="16" x14ac:dyDescent="0.2">
      <c r="A911" s="209">
        <v>69</v>
      </c>
      <c r="B911" s="191" t="s">
        <v>233</v>
      </c>
      <c r="C911" s="191">
        <v>210</v>
      </c>
      <c r="D911" s="191" t="s">
        <v>1238</v>
      </c>
      <c r="E911" s="210">
        <v>46015.38</v>
      </c>
    </row>
    <row r="912" spans="1:5" ht="16" x14ac:dyDescent="0.2">
      <c r="A912" s="209">
        <v>69</v>
      </c>
      <c r="B912" s="191" t="s">
        <v>233</v>
      </c>
      <c r="C912" s="191">
        <v>310</v>
      </c>
      <c r="D912" s="191" t="s">
        <v>1239</v>
      </c>
      <c r="E912" s="210">
        <v>44420.03</v>
      </c>
    </row>
    <row r="913" spans="1:5" ht="16" x14ac:dyDescent="0.2">
      <c r="A913" s="209">
        <v>69</v>
      </c>
      <c r="B913" s="191" t="s">
        <v>233</v>
      </c>
      <c r="C913" s="191">
        <v>340</v>
      </c>
      <c r="D913" s="191" t="s">
        <v>1240</v>
      </c>
      <c r="E913" s="210">
        <v>51558.25</v>
      </c>
    </row>
    <row r="914" spans="1:5" ht="16" x14ac:dyDescent="0.2">
      <c r="A914" s="209">
        <v>69</v>
      </c>
      <c r="B914" s="191" t="s">
        <v>233</v>
      </c>
      <c r="C914" s="191">
        <v>350</v>
      </c>
      <c r="D914" s="191" t="s">
        <v>1241</v>
      </c>
      <c r="E914" s="210">
        <v>44787.6</v>
      </c>
    </row>
    <row r="915" spans="1:5" ht="16" x14ac:dyDescent="0.2">
      <c r="A915" s="209">
        <v>69</v>
      </c>
      <c r="B915" s="191" t="s">
        <v>233</v>
      </c>
      <c r="C915" s="191">
        <v>380</v>
      </c>
      <c r="D915" s="191" t="s">
        <v>1242</v>
      </c>
      <c r="E915" s="210">
        <v>47376.51</v>
      </c>
    </row>
    <row r="916" spans="1:5" ht="16" x14ac:dyDescent="0.2">
      <c r="A916" s="209">
        <v>69</v>
      </c>
      <c r="B916" s="191" t="s">
        <v>233</v>
      </c>
      <c r="C916" s="191">
        <v>390</v>
      </c>
      <c r="D916" s="191" t="s">
        <v>1243</v>
      </c>
      <c r="E916" s="210">
        <v>42667.38</v>
      </c>
    </row>
    <row r="917" spans="1:5" ht="16" x14ac:dyDescent="0.2">
      <c r="A917" s="209">
        <v>69</v>
      </c>
      <c r="B917" s="191" t="s">
        <v>233</v>
      </c>
      <c r="C917" s="191">
        <v>400</v>
      </c>
      <c r="D917" s="191" t="s">
        <v>1244</v>
      </c>
      <c r="E917" s="210">
        <v>45380.959999999999</v>
      </c>
    </row>
    <row r="918" spans="1:5" ht="16" x14ac:dyDescent="0.2">
      <c r="A918" s="209">
        <v>69</v>
      </c>
      <c r="B918" s="191" t="s">
        <v>233</v>
      </c>
      <c r="C918" s="191">
        <v>50</v>
      </c>
      <c r="D918" s="191" t="s">
        <v>1245</v>
      </c>
      <c r="E918" s="210">
        <v>44069.2</v>
      </c>
    </row>
    <row r="919" spans="1:5" ht="16" x14ac:dyDescent="0.2">
      <c r="A919" s="209">
        <v>70</v>
      </c>
      <c r="B919" s="191" t="s">
        <v>234</v>
      </c>
      <c r="C919" s="191">
        <v>150</v>
      </c>
      <c r="D919" s="191" t="s">
        <v>1246</v>
      </c>
      <c r="E919" s="210">
        <v>40235</v>
      </c>
    </row>
    <row r="920" spans="1:5" ht="16" x14ac:dyDescent="0.2">
      <c r="A920" s="209">
        <v>70</v>
      </c>
      <c r="B920" s="191" t="s">
        <v>234</v>
      </c>
      <c r="C920" s="191">
        <v>320</v>
      </c>
      <c r="D920" s="191" t="s">
        <v>1247</v>
      </c>
      <c r="E920" s="210">
        <v>40817</v>
      </c>
    </row>
    <row r="921" spans="1:5" ht="16" x14ac:dyDescent="0.2">
      <c r="A921" s="209">
        <v>70</v>
      </c>
      <c r="B921" s="191" t="s">
        <v>234</v>
      </c>
      <c r="C921" s="191">
        <v>350</v>
      </c>
      <c r="D921" s="191" t="s">
        <v>1248</v>
      </c>
      <c r="E921" s="210">
        <v>38553</v>
      </c>
    </row>
    <row r="922" spans="1:5" ht="16" x14ac:dyDescent="0.2">
      <c r="A922" s="209">
        <v>70</v>
      </c>
      <c r="B922" s="191" t="s">
        <v>234</v>
      </c>
      <c r="C922" s="191">
        <v>440</v>
      </c>
      <c r="D922" s="191" t="s">
        <v>1249</v>
      </c>
      <c r="E922" s="210">
        <v>43574</v>
      </c>
    </row>
    <row r="923" spans="1:5" ht="16" x14ac:dyDescent="0.2">
      <c r="A923" s="209">
        <v>70</v>
      </c>
      <c r="B923" s="191" t="s">
        <v>234</v>
      </c>
      <c r="C923" s="191">
        <v>680</v>
      </c>
      <c r="D923" s="191" t="s">
        <v>1250</v>
      </c>
      <c r="E923" s="210">
        <v>42236</v>
      </c>
    </row>
    <row r="924" spans="1:5" ht="16" x14ac:dyDescent="0.2">
      <c r="A924" s="209">
        <v>70</v>
      </c>
      <c r="B924" s="191" t="s">
        <v>234</v>
      </c>
      <c r="C924" s="191">
        <v>700</v>
      </c>
      <c r="D924" s="191" t="s">
        <v>1251</v>
      </c>
      <c r="E924" s="210">
        <v>36749</v>
      </c>
    </row>
    <row r="925" spans="1:5" ht="16" x14ac:dyDescent="0.2">
      <c r="A925" s="209">
        <v>70</v>
      </c>
      <c r="B925" s="191" t="s">
        <v>234</v>
      </c>
      <c r="C925" s="191">
        <v>80</v>
      </c>
      <c r="D925" s="191" t="s">
        <v>1252</v>
      </c>
      <c r="E925" s="210">
        <v>43471</v>
      </c>
    </row>
    <row r="926" spans="1:5" ht="16" x14ac:dyDescent="0.2">
      <c r="A926" s="209">
        <v>71</v>
      </c>
      <c r="B926" s="191" t="s">
        <v>235</v>
      </c>
      <c r="C926" s="191">
        <v>1090</v>
      </c>
      <c r="D926" s="191" t="s">
        <v>1253</v>
      </c>
      <c r="E926" s="210">
        <v>41411</v>
      </c>
    </row>
    <row r="927" spans="1:5" ht="16" x14ac:dyDescent="0.2">
      <c r="A927" s="209">
        <v>71</v>
      </c>
      <c r="B927" s="191" t="s">
        <v>235</v>
      </c>
      <c r="C927" s="191">
        <v>1130</v>
      </c>
      <c r="D927" s="191" t="s">
        <v>1254</v>
      </c>
      <c r="E927" s="210">
        <v>43390</v>
      </c>
    </row>
    <row r="928" spans="1:5" ht="16" x14ac:dyDescent="0.2">
      <c r="A928" s="209">
        <v>71</v>
      </c>
      <c r="B928" s="191" t="s">
        <v>235</v>
      </c>
      <c r="C928" s="191">
        <v>1460</v>
      </c>
      <c r="D928" s="191" t="s">
        <v>636</v>
      </c>
      <c r="E928" s="210">
        <v>40521</v>
      </c>
    </row>
    <row r="929" spans="1:5" ht="16" x14ac:dyDescent="0.2">
      <c r="A929" s="209">
        <v>71</v>
      </c>
      <c r="B929" s="191" t="s">
        <v>235</v>
      </c>
      <c r="C929" s="191">
        <v>1660</v>
      </c>
      <c r="D929" s="191" t="s">
        <v>1255</v>
      </c>
      <c r="E929" s="210">
        <v>43138</v>
      </c>
    </row>
    <row r="930" spans="1:5" ht="16" x14ac:dyDescent="0.2">
      <c r="A930" s="209">
        <v>71</v>
      </c>
      <c r="B930" s="191" t="s">
        <v>235</v>
      </c>
      <c r="C930" s="191">
        <v>1680</v>
      </c>
      <c r="D930" s="191" t="s">
        <v>1256</v>
      </c>
      <c r="E930" s="210">
        <v>42166</v>
      </c>
    </row>
    <row r="931" spans="1:5" ht="16" x14ac:dyDescent="0.2">
      <c r="A931" s="209">
        <v>71</v>
      </c>
      <c r="B931" s="191" t="s">
        <v>235</v>
      </c>
      <c r="C931" s="191">
        <v>1690</v>
      </c>
      <c r="D931" s="191" t="s">
        <v>1257</v>
      </c>
      <c r="E931" s="210">
        <v>41922</v>
      </c>
    </row>
    <row r="932" spans="1:5" ht="16" x14ac:dyDescent="0.2">
      <c r="A932" s="209">
        <v>71</v>
      </c>
      <c r="B932" s="191" t="s">
        <v>235</v>
      </c>
      <c r="C932" s="191">
        <v>1700</v>
      </c>
      <c r="D932" s="191" t="s">
        <v>1258</v>
      </c>
      <c r="E932" s="210">
        <v>42015</v>
      </c>
    </row>
    <row r="933" spans="1:5" ht="16" x14ac:dyDescent="0.2">
      <c r="A933" s="209">
        <v>71</v>
      </c>
      <c r="B933" s="191" t="s">
        <v>235</v>
      </c>
      <c r="C933" s="191">
        <v>1710</v>
      </c>
      <c r="D933" s="191" t="s">
        <v>1259</v>
      </c>
      <c r="E933" s="210">
        <v>41303</v>
      </c>
    </row>
    <row r="934" spans="1:5" ht="16" x14ac:dyDescent="0.2">
      <c r="A934" s="209">
        <v>71</v>
      </c>
      <c r="B934" s="191" t="s">
        <v>235</v>
      </c>
      <c r="C934" s="191">
        <v>1720</v>
      </c>
      <c r="D934" s="191" t="s">
        <v>1260</v>
      </c>
      <c r="E934" s="210">
        <v>40977</v>
      </c>
    </row>
    <row r="935" spans="1:5" ht="16" x14ac:dyDescent="0.2">
      <c r="A935" s="209">
        <v>71</v>
      </c>
      <c r="B935" s="191" t="s">
        <v>235</v>
      </c>
      <c r="C935" s="191">
        <v>1730</v>
      </c>
      <c r="D935" s="191" t="s">
        <v>1261</v>
      </c>
      <c r="E935" s="210">
        <v>41278</v>
      </c>
    </row>
    <row r="936" spans="1:5" ht="16" x14ac:dyDescent="0.2">
      <c r="A936" s="209">
        <v>71</v>
      </c>
      <c r="B936" s="191" t="s">
        <v>235</v>
      </c>
      <c r="C936" s="191">
        <v>1740</v>
      </c>
      <c r="D936" s="191" t="s">
        <v>1262</v>
      </c>
      <c r="E936" s="210">
        <v>41765</v>
      </c>
    </row>
    <row r="937" spans="1:5" ht="16" x14ac:dyDescent="0.2">
      <c r="A937" s="209">
        <v>71</v>
      </c>
      <c r="B937" s="191" t="s">
        <v>235</v>
      </c>
      <c r="C937" s="191">
        <v>1750</v>
      </c>
      <c r="D937" s="191" t="s">
        <v>1263</v>
      </c>
      <c r="E937" s="210">
        <v>42214</v>
      </c>
    </row>
    <row r="938" spans="1:5" ht="16" x14ac:dyDescent="0.2">
      <c r="A938" s="209">
        <v>71</v>
      </c>
      <c r="B938" s="191" t="s">
        <v>235</v>
      </c>
      <c r="C938" s="191">
        <v>1851</v>
      </c>
      <c r="D938" s="191" t="s">
        <v>1264</v>
      </c>
      <c r="E938" s="210">
        <v>42191</v>
      </c>
    </row>
    <row r="939" spans="1:5" ht="16" x14ac:dyDescent="0.2">
      <c r="A939" s="209">
        <v>71</v>
      </c>
      <c r="B939" s="191" t="s">
        <v>235</v>
      </c>
      <c r="C939" s="191">
        <v>1853</v>
      </c>
      <c r="D939" s="191" t="s">
        <v>1265</v>
      </c>
      <c r="E939" s="210">
        <v>41801</v>
      </c>
    </row>
    <row r="940" spans="1:5" ht="16" x14ac:dyDescent="0.2">
      <c r="A940" s="209">
        <v>71</v>
      </c>
      <c r="B940" s="191" t="s">
        <v>235</v>
      </c>
      <c r="C940" s="191">
        <v>280</v>
      </c>
      <c r="D940" s="191" t="s">
        <v>1266</v>
      </c>
      <c r="E940" s="210">
        <v>42159</v>
      </c>
    </row>
    <row r="941" spans="1:5" ht="16" x14ac:dyDescent="0.2">
      <c r="A941" s="209">
        <v>71</v>
      </c>
      <c r="B941" s="191" t="s">
        <v>235</v>
      </c>
      <c r="C941" s="191">
        <v>290</v>
      </c>
      <c r="D941" s="191" t="s">
        <v>1267</v>
      </c>
      <c r="E941" s="210">
        <v>42709</v>
      </c>
    </row>
    <row r="942" spans="1:5" ht="16" x14ac:dyDescent="0.2">
      <c r="A942" s="209">
        <v>71</v>
      </c>
      <c r="B942" s="191" t="s">
        <v>235</v>
      </c>
      <c r="C942" s="191">
        <v>30</v>
      </c>
      <c r="D942" s="191" t="s">
        <v>1268</v>
      </c>
      <c r="E942" s="210">
        <v>42503</v>
      </c>
    </row>
    <row r="943" spans="1:5" ht="16" x14ac:dyDescent="0.2">
      <c r="A943" s="209">
        <v>71</v>
      </c>
      <c r="B943" s="191" t="s">
        <v>235</v>
      </c>
      <c r="C943" s="191">
        <v>640</v>
      </c>
      <c r="D943" s="191" t="s">
        <v>1269</v>
      </c>
      <c r="E943" s="210">
        <v>41642</v>
      </c>
    </row>
    <row r="944" spans="1:5" ht="16" x14ac:dyDescent="0.2">
      <c r="A944" s="209">
        <v>72</v>
      </c>
      <c r="B944" s="191" t="s">
        <v>236</v>
      </c>
      <c r="C944" s="191">
        <v>11</v>
      </c>
      <c r="D944" s="191" t="s">
        <v>1270</v>
      </c>
      <c r="E944" s="210">
        <v>50553.120000000003</v>
      </c>
    </row>
    <row r="945" spans="1:5" ht="16" x14ac:dyDescent="0.2">
      <c r="A945" s="209">
        <v>72</v>
      </c>
      <c r="B945" s="191" t="s">
        <v>236</v>
      </c>
      <c r="C945" s="191">
        <v>13</v>
      </c>
      <c r="D945" s="191" t="s">
        <v>1271</v>
      </c>
      <c r="E945" s="210">
        <v>47881.56</v>
      </c>
    </row>
    <row r="946" spans="1:5" ht="16" x14ac:dyDescent="0.2">
      <c r="A946" s="209">
        <v>72</v>
      </c>
      <c r="B946" s="191" t="s">
        <v>236</v>
      </c>
      <c r="C946" s="191">
        <v>130</v>
      </c>
      <c r="D946" s="191" t="s">
        <v>1272</v>
      </c>
      <c r="E946" s="210">
        <v>49197.04</v>
      </c>
    </row>
    <row r="947" spans="1:5" ht="16" x14ac:dyDescent="0.2">
      <c r="A947" s="209">
        <v>72</v>
      </c>
      <c r="B947" s="191" t="s">
        <v>236</v>
      </c>
      <c r="C947" s="191">
        <v>21</v>
      </c>
      <c r="D947" s="191" t="s">
        <v>1273</v>
      </c>
      <c r="E947" s="210">
        <v>48983.69</v>
      </c>
    </row>
    <row r="948" spans="1:5" ht="16" x14ac:dyDescent="0.2">
      <c r="A948" s="209">
        <v>72</v>
      </c>
      <c r="B948" s="191" t="s">
        <v>236</v>
      </c>
      <c r="C948" s="191">
        <v>231</v>
      </c>
      <c r="D948" s="191" t="s">
        <v>1274</v>
      </c>
      <c r="E948" s="210">
        <v>48849.62</v>
      </c>
    </row>
    <row r="949" spans="1:5" ht="16" x14ac:dyDescent="0.2">
      <c r="A949" s="209">
        <v>72</v>
      </c>
      <c r="B949" s="191" t="s">
        <v>236</v>
      </c>
      <c r="C949" s="191">
        <v>232</v>
      </c>
      <c r="D949" s="191" t="s">
        <v>983</v>
      </c>
      <c r="E949" s="210">
        <v>48721.62</v>
      </c>
    </row>
    <row r="950" spans="1:5" ht="16" x14ac:dyDescent="0.2">
      <c r="A950" s="209">
        <v>73</v>
      </c>
      <c r="B950" s="191" t="s">
        <v>237</v>
      </c>
      <c r="C950" s="191">
        <v>10</v>
      </c>
      <c r="D950" s="191" t="s">
        <v>1275</v>
      </c>
      <c r="E950" s="210">
        <v>47830</v>
      </c>
    </row>
    <row r="951" spans="1:5" ht="16" x14ac:dyDescent="0.2">
      <c r="A951" s="209">
        <v>73</v>
      </c>
      <c r="B951" s="191" t="s">
        <v>237</v>
      </c>
      <c r="C951" s="191">
        <v>20</v>
      </c>
      <c r="D951" s="191" t="s">
        <v>1276</v>
      </c>
      <c r="E951" s="210">
        <v>42792</v>
      </c>
    </row>
    <row r="952" spans="1:5" ht="16" x14ac:dyDescent="0.2">
      <c r="A952" s="209">
        <v>73</v>
      </c>
      <c r="B952" s="191" t="s">
        <v>237</v>
      </c>
      <c r="C952" s="191">
        <v>400</v>
      </c>
      <c r="D952" s="191" t="s">
        <v>1277</v>
      </c>
      <c r="E952" s="210">
        <v>45095</v>
      </c>
    </row>
    <row r="953" spans="1:5" ht="16" x14ac:dyDescent="0.2">
      <c r="A953" s="209">
        <v>74</v>
      </c>
      <c r="B953" s="191" t="s">
        <v>238</v>
      </c>
      <c r="C953" s="191">
        <v>20</v>
      </c>
      <c r="D953" s="191" t="s">
        <v>1278</v>
      </c>
      <c r="E953" s="210">
        <v>51563</v>
      </c>
    </row>
    <row r="954" spans="1:5" ht="16" x14ac:dyDescent="0.2">
      <c r="A954" s="209">
        <v>74</v>
      </c>
      <c r="B954" s="191" t="s">
        <v>238</v>
      </c>
      <c r="C954" s="191">
        <v>270</v>
      </c>
      <c r="D954" s="191" t="s">
        <v>1279</v>
      </c>
      <c r="E954" s="210">
        <v>49766</v>
      </c>
    </row>
    <row r="955" spans="1:5" ht="16" x14ac:dyDescent="0.2">
      <c r="A955" s="209">
        <v>74</v>
      </c>
      <c r="B955" s="191" t="s">
        <v>238</v>
      </c>
      <c r="C955" s="191">
        <v>280</v>
      </c>
      <c r="D955" s="191" t="s">
        <v>1280</v>
      </c>
      <c r="E955" s="210">
        <v>48331</v>
      </c>
    </row>
    <row r="956" spans="1:5" ht="16" x14ac:dyDescent="0.2">
      <c r="A956" s="209">
        <v>74</v>
      </c>
      <c r="B956" s="191" t="s">
        <v>238</v>
      </c>
      <c r="C956" s="191">
        <v>290</v>
      </c>
      <c r="D956" s="191" t="s">
        <v>1281</v>
      </c>
      <c r="E956" s="210">
        <v>47022</v>
      </c>
    </row>
    <row r="957" spans="1:5" ht="16" x14ac:dyDescent="0.2">
      <c r="A957" s="209">
        <v>74</v>
      </c>
      <c r="B957" s="191" t="s">
        <v>238</v>
      </c>
      <c r="C957" s="191">
        <v>300</v>
      </c>
      <c r="D957" s="191" t="s">
        <v>1282</v>
      </c>
      <c r="E957" s="210">
        <v>52328</v>
      </c>
    </row>
    <row r="958" spans="1:5" ht="16" x14ac:dyDescent="0.2">
      <c r="A958" s="209">
        <v>74</v>
      </c>
      <c r="B958" s="191" t="s">
        <v>238</v>
      </c>
      <c r="C958" s="191">
        <v>310</v>
      </c>
      <c r="D958" s="191" t="s">
        <v>1283</v>
      </c>
      <c r="E958" s="210">
        <v>48635</v>
      </c>
    </row>
    <row r="959" spans="1:5" ht="16" x14ac:dyDescent="0.2">
      <c r="A959" s="209">
        <v>74</v>
      </c>
      <c r="B959" s="191" t="s">
        <v>238</v>
      </c>
      <c r="C959" s="191">
        <v>320</v>
      </c>
      <c r="D959" s="191" t="s">
        <v>1284</v>
      </c>
      <c r="E959" s="210">
        <v>49959</v>
      </c>
    </row>
    <row r="960" spans="1:5" ht="16" x14ac:dyDescent="0.2">
      <c r="A960" s="209">
        <v>74</v>
      </c>
      <c r="B960" s="191" t="s">
        <v>238</v>
      </c>
      <c r="C960" s="191">
        <v>340</v>
      </c>
      <c r="D960" s="191" t="s">
        <v>1285</v>
      </c>
      <c r="E960" s="210">
        <v>51369</v>
      </c>
    </row>
    <row r="961" spans="1:5" ht="16" x14ac:dyDescent="0.2">
      <c r="A961" s="209">
        <v>75</v>
      </c>
      <c r="B961" s="191" t="s">
        <v>239</v>
      </c>
      <c r="C961" s="191">
        <v>1060</v>
      </c>
      <c r="D961" s="191" t="s">
        <v>1286</v>
      </c>
      <c r="E961" s="210">
        <v>62733.09</v>
      </c>
    </row>
    <row r="962" spans="1:5" ht="16" x14ac:dyDescent="0.2">
      <c r="A962" s="209">
        <v>75</v>
      </c>
      <c r="B962" s="191" t="s">
        <v>239</v>
      </c>
      <c r="C962" s="191">
        <v>110</v>
      </c>
      <c r="D962" s="191" t="s">
        <v>1287</v>
      </c>
      <c r="E962" s="210">
        <v>59245.89</v>
      </c>
    </row>
    <row r="963" spans="1:5" ht="16" x14ac:dyDescent="0.2">
      <c r="A963" s="209">
        <v>75</v>
      </c>
      <c r="B963" s="191" t="s">
        <v>239</v>
      </c>
      <c r="C963" s="191">
        <v>120</v>
      </c>
      <c r="D963" s="191" t="s">
        <v>1288</v>
      </c>
      <c r="E963" s="210">
        <v>60108.4</v>
      </c>
    </row>
    <row r="964" spans="1:5" ht="16" x14ac:dyDescent="0.2">
      <c r="A964" s="209">
        <v>75</v>
      </c>
      <c r="B964" s="191" t="s">
        <v>239</v>
      </c>
      <c r="C964" s="191">
        <v>130</v>
      </c>
      <c r="D964" s="191" t="s">
        <v>1289</v>
      </c>
      <c r="E964" s="210">
        <v>63058.78</v>
      </c>
    </row>
    <row r="965" spans="1:5" ht="16" x14ac:dyDescent="0.2">
      <c r="A965" s="209">
        <v>75</v>
      </c>
      <c r="B965" s="191" t="s">
        <v>239</v>
      </c>
      <c r="C965" s="191">
        <v>140</v>
      </c>
      <c r="D965" s="191" t="s">
        <v>1290</v>
      </c>
      <c r="E965" s="210">
        <v>63690.720000000001</v>
      </c>
    </row>
    <row r="966" spans="1:5" ht="16" x14ac:dyDescent="0.2">
      <c r="A966" s="209">
        <v>75</v>
      </c>
      <c r="B966" s="191" t="s">
        <v>239</v>
      </c>
      <c r="C966" s="191">
        <v>150</v>
      </c>
      <c r="D966" s="191" t="s">
        <v>1291</v>
      </c>
      <c r="E966" s="210">
        <v>70399.19</v>
      </c>
    </row>
    <row r="967" spans="1:5" ht="16" x14ac:dyDescent="0.2">
      <c r="A967" s="209">
        <v>75</v>
      </c>
      <c r="B967" s="191" t="s">
        <v>239</v>
      </c>
      <c r="C967" s="191">
        <v>160</v>
      </c>
      <c r="D967" s="191" t="s">
        <v>1292</v>
      </c>
      <c r="E967" s="210">
        <v>58854.82</v>
      </c>
    </row>
    <row r="968" spans="1:5" ht="16" x14ac:dyDescent="0.2">
      <c r="A968" s="209">
        <v>75</v>
      </c>
      <c r="B968" s="191" t="s">
        <v>239</v>
      </c>
      <c r="C968" s="191">
        <v>170</v>
      </c>
      <c r="D968" s="191" t="s">
        <v>1293</v>
      </c>
      <c r="E968" s="210">
        <v>60906.02</v>
      </c>
    </row>
    <row r="969" spans="1:5" ht="16" x14ac:dyDescent="0.2">
      <c r="A969" s="209">
        <v>75</v>
      </c>
      <c r="B969" s="191" t="s">
        <v>239</v>
      </c>
      <c r="C969" s="191">
        <v>180</v>
      </c>
      <c r="D969" s="191" t="s">
        <v>1294</v>
      </c>
      <c r="E969" s="210">
        <v>58949.62</v>
      </c>
    </row>
    <row r="970" spans="1:5" ht="16" x14ac:dyDescent="0.2">
      <c r="A970" s="209">
        <v>75</v>
      </c>
      <c r="B970" s="191" t="s">
        <v>239</v>
      </c>
      <c r="C970" s="191">
        <v>190</v>
      </c>
      <c r="D970" s="191" t="s">
        <v>1295</v>
      </c>
      <c r="E970" s="210">
        <v>68958.38</v>
      </c>
    </row>
    <row r="971" spans="1:5" ht="16" x14ac:dyDescent="0.2">
      <c r="A971" s="209">
        <v>75</v>
      </c>
      <c r="B971" s="191" t="s">
        <v>239</v>
      </c>
      <c r="C971" s="191">
        <v>20</v>
      </c>
      <c r="D971" s="191" t="s">
        <v>1296</v>
      </c>
      <c r="E971" s="210">
        <v>63762.58</v>
      </c>
    </row>
    <row r="972" spans="1:5" ht="16" x14ac:dyDescent="0.2">
      <c r="A972" s="209">
        <v>75</v>
      </c>
      <c r="B972" s="191" t="s">
        <v>239</v>
      </c>
      <c r="C972" s="191">
        <v>200</v>
      </c>
      <c r="D972" s="191" t="s">
        <v>1297</v>
      </c>
      <c r="E972" s="210">
        <v>59553.21</v>
      </c>
    </row>
    <row r="973" spans="1:5" ht="16" x14ac:dyDescent="0.2">
      <c r="A973" s="209">
        <v>75</v>
      </c>
      <c r="B973" s="191" t="s">
        <v>239</v>
      </c>
      <c r="C973" s="191">
        <v>220</v>
      </c>
      <c r="D973" s="191" t="s">
        <v>1298</v>
      </c>
      <c r="E973" s="210">
        <v>63290.33</v>
      </c>
    </row>
    <row r="974" spans="1:5" ht="16" x14ac:dyDescent="0.2">
      <c r="A974" s="209">
        <v>75</v>
      </c>
      <c r="B974" s="191" t="s">
        <v>239</v>
      </c>
      <c r="C974" s="191">
        <v>231</v>
      </c>
      <c r="D974" s="191" t="s">
        <v>1299</v>
      </c>
      <c r="E974" s="210">
        <v>69270.37</v>
      </c>
    </row>
    <row r="975" spans="1:5" ht="16" x14ac:dyDescent="0.2">
      <c r="A975" s="209">
        <v>75</v>
      </c>
      <c r="B975" s="191" t="s">
        <v>239</v>
      </c>
      <c r="C975" s="191">
        <v>240</v>
      </c>
      <c r="D975" s="191" t="s">
        <v>1300</v>
      </c>
      <c r="E975" s="210">
        <v>59620.84</v>
      </c>
    </row>
    <row r="976" spans="1:5" ht="16" x14ac:dyDescent="0.2">
      <c r="A976" s="209">
        <v>75</v>
      </c>
      <c r="B976" s="191" t="s">
        <v>239</v>
      </c>
      <c r="C976" s="191">
        <v>250</v>
      </c>
      <c r="D976" s="191" t="s">
        <v>1301</v>
      </c>
      <c r="E976" s="210">
        <v>58744.43</v>
      </c>
    </row>
    <row r="977" spans="1:5" ht="16" x14ac:dyDescent="0.2">
      <c r="A977" s="209">
        <v>75</v>
      </c>
      <c r="B977" s="191" t="s">
        <v>239</v>
      </c>
      <c r="C977" s="191">
        <v>260</v>
      </c>
      <c r="D977" s="191" t="s">
        <v>1302</v>
      </c>
      <c r="E977" s="210">
        <v>59898.57</v>
      </c>
    </row>
    <row r="978" spans="1:5" ht="16" x14ac:dyDescent="0.2">
      <c r="A978" s="209">
        <v>75</v>
      </c>
      <c r="B978" s="191" t="s">
        <v>239</v>
      </c>
      <c r="C978" s="191">
        <v>270</v>
      </c>
      <c r="D978" s="191" t="s">
        <v>1303</v>
      </c>
      <c r="E978" s="210">
        <v>56388.34</v>
      </c>
    </row>
    <row r="979" spans="1:5" ht="16" x14ac:dyDescent="0.2">
      <c r="A979" s="209">
        <v>75</v>
      </c>
      <c r="B979" s="191" t="s">
        <v>239</v>
      </c>
      <c r="C979" s="191">
        <v>280</v>
      </c>
      <c r="D979" s="191" t="s">
        <v>1304</v>
      </c>
      <c r="E979" s="210">
        <v>59028</v>
      </c>
    </row>
    <row r="980" spans="1:5" ht="16" x14ac:dyDescent="0.2">
      <c r="A980" s="209">
        <v>75</v>
      </c>
      <c r="B980" s="191" t="s">
        <v>239</v>
      </c>
      <c r="C980" s="191">
        <v>290</v>
      </c>
      <c r="D980" s="191" t="s">
        <v>1305</v>
      </c>
      <c r="E980" s="210">
        <v>65139.92</v>
      </c>
    </row>
    <row r="981" spans="1:5" ht="16" x14ac:dyDescent="0.2">
      <c r="A981" s="209">
        <v>75</v>
      </c>
      <c r="B981" s="191" t="s">
        <v>239</v>
      </c>
      <c r="C981" s="191">
        <v>30</v>
      </c>
      <c r="D981" s="191" t="s">
        <v>1306</v>
      </c>
      <c r="E981" s="210">
        <v>60397.95</v>
      </c>
    </row>
    <row r="982" spans="1:5" ht="16" x14ac:dyDescent="0.2">
      <c r="A982" s="209">
        <v>75</v>
      </c>
      <c r="B982" s="191" t="s">
        <v>239</v>
      </c>
      <c r="C982" s="191">
        <v>300</v>
      </c>
      <c r="D982" s="191" t="s">
        <v>1085</v>
      </c>
      <c r="E982" s="210">
        <v>62303.17</v>
      </c>
    </row>
    <row r="983" spans="1:5" ht="16" x14ac:dyDescent="0.2">
      <c r="A983" s="209">
        <v>75</v>
      </c>
      <c r="B983" s="191" t="s">
        <v>239</v>
      </c>
      <c r="C983" s="191">
        <v>310</v>
      </c>
      <c r="D983" s="191" t="s">
        <v>1307</v>
      </c>
      <c r="E983" s="210">
        <v>61028.88</v>
      </c>
    </row>
    <row r="984" spans="1:5" ht="16" x14ac:dyDescent="0.2">
      <c r="A984" s="209">
        <v>75</v>
      </c>
      <c r="B984" s="191" t="s">
        <v>239</v>
      </c>
      <c r="C984" s="191">
        <v>320</v>
      </c>
      <c r="D984" s="191" t="s">
        <v>1308</v>
      </c>
      <c r="E984" s="210">
        <v>65416.25</v>
      </c>
    </row>
    <row r="985" spans="1:5" ht="16" x14ac:dyDescent="0.2">
      <c r="A985" s="209">
        <v>75</v>
      </c>
      <c r="B985" s="191" t="s">
        <v>239</v>
      </c>
      <c r="C985" s="191">
        <v>330</v>
      </c>
      <c r="D985" s="191" t="s">
        <v>1309</v>
      </c>
      <c r="E985" s="210">
        <v>60520.91</v>
      </c>
    </row>
    <row r="986" spans="1:5" ht="16" x14ac:dyDescent="0.2">
      <c r="A986" s="209">
        <v>75</v>
      </c>
      <c r="B986" s="191" t="s">
        <v>239</v>
      </c>
      <c r="C986" s="191">
        <v>340</v>
      </c>
      <c r="D986" s="191" t="s">
        <v>1310</v>
      </c>
      <c r="E986" s="210">
        <v>65062.03</v>
      </c>
    </row>
    <row r="987" spans="1:5" ht="16" x14ac:dyDescent="0.2">
      <c r="A987" s="209">
        <v>75</v>
      </c>
      <c r="B987" s="191" t="s">
        <v>239</v>
      </c>
      <c r="C987" s="191">
        <v>350</v>
      </c>
      <c r="D987" s="191" t="s">
        <v>1311</v>
      </c>
      <c r="E987" s="210">
        <v>57478.78</v>
      </c>
    </row>
    <row r="988" spans="1:5" ht="16" x14ac:dyDescent="0.2">
      <c r="A988" s="209">
        <v>75</v>
      </c>
      <c r="B988" s="191" t="s">
        <v>239</v>
      </c>
      <c r="C988" s="191">
        <v>360</v>
      </c>
      <c r="D988" s="191" t="s">
        <v>1312</v>
      </c>
      <c r="E988" s="210">
        <v>60039.93</v>
      </c>
    </row>
    <row r="989" spans="1:5" ht="16" x14ac:dyDescent="0.2">
      <c r="A989" s="209">
        <v>75</v>
      </c>
      <c r="B989" s="191" t="s">
        <v>239</v>
      </c>
      <c r="C989" s="191">
        <v>370</v>
      </c>
      <c r="D989" s="191" t="s">
        <v>1313</v>
      </c>
      <c r="E989" s="210">
        <v>57635.44</v>
      </c>
    </row>
    <row r="990" spans="1:5" ht="16" x14ac:dyDescent="0.2">
      <c r="A990" s="209">
        <v>75</v>
      </c>
      <c r="B990" s="191" t="s">
        <v>239</v>
      </c>
      <c r="C990" s="191">
        <v>380</v>
      </c>
      <c r="D990" s="191" t="s">
        <v>1314</v>
      </c>
      <c r="E990" s="210">
        <v>66789.440000000002</v>
      </c>
    </row>
    <row r="991" spans="1:5" ht="16" x14ac:dyDescent="0.2">
      <c r="A991" s="209">
        <v>75</v>
      </c>
      <c r="B991" s="191" t="s">
        <v>239</v>
      </c>
      <c r="C991" s="191">
        <v>390</v>
      </c>
      <c r="D991" s="191" t="s">
        <v>1315</v>
      </c>
      <c r="E991" s="210">
        <v>59234.23</v>
      </c>
    </row>
    <row r="992" spans="1:5" ht="16" x14ac:dyDescent="0.2">
      <c r="A992" s="209">
        <v>75</v>
      </c>
      <c r="B992" s="191" t="s">
        <v>239</v>
      </c>
      <c r="C992" s="191">
        <v>40</v>
      </c>
      <c r="D992" s="191" t="s">
        <v>1316</v>
      </c>
      <c r="E992" s="210">
        <v>58020.12</v>
      </c>
    </row>
    <row r="993" spans="1:5" ht="16" x14ac:dyDescent="0.2">
      <c r="A993" s="209">
        <v>75</v>
      </c>
      <c r="B993" s="191" t="s">
        <v>239</v>
      </c>
      <c r="C993" s="191">
        <v>430</v>
      </c>
      <c r="D993" s="191" t="s">
        <v>1317</v>
      </c>
      <c r="E993" s="210">
        <v>63064.01</v>
      </c>
    </row>
    <row r="994" spans="1:5" ht="16" x14ac:dyDescent="0.2">
      <c r="A994" s="209">
        <v>75</v>
      </c>
      <c r="B994" s="191" t="s">
        <v>239</v>
      </c>
      <c r="C994" s="191">
        <v>440</v>
      </c>
      <c r="D994" s="191" t="s">
        <v>1318</v>
      </c>
      <c r="E994" s="210">
        <v>63245.5</v>
      </c>
    </row>
    <row r="995" spans="1:5" ht="16" x14ac:dyDescent="0.2">
      <c r="A995" s="209">
        <v>75</v>
      </c>
      <c r="B995" s="191" t="s">
        <v>239</v>
      </c>
      <c r="C995" s="191">
        <v>450</v>
      </c>
      <c r="D995" s="191" t="s">
        <v>1319</v>
      </c>
      <c r="E995" s="210">
        <v>62228.4</v>
      </c>
    </row>
    <row r="996" spans="1:5" ht="16" x14ac:dyDescent="0.2">
      <c r="A996" s="209">
        <v>75</v>
      </c>
      <c r="B996" s="191" t="s">
        <v>239</v>
      </c>
      <c r="C996" s="191">
        <v>460</v>
      </c>
      <c r="D996" s="191" t="s">
        <v>1320</v>
      </c>
      <c r="E996" s="210">
        <v>60373.62</v>
      </c>
    </row>
    <row r="997" spans="1:5" ht="16" x14ac:dyDescent="0.2">
      <c r="A997" s="209">
        <v>75</v>
      </c>
      <c r="B997" s="191" t="s">
        <v>239</v>
      </c>
      <c r="C997" s="191">
        <v>470</v>
      </c>
      <c r="D997" s="191" t="s">
        <v>1321</v>
      </c>
      <c r="E997" s="210">
        <v>60522.400000000001</v>
      </c>
    </row>
    <row r="998" spans="1:5" ht="16" x14ac:dyDescent="0.2">
      <c r="A998" s="209">
        <v>75</v>
      </c>
      <c r="B998" s="191" t="s">
        <v>239</v>
      </c>
      <c r="C998" s="191">
        <v>480</v>
      </c>
      <c r="D998" s="191" t="s">
        <v>1322</v>
      </c>
      <c r="E998" s="210">
        <v>63787.199999999997</v>
      </c>
    </row>
    <row r="999" spans="1:5" ht="16" x14ac:dyDescent="0.2">
      <c r="A999" s="209">
        <v>75</v>
      </c>
      <c r="B999" s="191" t="s">
        <v>239</v>
      </c>
      <c r="C999" s="191">
        <v>490</v>
      </c>
      <c r="D999" s="191" t="s">
        <v>1323</v>
      </c>
      <c r="E999" s="210">
        <v>70212.350000000006</v>
      </c>
    </row>
    <row r="1000" spans="1:5" ht="16" x14ac:dyDescent="0.2">
      <c r="A1000" s="209">
        <v>75</v>
      </c>
      <c r="B1000" s="191" t="s">
        <v>239</v>
      </c>
      <c r="C1000" s="191">
        <v>500</v>
      </c>
      <c r="D1000" s="191" t="s">
        <v>1324</v>
      </c>
      <c r="E1000" s="210">
        <v>61951.96</v>
      </c>
    </row>
    <row r="1001" spans="1:5" ht="16" x14ac:dyDescent="0.2">
      <c r="A1001" s="209">
        <v>75</v>
      </c>
      <c r="B1001" s="191" t="s">
        <v>239</v>
      </c>
      <c r="C1001" s="191">
        <v>501</v>
      </c>
      <c r="D1001" s="191" t="s">
        <v>1325</v>
      </c>
      <c r="E1001" s="210">
        <v>71949.72</v>
      </c>
    </row>
    <row r="1002" spans="1:5" ht="16" x14ac:dyDescent="0.2">
      <c r="A1002" s="209">
        <v>75</v>
      </c>
      <c r="B1002" s="191" t="s">
        <v>239</v>
      </c>
      <c r="C1002" s="191">
        <v>510</v>
      </c>
      <c r="D1002" s="191" t="s">
        <v>1326</v>
      </c>
      <c r="E1002" s="210">
        <v>65499.85</v>
      </c>
    </row>
    <row r="1003" spans="1:5" ht="16" x14ac:dyDescent="0.2">
      <c r="A1003" s="209">
        <v>75</v>
      </c>
      <c r="B1003" s="191" t="s">
        <v>239</v>
      </c>
      <c r="C1003" s="191">
        <v>520</v>
      </c>
      <c r="D1003" s="191" t="s">
        <v>1327</v>
      </c>
      <c r="E1003" s="210">
        <v>58937.81</v>
      </c>
    </row>
    <row r="1004" spans="1:5" ht="16" x14ac:dyDescent="0.2">
      <c r="A1004" s="209">
        <v>75</v>
      </c>
      <c r="B1004" s="191" t="s">
        <v>239</v>
      </c>
      <c r="C1004" s="191">
        <v>530</v>
      </c>
      <c r="D1004" s="191" t="s">
        <v>1328</v>
      </c>
      <c r="E1004" s="210">
        <v>64128.02</v>
      </c>
    </row>
    <row r="1005" spans="1:5" ht="16" x14ac:dyDescent="0.2">
      <c r="A1005" s="209">
        <v>75</v>
      </c>
      <c r="B1005" s="191" t="s">
        <v>239</v>
      </c>
      <c r="C1005" s="191">
        <v>540</v>
      </c>
      <c r="D1005" s="191" t="s">
        <v>1329</v>
      </c>
      <c r="E1005" s="210">
        <v>59096.08</v>
      </c>
    </row>
    <row r="1006" spans="1:5" ht="16" x14ac:dyDescent="0.2">
      <c r="A1006" s="209">
        <v>75</v>
      </c>
      <c r="B1006" s="191" t="s">
        <v>239</v>
      </c>
      <c r="C1006" s="191">
        <v>550</v>
      </c>
      <c r="D1006" s="191" t="s">
        <v>1330</v>
      </c>
      <c r="E1006" s="210">
        <v>57674.33</v>
      </c>
    </row>
    <row r="1007" spans="1:5" ht="16" x14ac:dyDescent="0.2">
      <c r="A1007" s="209">
        <v>75</v>
      </c>
      <c r="B1007" s="191" t="s">
        <v>239</v>
      </c>
      <c r="C1007" s="191">
        <v>560</v>
      </c>
      <c r="D1007" s="191" t="s">
        <v>1331</v>
      </c>
      <c r="E1007" s="210">
        <v>65961.119999999995</v>
      </c>
    </row>
    <row r="1008" spans="1:5" ht="16" x14ac:dyDescent="0.2">
      <c r="A1008" s="209">
        <v>75</v>
      </c>
      <c r="B1008" s="191" t="s">
        <v>239</v>
      </c>
      <c r="C1008" s="191">
        <v>570</v>
      </c>
      <c r="D1008" s="191" t="s">
        <v>1332</v>
      </c>
      <c r="E1008" s="210">
        <v>61729.72</v>
      </c>
    </row>
    <row r="1009" spans="1:5" ht="16" x14ac:dyDescent="0.2">
      <c r="A1009" s="209">
        <v>75</v>
      </c>
      <c r="B1009" s="191" t="s">
        <v>239</v>
      </c>
      <c r="C1009" s="191">
        <v>580</v>
      </c>
      <c r="D1009" s="191" t="s">
        <v>1333</v>
      </c>
      <c r="E1009" s="210">
        <v>58880.09</v>
      </c>
    </row>
    <row r="1010" spans="1:5" ht="16" x14ac:dyDescent="0.2">
      <c r="A1010" s="209">
        <v>75</v>
      </c>
      <c r="B1010" s="191" t="s">
        <v>239</v>
      </c>
      <c r="C1010" s="191">
        <v>591</v>
      </c>
      <c r="D1010" s="191" t="s">
        <v>1334</v>
      </c>
      <c r="E1010" s="210">
        <v>66438.399999999994</v>
      </c>
    </row>
    <row r="1011" spans="1:5" ht="16" x14ac:dyDescent="0.2">
      <c r="A1011" s="209">
        <v>75</v>
      </c>
      <c r="B1011" s="191" t="s">
        <v>239</v>
      </c>
      <c r="C1011" s="191">
        <v>60</v>
      </c>
      <c r="D1011" s="191" t="s">
        <v>1335</v>
      </c>
      <c r="E1011" s="210">
        <v>62270.15</v>
      </c>
    </row>
    <row r="1012" spans="1:5" ht="16" x14ac:dyDescent="0.2">
      <c r="A1012" s="209">
        <v>75</v>
      </c>
      <c r="B1012" s="191" t="s">
        <v>239</v>
      </c>
      <c r="C1012" s="191">
        <v>600</v>
      </c>
      <c r="D1012" s="191" t="s">
        <v>1336</v>
      </c>
      <c r="E1012" s="210">
        <v>56566.86</v>
      </c>
    </row>
    <row r="1013" spans="1:5" ht="16" x14ac:dyDescent="0.2">
      <c r="A1013" s="209">
        <v>75</v>
      </c>
      <c r="B1013" s="191" t="s">
        <v>239</v>
      </c>
      <c r="C1013" s="191">
        <v>610</v>
      </c>
      <c r="D1013" s="191" t="s">
        <v>1337</v>
      </c>
      <c r="E1013" s="210">
        <v>62958.36</v>
      </c>
    </row>
    <row r="1014" spans="1:5" ht="16" x14ac:dyDescent="0.2">
      <c r="A1014" s="209">
        <v>75</v>
      </c>
      <c r="B1014" s="191" t="s">
        <v>239</v>
      </c>
      <c r="C1014" s="191">
        <v>620</v>
      </c>
      <c r="D1014" s="191" t="s">
        <v>1338</v>
      </c>
      <c r="E1014" s="210">
        <v>61916.69</v>
      </c>
    </row>
    <row r="1015" spans="1:5" ht="16" x14ac:dyDescent="0.2">
      <c r="A1015" s="209">
        <v>75</v>
      </c>
      <c r="B1015" s="191" t="s">
        <v>239</v>
      </c>
      <c r="C1015" s="191">
        <v>630</v>
      </c>
      <c r="D1015" s="191" t="s">
        <v>1339</v>
      </c>
      <c r="E1015" s="210">
        <v>62486.06</v>
      </c>
    </row>
    <row r="1016" spans="1:5" ht="16" x14ac:dyDescent="0.2">
      <c r="A1016" s="209">
        <v>75</v>
      </c>
      <c r="B1016" s="191" t="s">
        <v>239</v>
      </c>
      <c r="C1016" s="191">
        <v>640</v>
      </c>
      <c r="D1016" s="191" t="s">
        <v>1340</v>
      </c>
      <c r="E1016" s="210">
        <v>62584.68</v>
      </c>
    </row>
    <row r="1017" spans="1:5" ht="16" x14ac:dyDescent="0.2">
      <c r="A1017" s="209">
        <v>75</v>
      </c>
      <c r="B1017" s="191" t="s">
        <v>239</v>
      </c>
      <c r="C1017" s="191">
        <v>660</v>
      </c>
      <c r="D1017" s="191" t="s">
        <v>1341</v>
      </c>
      <c r="E1017" s="210">
        <v>60931.73</v>
      </c>
    </row>
    <row r="1018" spans="1:5" ht="16" x14ac:dyDescent="0.2">
      <c r="A1018" s="209">
        <v>75</v>
      </c>
      <c r="B1018" s="191" t="s">
        <v>239</v>
      </c>
      <c r="C1018" s="191">
        <v>670</v>
      </c>
      <c r="D1018" s="191" t="s">
        <v>1342</v>
      </c>
      <c r="E1018" s="210">
        <v>62372.7</v>
      </c>
    </row>
    <row r="1019" spans="1:5" ht="16" x14ac:dyDescent="0.2">
      <c r="A1019" s="209">
        <v>75</v>
      </c>
      <c r="B1019" s="191" t="s">
        <v>239</v>
      </c>
      <c r="C1019" s="191">
        <v>680</v>
      </c>
      <c r="D1019" s="191" t="s">
        <v>1343</v>
      </c>
      <c r="E1019" s="210">
        <v>65886.899999999994</v>
      </c>
    </row>
    <row r="1020" spans="1:5" ht="16" x14ac:dyDescent="0.2">
      <c r="A1020" s="209">
        <v>75</v>
      </c>
      <c r="B1020" s="191" t="s">
        <v>239</v>
      </c>
      <c r="C1020" s="191">
        <v>690</v>
      </c>
      <c r="D1020" s="191" t="s">
        <v>1344</v>
      </c>
      <c r="E1020" s="210">
        <v>70168.03</v>
      </c>
    </row>
    <row r="1021" spans="1:5" ht="16" x14ac:dyDescent="0.2">
      <c r="A1021" s="209">
        <v>75</v>
      </c>
      <c r="B1021" s="191" t="s">
        <v>239</v>
      </c>
      <c r="C1021" s="191">
        <v>70</v>
      </c>
      <c r="D1021" s="191" t="s">
        <v>1345</v>
      </c>
      <c r="E1021" s="210">
        <v>61618.37</v>
      </c>
    </row>
    <row r="1022" spans="1:5" ht="16" x14ac:dyDescent="0.2">
      <c r="A1022" s="209">
        <v>75</v>
      </c>
      <c r="B1022" s="191" t="s">
        <v>239</v>
      </c>
      <c r="C1022" s="191">
        <v>700</v>
      </c>
      <c r="D1022" s="191" t="s">
        <v>1346</v>
      </c>
      <c r="E1022" s="210">
        <v>58715.21</v>
      </c>
    </row>
    <row r="1023" spans="1:5" ht="16" x14ac:dyDescent="0.2">
      <c r="A1023" s="209">
        <v>75</v>
      </c>
      <c r="B1023" s="191" t="s">
        <v>239</v>
      </c>
      <c r="C1023" s="191">
        <v>710</v>
      </c>
      <c r="D1023" s="191" t="s">
        <v>1347</v>
      </c>
      <c r="E1023" s="210">
        <v>68120.539999999994</v>
      </c>
    </row>
    <row r="1024" spans="1:5" ht="16" x14ac:dyDescent="0.2">
      <c r="A1024" s="209">
        <v>75</v>
      </c>
      <c r="B1024" s="191" t="s">
        <v>239</v>
      </c>
      <c r="C1024" s="191">
        <v>720</v>
      </c>
      <c r="D1024" s="191" t="s">
        <v>1348</v>
      </c>
      <c r="E1024" s="210">
        <v>62302.76</v>
      </c>
    </row>
    <row r="1025" spans="1:5" ht="16" x14ac:dyDescent="0.2">
      <c r="A1025" s="209">
        <v>75</v>
      </c>
      <c r="B1025" s="191" t="s">
        <v>239</v>
      </c>
      <c r="C1025" s="191">
        <v>730</v>
      </c>
      <c r="D1025" s="191" t="s">
        <v>1349</v>
      </c>
      <c r="E1025" s="210">
        <v>64113.88</v>
      </c>
    </row>
    <row r="1026" spans="1:5" ht="16" x14ac:dyDescent="0.2">
      <c r="A1026" s="209">
        <v>75</v>
      </c>
      <c r="B1026" s="191" t="s">
        <v>239</v>
      </c>
      <c r="C1026" s="191">
        <v>740</v>
      </c>
      <c r="D1026" s="191" t="s">
        <v>1350</v>
      </c>
      <c r="E1026" s="210">
        <v>59444.57</v>
      </c>
    </row>
    <row r="1027" spans="1:5" ht="16" x14ac:dyDescent="0.2">
      <c r="A1027" s="209">
        <v>75</v>
      </c>
      <c r="B1027" s="191" t="s">
        <v>239</v>
      </c>
      <c r="C1027" s="191">
        <v>750</v>
      </c>
      <c r="D1027" s="191" t="s">
        <v>1351</v>
      </c>
      <c r="E1027" s="210">
        <v>62200.86</v>
      </c>
    </row>
    <row r="1028" spans="1:5" ht="16" x14ac:dyDescent="0.2">
      <c r="A1028" s="209">
        <v>75</v>
      </c>
      <c r="B1028" s="191" t="s">
        <v>239</v>
      </c>
      <c r="C1028" s="191">
        <v>760</v>
      </c>
      <c r="D1028" s="191" t="s">
        <v>1352</v>
      </c>
      <c r="E1028" s="210">
        <v>62449.43</v>
      </c>
    </row>
    <row r="1029" spans="1:5" ht="16" x14ac:dyDescent="0.2">
      <c r="A1029" s="209">
        <v>75</v>
      </c>
      <c r="B1029" s="191" t="s">
        <v>239</v>
      </c>
      <c r="C1029" s="191">
        <v>770</v>
      </c>
      <c r="D1029" s="191" t="s">
        <v>1353</v>
      </c>
      <c r="E1029" s="210">
        <v>63322.33</v>
      </c>
    </row>
    <row r="1030" spans="1:5" ht="16" x14ac:dyDescent="0.2">
      <c r="A1030" s="209">
        <v>75</v>
      </c>
      <c r="B1030" s="191" t="s">
        <v>239</v>
      </c>
      <c r="C1030" s="191">
        <v>780</v>
      </c>
      <c r="D1030" s="191" t="s">
        <v>1354</v>
      </c>
      <c r="E1030" s="210">
        <v>68942.47</v>
      </c>
    </row>
    <row r="1031" spans="1:5" ht="16" x14ac:dyDescent="0.2">
      <c r="A1031" s="209">
        <v>75</v>
      </c>
      <c r="B1031" s="191" t="s">
        <v>239</v>
      </c>
      <c r="C1031" s="191">
        <v>790</v>
      </c>
      <c r="D1031" s="191" t="s">
        <v>1355</v>
      </c>
      <c r="E1031" s="210">
        <v>58146.54</v>
      </c>
    </row>
    <row r="1032" spans="1:5" ht="16" x14ac:dyDescent="0.2">
      <c r="A1032" s="209">
        <v>75</v>
      </c>
      <c r="B1032" s="191" t="s">
        <v>239</v>
      </c>
      <c r="C1032" s="191">
        <v>80</v>
      </c>
      <c r="D1032" s="191" t="s">
        <v>1356</v>
      </c>
      <c r="E1032" s="210">
        <v>67080.73</v>
      </c>
    </row>
    <row r="1033" spans="1:5" ht="16" x14ac:dyDescent="0.2">
      <c r="A1033" s="209">
        <v>75</v>
      </c>
      <c r="B1033" s="191" t="s">
        <v>239</v>
      </c>
      <c r="C1033" s="191">
        <v>800</v>
      </c>
      <c r="D1033" s="191" t="s">
        <v>1357</v>
      </c>
      <c r="E1033" s="210">
        <v>59754.27</v>
      </c>
    </row>
    <row r="1034" spans="1:5" ht="16" x14ac:dyDescent="0.2">
      <c r="A1034" s="209">
        <v>75</v>
      </c>
      <c r="B1034" s="191" t="s">
        <v>239</v>
      </c>
      <c r="C1034" s="191">
        <v>810</v>
      </c>
      <c r="D1034" s="191" t="s">
        <v>1163</v>
      </c>
      <c r="E1034" s="210">
        <v>65480.25</v>
      </c>
    </row>
    <row r="1035" spans="1:5" ht="16" x14ac:dyDescent="0.2">
      <c r="A1035" s="209">
        <v>75</v>
      </c>
      <c r="B1035" s="191" t="s">
        <v>239</v>
      </c>
      <c r="C1035" s="191">
        <v>820</v>
      </c>
      <c r="D1035" s="191" t="s">
        <v>1358</v>
      </c>
      <c r="E1035" s="210">
        <v>64487.61</v>
      </c>
    </row>
    <row r="1036" spans="1:5" ht="16" x14ac:dyDescent="0.2">
      <c r="A1036" s="209">
        <v>75</v>
      </c>
      <c r="B1036" s="191" t="s">
        <v>239</v>
      </c>
      <c r="C1036" s="191">
        <v>830</v>
      </c>
      <c r="D1036" s="191" t="s">
        <v>1359</v>
      </c>
      <c r="E1036" s="210">
        <v>61326.52</v>
      </c>
    </row>
    <row r="1037" spans="1:5" ht="16" x14ac:dyDescent="0.2">
      <c r="A1037" s="209">
        <v>75</v>
      </c>
      <c r="B1037" s="191" t="s">
        <v>239</v>
      </c>
      <c r="C1037" s="191">
        <v>840</v>
      </c>
      <c r="D1037" s="191" t="s">
        <v>1360</v>
      </c>
      <c r="E1037" s="210">
        <v>63557.23</v>
      </c>
    </row>
    <row r="1038" spans="1:5" ht="16" x14ac:dyDescent="0.2">
      <c r="A1038" s="209">
        <v>75</v>
      </c>
      <c r="B1038" s="191" t="s">
        <v>239</v>
      </c>
      <c r="C1038" s="191">
        <v>850</v>
      </c>
      <c r="D1038" s="191" t="s">
        <v>1361</v>
      </c>
      <c r="E1038" s="210">
        <v>68137.2</v>
      </c>
    </row>
    <row r="1039" spans="1:5" ht="16" x14ac:dyDescent="0.2">
      <c r="A1039" s="209">
        <v>75</v>
      </c>
      <c r="B1039" s="191" t="s">
        <v>239</v>
      </c>
      <c r="C1039" s="191">
        <v>860</v>
      </c>
      <c r="D1039" s="191" t="s">
        <v>1362</v>
      </c>
      <c r="E1039" s="210">
        <v>64675.78</v>
      </c>
    </row>
    <row r="1040" spans="1:5" ht="16" x14ac:dyDescent="0.2">
      <c r="A1040" s="209">
        <v>75</v>
      </c>
      <c r="B1040" s="191" t="s">
        <v>239</v>
      </c>
      <c r="C1040" s="191">
        <v>870</v>
      </c>
      <c r="D1040" s="191" t="s">
        <v>1363</v>
      </c>
      <c r="E1040" s="210">
        <v>64484.4</v>
      </c>
    </row>
    <row r="1041" spans="1:5" ht="16" x14ac:dyDescent="0.2">
      <c r="A1041" s="209">
        <v>75</v>
      </c>
      <c r="B1041" s="191" t="s">
        <v>239</v>
      </c>
      <c r="C1041" s="191">
        <v>880</v>
      </c>
      <c r="D1041" s="191" t="s">
        <v>1364</v>
      </c>
      <c r="E1041" s="210">
        <v>67993.2</v>
      </c>
    </row>
    <row r="1042" spans="1:5" ht="16" x14ac:dyDescent="0.2">
      <c r="A1042" s="209">
        <v>75</v>
      </c>
      <c r="B1042" s="191" t="s">
        <v>239</v>
      </c>
      <c r="C1042" s="191">
        <v>890</v>
      </c>
      <c r="D1042" s="191" t="s">
        <v>1365</v>
      </c>
      <c r="E1042" s="210">
        <v>61162.57</v>
      </c>
    </row>
    <row r="1043" spans="1:5" ht="16" x14ac:dyDescent="0.2">
      <c r="A1043" s="209">
        <v>75</v>
      </c>
      <c r="B1043" s="191" t="s">
        <v>239</v>
      </c>
      <c r="C1043" s="191">
        <v>900</v>
      </c>
      <c r="D1043" s="191" t="s">
        <v>1366</v>
      </c>
      <c r="E1043" s="210">
        <v>66796.39</v>
      </c>
    </row>
    <row r="1044" spans="1:5" ht="16" x14ac:dyDescent="0.2">
      <c r="A1044" s="209">
        <v>75</v>
      </c>
      <c r="B1044" s="191" t="s">
        <v>239</v>
      </c>
      <c r="C1044" s="191">
        <v>920</v>
      </c>
      <c r="D1044" s="191" t="s">
        <v>1367</v>
      </c>
      <c r="E1044" s="210">
        <v>66987.97</v>
      </c>
    </row>
    <row r="1045" spans="1:5" ht="16" x14ac:dyDescent="0.2">
      <c r="A1045" s="209">
        <v>75</v>
      </c>
      <c r="B1045" s="191" t="s">
        <v>239</v>
      </c>
      <c r="C1045" s="191">
        <v>941</v>
      </c>
      <c r="D1045" s="191" t="s">
        <v>1368</v>
      </c>
      <c r="E1045" s="210">
        <v>60838.95</v>
      </c>
    </row>
    <row r="1046" spans="1:5" ht="16" x14ac:dyDescent="0.2">
      <c r="A1046" s="209">
        <v>75</v>
      </c>
      <c r="B1046" s="191" t="s">
        <v>239</v>
      </c>
      <c r="C1046" s="191">
        <v>945</v>
      </c>
      <c r="D1046" s="191" t="s">
        <v>1369</v>
      </c>
      <c r="E1046" s="210">
        <v>66052.63</v>
      </c>
    </row>
    <row r="1047" spans="1:5" ht="16" x14ac:dyDescent="0.2">
      <c r="A1047" s="209">
        <v>75</v>
      </c>
      <c r="B1047" s="191" t="s">
        <v>239</v>
      </c>
      <c r="C1047" s="191">
        <v>950</v>
      </c>
      <c r="D1047" s="191" t="s">
        <v>1370</v>
      </c>
      <c r="E1047" s="210">
        <v>63971.81</v>
      </c>
    </row>
    <row r="1048" spans="1:5" ht="16" x14ac:dyDescent="0.2">
      <c r="A1048" s="209">
        <v>75</v>
      </c>
      <c r="B1048" s="191" t="s">
        <v>239</v>
      </c>
      <c r="C1048" s="191">
        <v>960</v>
      </c>
      <c r="D1048" s="191" t="s">
        <v>1371</v>
      </c>
      <c r="E1048" s="210">
        <v>65003.97</v>
      </c>
    </row>
    <row r="1049" spans="1:5" ht="16" x14ac:dyDescent="0.2">
      <c r="A1049" s="209">
        <v>75</v>
      </c>
      <c r="B1049" s="191" t="s">
        <v>239</v>
      </c>
      <c r="C1049" s="191">
        <v>970</v>
      </c>
      <c r="D1049" s="191" t="s">
        <v>1372</v>
      </c>
      <c r="E1049" s="210">
        <v>59532.7</v>
      </c>
    </row>
    <row r="1050" spans="1:5" ht="16" x14ac:dyDescent="0.2">
      <c r="A1050" s="209">
        <v>77</v>
      </c>
      <c r="B1050" s="191" t="s">
        <v>240</v>
      </c>
      <c r="C1050" s="191">
        <v>10</v>
      </c>
      <c r="D1050" s="191" t="s">
        <v>1373</v>
      </c>
      <c r="E1050" s="210">
        <v>43971</v>
      </c>
    </row>
    <row r="1051" spans="1:5" ht="16" x14ac:dyDescent="0.2">
      <c r="A1051" s="209">
        <v>77</v>
      </c>
      <c r="B1051" s="191" t="s">
        <v>240</v>
      </c>
      <c r="C1051" s="191">
        <v>20</v>
      </c>
      <c r="D1051" s="191" t="s">
        <v>1374</v>
      </c>
      <c r="E1051" s="210">
        <v>43923</v>
      </c>
    </row>
    <row r="1052" spans="1:5" ht="16" x14ac:dyDescent="0.2">
      <c r="A1052" s="209">
        <v>77</v>
      </c>
      <c r="B1052" s="191" t="s">
        <v>240</v>
      </c>
      <c r="C1052" s="191">
        <v>230</v>
      </c>
      <c r="D1052" s="191" t="s">
        <v>1375</v>
      </c>
      <c r="E1052" s="210">
        <v>44516</v>
      </c>
    </row>
    <row r="1053" spans="1:5" ht="16" x14ac:dyDescent="0.2">
      <c r="A1053" s="209">
        <v>77</v>
      </c>
      <c r="B1053" s="191" t="s">
        <v>240</v>
      </c>
      <c r="C1053" s="191">
        <v>430</v>
      </c>
      <c r="D1053" s="191" t="s">
        <v>1376</v>
      </c>
      <c r="E1053" s="210">
        <v>46897</v>
      </c>
    </row>
    <row r="1054" spans="1:5" ht="16" x14ac:dyDescent="0.2">
      <c r="A1054" s="209">
        <v>77</v>
      </c>
      <c r="B1054" s="191" t="s">
        <v>240</v>
      </c>
      <c r="C1054" s="191">
        <v>460</v>
      </c>
      <c r="D1054" s="191" t="s">
        <v>1377</v>
      </c>
      <c r="E1054" s="210">
        <v>41932</v>
      </c>
    </row>
    <row r="1055" spans="1:5" ht="16" x14ac:dyDescent="0.2">
      <c r="A1055" s="209">
        <v>77</v>
      </c>
      <c r="B1055" s="191" t="s">
        <v>240</v>
      </c>
      <c r="C1055" s="191">
        <v>500</v>
      </c>
      <c r="D1055" s="191" t="s">
        <v>1378</v>
      </c>
      <c r="E1055" s="210">
        <v>43883</v>
      </c>
    </row>
    <row r="1056" spans="1:5" ht="16" x14ac:dyDescent="0.2">
      <c r="A1056" s="209">
        <v>77</v>
      </c>
      <c r="B1056" s="191" t="s">
        <v>240</v>
      </c>
      <c r="C1056" s="191">
        <v>530</v>
      </c>
      <c r="D1056" s="191" t="s">
        <v>1379</v>
      </c>
      <c r="E1056" s="210">
        <v>41639</v>
      </c>
    </row>
    <row r="1057" spans="1:5" ht="16" x14ac:dyDescent="0.2">
      <c r="A1057" s="209">
        <v>77</v>
      </c>
      <c r="B1057" s="191" t="s">
        <v>240</v>
      </c>
      <c r="C1057" s="191">
        <v>540</v>
      </c>
      <c r="D1057" s="191" t="s">
        <v>1380</v>
      </c>
      <c r="E1057" s="210">
        <v>45751</v>
      </c>
    </row>
    <row r="1058" spans="1:5" ht="16" x14ac:dyDescent="0.2">
      <c r="A1058" s="209">
        <v>78</v>
      </c>
      <c r="B1058" s="191" t="s">
        <v>241</v>
      </c>
      <c r="C1058" s="191">
        <v>230</v>
      </c>
      <c r="D1058" s="191" t="s">
        <v>1381</v>
      </c>
      <c r="E1058" s="210">
        <v>48270.27</v>
      </c>
    </row>
    <row r="1059" spans="1:5" ht="16" x14ac:dyDescent="0.2">
      <c r="A1059" s="209">
        <v>78</v>
      </c>
      <c r="B1059" s="191" t="s">
        <v>241</v>
      </c>
      <c r="C1059" s="191">
        <v>240</v>
      </c>
      <c r="D1059" s="191" t="s">
        <v>1382</v>
      </c>
      <c r="E1059" s="210">
        <v>45383</v>
      </c>
    </row>
    <row r="1060" spans="1:5" ht="16" x14ac:dyDescent="0.2">
      <c r="A1060" s="209">
        <v>79</v>
      </c>
      <c r="B1060" s="191" t="s">
        <v>242</v>
      </c>
      <c r="C1060" s="191">
        <v>20</v>
      </c>
      <c r="D1060" s="191" t="s">
        <v>1383</v>
      </c>
      <c r="E1060" s="210">
        <v>44632</v>
      </c>
    </row>
    <row r="1061" spans="1:5" ht="16" x14ac:dyDescent="0.2">
      <c r="A1061" s="209">
        <v>79</v>
      </c>
      <c r="B1061" s="191" t="s">
        <v>242</v>
      </c>
      <c r="C1061" s="191">
        <v>210</v>
      </c>
      <c r="D1061" s="191" t="s">
        <v>1384</v>
      </c>
      <c r="E1061" s="210">
        <v>49005</v>
      </c>
    </row>
    <row r="1062" spans="1:5" ht="16" x14ac:dyDescent="0.2">
      <c r="A1062" s="209">
        <v>80</v>
      </c>
      <c r="B1062" s="191" t="s">
        <v>243</v>
      </c>
      <c r="C1062" s="191">
        <v>10</v>
      </c>
      <c r="D1062" s="191" t="s">
        <v>1385</v>
      </c>
      <c r="E1062" s="210">
        <v>48183</v>
      </c>
    </row>
    <row r="1063" spans="1:5" ht="16" x14ac:dyDescent="0.2">
      <c r="A1063" s="209">
        <v>80</v>
      </c>
      <c r="B1063" s="191" t="s">
        <v>243</v>
      </c>
      <c r="C1063" s="191">
        <v>180</v>
      </c>
      <c r="D1063" s="191" t="s">
        <v>1386</v>
      </c>
      <c r="E1063" s="210">
        <v>45301</v>
      </c>
    </row>
    <row r="1064" spans="1:5" ht="16" x14ac:dyDescent="0.2">
      <c r="A1064" s="209">
        <v>80</v>
      </c>
      <c r="B1064" s="191" t="s">
        <v>243</v>
      </c>
      <c r="C1064" s="191">
        <v>232</v>
      </c>
      <c r="D1064" s="191" t="s">
        <v>1387</v>
      </c>
      <c r="E1064" s="210">
        <v>46171</v>
      </c>
    </row>
    <row r="1065" spans="1:5" ht="16" x14ac:dyDescent="0.2">
      <c r="A1065" s="209">
        <v>80</v>
      </c>
      <c r="B1065" s="191" t="s">
        <v>243</v>
      </c>
      <c r="C1065" s="191">
        <v>290</v>
      </c>
      <c r="D1065" s="191" t="s">
        <v>1388</v>
      </c>
      <c r="E1065" s="210">
        <v>46661</v>
      </c>
    </row>
    <row r="1066" spans="1:5" ht="16" x14ac:dyDescent="0.2">
      <c r="A1066" s="209">
        <v>80</v>
      </c>
      <c r="B1066" s="191" t="s">
        <v>243</v>
      </c>
      <c r="C1066" s="191">
        <v>330</v>
      </c>
      <c r="D1066" s="191" t="s">
        <v>1389</v>
      </c>
      <c r="E1066" s="210">
        <v>45949</v>
      </c>
    </row>
    <row r="1067" spans="1:5" ht="16" x14ac:dyDescent="0.2">
      <c r="A1067" s="209">
        <v>80</v>
      </c>
      <c r="B1067" s="191" t="s">
        <v>243</v>
      </c>
      <c r="C1067" s="191">
        <v>40</v>
      </c>
      <c r="D1067" s="191" t="s">
        <v>1390</v>
      </c>
      <c r="E1067" s="210">
        <v>46130</v>
      </c>
    </row>
    <row r="1068" spans="1:5" ht="16" x14ac:dyDescent="0.2">
      <c r="A1068" s="209">
        <v>80</v>
      </c>
      <c r="B1068" s="191" t="s">
        <v>243</v>
      </c>
      <c r="C1068" s="191">
        <v>420</v>
      </c>
      <c r="D1068" s="191" t="s">
        <v>1391</v>
      </c>
      <c r="E1068" s="210">
        <v>48599</v>
      </c>
    </row>
    <row r="1069" spans="1:5" ht="16" x14ac:dyDescent="0.2">
      <c r="A1069" s="209">
        <v>80</v>
      </c>
      <c r="B1069" s="191" t="s">
        <v>243</v>
      </c>
      <c r="C1069" s="191">
        <v>470</v>
      </c>
      <c r="D1069" s="191" t="s">
        <v>1392</v>
      </c>
      <c r="E1069" s="210">
        <v>47431</v>
      </c>
    </row>
    <row r="1070" spans="1:5" ht="16" x14ac:dyDescent="0.2">
      <c r="A1070" s="209">
        <v>80</v>
      </c>
      <c r="B1070" s="191" t="s">
        <v>243</v>
      </c>
      <c r="C1070" s="191">
        <v>480</v>
      </c>
      <c r="D1070" s="191" t="s">
        <v>1393</v>
      </c>
      <c r="E1070" s="210">
        <v>47248</v>
      </c>
    </row>
    <row r="1071" spans="1:5" ht="16" x14ac:dyDescent="0.2">
      <c r="A1071" s="209">
        <v>80</v>
      </c>
      <c r="B1071" s="191" t="s">
        <v>243</v>
      </c>
      <c r="C1071" s="191">
        <v>490</v>
      </c>
      <c r="D1071" s="191" t="s">
        <v>1394</v>
      </c>
      <c r="E1071" s="210">
        <v>45772</v>
      </c>
    </row>
    <row r="1072" spans="1:5" ht="16" x14ac:dyDescent="0.2">
      <c r="A1072" s="209">
        <v>80</v>
      </c>
      <c r="B1072" s="191" t="s">
        <v>243</v>
      </c>
      <c r="C1072" s="191">
        <v>50</v>
      </c>
      <c r="D1072" s="191" t="s">
        <v>1395</v>
      </c>
      <c r="E1072" s="210">
        <v>48893</v>
      </c>
    </row>
    <row r="1073" spans="1:5" ht="16" x14ac:dyDescent="0.2">
      <c r="A1073" s="209">
        <v>80</v>
      </c>
      <c r="B1073" s="191" t="s">
        <v>243</v>
      </c>
      <c r="C1073" s="191">
        <v>500</v>
      </c>
      <c r="D1073" s="191" t="s">
        <v>1163</v>
      </c>
      <c r="E1073" s="210">
        <v>47928</v>
      </c>
    </row>
    <row r="1074" spans="1:5" ht="16" x14ac:dyDescent="0.2">
      <c r="A1074" s="209">
        <v>80</v>
      </c>
      <c r="B1074" s="191" t="s">
        <v>243</v>
      </c>
      <c r="C1074" s="191">
        <v>520</v>
      </c>
      <c r="D1074" s="191" t="s">
        <v>1396</v>
      </c>
      <c r="E1074" s="210">
        <v>47038</v>
      </c>
    </row>
    <row r="1075" spans="1:5" ht="16" x14ac:dyDescent="0.2">
      <c r="A1075" s="209">
        <v>80</v>
      </c>
      <c r="B1075" s="191" t="s">
        <v>243</v>
      </c>
      <c r="C1075" s="191">
        <v>530</v>
      </c>
      <c r="D1075" s="191" t="s">
        <v>1397</v>
      </c>
      <c r="E1075" s="210">
        <v>45794</v>
      </c>
    </row>
    <row r="1076" spans="1:5" ht="16" x14ac:dyDescent="0.2">
      <c r="A1076" s="209">
        <v>80</v>
      </c>
      <c r="B1076" s="191" t="s">
        <v>243</v>
      </c>
      <c r="C1076" s="191">
        <v>540</v>
      </c>
      <c r="D1076" s="191" t="s">
        <v>1398</v>
      </c>
      <c r="E1076" s="210">
        <v>45157</v>
      </c>
    </row>
    <row r="1077" spans="1:5" ht="16" x14ac:dyDescent="0.2">
      <c r="A1077" s="209">
        <v>80</v>
      </c>
      <c r="B1077" s="191" t="s">
        <v>243</v>
      </c>
      <c r="C1077" s="191">
        <v>560</v>
      </c>
      <c r="D1077" s="191" t="s">
        <v>1399</v>
      </c>
      <c r="E1077" s="210">
        <v>48825</v>
      </c>
    </row>
    <row r="1078" spans="1:5" ht="16" x14ac:dyDescent="0.2">
      <c r="A1078" s="209">
        <v>80</v>
      </c>
      <c r="B1078" s="191" t="s">
        <v>243</v>
      </c>
      <c r="C1078" s="191">
        <v>60</v>
      </c>
      <c r="D1078" s="191" t="s">
        <v>1400</v>
      </c>
      <c r="E1078" s="210">
        <v>43843</v>
      </c>
    </row>
    <row r="1079" spans="1:5" ht="16" x14ac:dyDescent="0.2">
      <c r="A1079" s="209">
        <v>80</v>
      </c>
      <c r="B1079" s="191" t="s">
        <v>243</v>
      </c>
      <c r="C1079" s="191">
        <v>600</v>
      </c>
      <c r="D1079" s="191" t="s">
        <v>1401</v>
      </c>
      <c r="E1079" s="210">
        <v>47355</v>
      </c>
    </row>
    <row r="1080" spans="1:5" ht="16" x14ac:dyDescent="0.2">
      <c r="A1080" s="209">
        <v>80</v>
      </c>
      <c r="B1080" s="191" t="s">
        <v>243</v>
      </c>
      <c r="C1080" s="191">
        <v>610</v>
      </c>
      <c r="D1080" s="191" t="s">
        <v>1402</v>
      </c>
      <c r="E1080" s="210">
        <v>47018</v>
      </c>
    </row>
    <row r="1081" spans="1:5" ht="16" x14ac:dyDescent="0.2">
      <c r="A1081" s="209">
        <v>80</v>
      </c>
      <c r="B1081" s="191" t="s">
        <v>243</v>
      </c>
      <c r="C1081" s="191">
        <v>620</v>
      </c>
      <c r="D1081" s="191" t="s">
        <v>1403</v>
      </c>
      <c r="E1081" s="210">
        <v>46946</v>
      </c>
    </row>
    <row r="1082" spans="1:5" ht="16" x14ac:dyDescent="0.2">
      <c r="A1082" s="209">
        <v>80</v>
      </c>
      <c r="B1082" s="191" t="s">
        <v>243</v>
      </c>
      <c r="C1082" s="191">
        <v>630</v>
      </c>
      <c r="D1082" s="191" t="s">
        <v>1404</v>
      </c>
      <c r="E1082" s="210">
        <v>47386</v>
      </c>
    </row>
    <row r="1083" spans="1:5" ht="16" x14ac:dyDescent="0.2">
      <c r="A1083" s="209">
        <v>80</v>
      </c>
      <c r="B1083" s="191" t="s">
        <v>243</v>
      </c>
      <c r="C1083" s="191">
        <v>640</v>
      </c>
      <c r="D1083" s="191" t="s">
        <v>1405</v>
      </c>
      <c r="E1083" s="210">
        <v>45840</v>
      </c>
    </row>
    <row r="1084" spans="1:5" ht="16" x14ac:dyDescent="0.2">
      <c r="A1084" s="209">
        <v>80</v>
      </c>
      <c r="B1084" s="191" t="s">
        <v>243</v>
      </c>
      <c r="C1084" s="191">
        <v>650</v>
      </c>
      <c r="D1084" s="191" t="s">
        <v>1406</v>
      </c>
      <c r="E1084" s="210">
        <v>47934</v>
      </c>
    </row>
    <row r="1085" spans="1:5" ht="16" x14ac:dyDescent="0.2">
      <c r="A1085" s="209">
        <v>80</v>
      </c>
      <c r="B1085" s="191" t="s">
        <v>243</v>
      </c>
      <c r="C1085" s="191">
        <v>751</v>
      </c>
      <c r="D1085" s="191" t="s">
        <v>1407</v>
      </c>
      <c r="E1085" s="210">
        <v>46624</v>
      </c>
    </row>
    <row r="1086" spans="1:5" ht="16" x14ac:dyDescent="0.2">
      <c r="A1086" s="209">
        <v>80</v>
      </c>
      <c r="B1086" s="191" t="s">
        <v>243</v>
      </c>
      <c r="C1086" s="191">
        <v>752</v>
      </c>
      <c r="D1086" s="191" t="s">
        <v>1408</v>
      </c>
      <c r="E1086" s="210">
        <v>47429</v>
      </c>
    </row>
    <row r="1087" spans="1:5" ht="16" x14ac:dyDescent="0.2">
      <c r="A1087" s="209">
        <v>80</v>
      </c>
      <c r="B1087" s="191" t="s">
        <v>243</v>
      </c>
      <c r="C1087" s="191">
        <v>754</v>
      </c>
      <c r="D1087" s="191" t="s">
        <v>1409</v>
      </c>
      <c r="E1087" s="210">
        <v>47373</v>
      </c>
    </row>
    <row r="1088" spans="1:5" ht="16" x14ac:dyDescent="0.2">
      <c r="A1088" s="209">
        <v>81</v>
      </c>
      <c r="B1088" s="191" t="s">
        <v>244</v>
      </c>
      <c r="C1088" s="191">
        <v>150</v>
      </c>
      <c r="D1088" s="191" t="s">
        <v>1410</v>
      </c>
      <c r="E1088" s="210">
        <v>46360</v>
      </c>
    </row>
    <row r="1089" spans="1:5" ht="16" x14ac:dyDescent="0.2">
      <c r="A1089" s="209">
        <v>81</v>
      </c>
      <c r="B1089" s="191" t="s">
        <v>244</v>
      </c>
      <c r="C1089" s="191">
        <v>22</v>
      </c>
      <c r="D1089" s="191" t="s">
        <v>1411</v>
      </c>
      <c r="E1089" s="210">
        <v>44725</v>
      </c>
    </row>
    <row r="1090" spans="1:5" ht="16" x14ac:dyDescent="0.2">
      <c r="A1090" s="209">
        <v>81</v>
      </c>
      <c r="B1090" s="191" t="s">
        <v>244</v>
      </c>
      <c r="C1090" s="191">
        <v>340</v>
      </c>
      <c r="D1090" s="191" t="s">
        <v>1163</v>
      </c>
      <c r="E1090" s="210">
        <v>45150</v>
      </c>
    </row>
    <row r="1091" spans="1:5" ht="16" x14ac:dyDescent="0.2">
      <c r="A1091" s="209">
        <v>81</v>
      </c>
      <c r="B1091" s="191" t="s">
        <v>244</v>
      </c>
      <c r="C1091" s="191">
        <v>641</v>
      </c>
      <c r="D1091" s="191" t="s">
        <v>1412</v>
      </c>
      <c r="E1091" s="210">
        <v>44134</v>
      </c>
    </row>
    <row r="1092" spans="1:5" ht="16" x14ac:dyDescent="0.2">
      <c r="A1092" s="209">
        <v>81</v>
      </c>
      <c r="B1092" s="191" t="s">
        <v>244</v>
      </c>
      <c r="C1092" s="191">
        <v>650</v>
      </c>
      <c r="D1092" s="191" t="s">
        <v>405</v>
      </c>
      <c r="E1092" s="210">
        <v>44911</v>
      </c>
    </row>
    <row r="1093" spans="1:5" ht="16" x14ac:dyDescent="0.2">
      <c r="A1093" s="209">
        <v>81</v>
      </c>
      <c r="B1093" s="191" t="s">
        <v>244</v>
      </c>
      <c r="C1093" s="191">
        <v>678</v>
      </c>
      <c r="D1093" s="191" t="s">
        <v>1413</v>
      </c>
      <c r="E1093" s="210">
        <v>45042</v>
      </c>
    </row>
    <row r="1094" spans="1:5" ht="16" x14ac:dyDescent="0.2">
      <c r="A1094" s="209">
        <v>82</v>
      </c>
      <c r="B1094" s="191" t="s">
        <v>245</v>
      </c>
      <c r="C1094" s="191">
        <v>10</v>
      </c>
      <c r="D1094" s="191" t="s">
        <v>1414</v>
      </c>
      <c r="E1094" s="210">
        <v>47249.49</v>
      </c>
    </row>
    <row r="1095" spans="1:5" ht="16" x14ac:dyDescent="0.2">
      <c r="A1095" s="209">
        <v>82</v>
      </c>
      <c r="B1095" s="191" t="s">
        <v>245</v>
      </c>
      <c r="C1095" s="191">
        <v>1071</v>
      </c>
      <c r="D1095" s="191" t="s">
        <v>1415</v>
      </c>
      <c r="E1095" s="210">
        <v>45684.2</v>
      </c>
    </row>
    <row r="1096" spans="1:5" ht="16" x14ac:dyDescent="0.2">
      <c r="A1096" s="209">
        <v>82</v>
      </c>
      <c r="B1096" s="191" t="s">
        <v>245</v>
      </c>
      <c r="C1096" s="191">
        <v>1073</v>
      </c>
      <c r="D1096" s="191" t="s">
        <v>1416</v>
      </c>
      <c r="E1096" s="210">
        <v>46729.56</v>
      </c>
    </row>
    <row r="1097" spans="1:5" ht="16" x14ac:dyDescent="0.2">
      <c r="A1097" s="209">
        <v>82</v>
      </c>
      <c r="B1097" s="191" t="s">
        <v>245</v>
      </c>
      <c r="C1097" s="191">
        <v>20</v>
      </c>
      <c r="D1097" s="191" t="s">
        <v>1417</v>
      </c>
      <c r="E1097" s="210">
        <v>47639.41</v>
      </c>
    </row>
    <row r="1098" spans="1:5" ht="16" x14ac:dyDescent="0.2">
      <c r="A1098" s="209">
        <v>82</v>
      </c>
      <c r="B1098" s="191" t="s">
        <v>245</v>
      </c>
      <c r="C1098" s="191">
        <v>360</v>
      </c>
      <c r="D1098" s="191" t="s">
        <v>1418</v>
      </c>
      <c r="E1098" s="210">
        <v>47833.75</v>
      </c>
    </row>
    <row r="1099" spans="1:5" ht="16" x14ac:dyDescent="0.2">
      <c r="A1099" s="209">
        <v>82</v>
      </c>
      <c r="B1099" s="191" t="s">
        <v>245</v>
      </c>
      <c r="C1099" s="191">
        <v>390</v>
      </c>
      <c r="D1099" s="191" t="s">
        <v>1419</v>
      </c>
      <c r="E1099" s="210">
        <v>48496.58</v>
      </c>
    </row>
    <row r="1100" spans="1:5" ht="16" x14ac:dyDescent="0.2">
      <c r="A1100" s="209">
        <v>82</v>
      </c>
      <c r="B1100" s="191" t="s">
        <v>245</v>
      </c>
      <c r="C1100" s="191">
        <v>391</v>
      </c>
      <c r="D1100" s="191" t="s">
        <v>1420</v>
      </c>
      <c r="E1100" s="210">
        <v>49852.29</v>
      </c>
    </row>
    <row r="1101" spans="1:5" ht="16" x14ac:dyDescent="0.2">
      <c r="A1101" s="209">
        <v>82</v>
      </c>
      <c r="B1101" s="191" t="s">
        <v>245</v>
      </c>
      <c r="C1101" s="191">
        <v>400</v>
      </c>
      <c r="D1101" s="191" t="s">
        <v>1421</v>
      </c>
      <c r="E1101" s="210">
        <v>47163.54</v>
      </c>
    </row>
    <row r="1102" spans="1:5" ht="16" x14ac:dyDescent="0.2">
      <c r="A1102" s="209">
        <v>82</v>
      </c>
      <c r="B1102" s="191" t="s">
        <v>245</v>
      </c>
      <c r="C1102" s="191">
        <v>500</v>
      </c>
      <c r="D1102" s="191" t="s">
        <v>1422</v>
      </c>
      <c r="E1102" s="210">
        <v>47313.09</v>
      </c>
    </row>
    <row r="1103" spans="1:5" ht="16" x14ac:dyDescent="0.2">
      <c r="A1103" s="209">
        <v>82</v>
      </c>
      <c r="B1103" s="191" t="s">
        <v>245</v>
      </c>
      <c r="C1103" s="191">
        <v>520</v>
      </c>
      <c r="D1103" s="191" t="s">
        <v>1163</v>
      </c>
      <c r="E1103" s="210">
        <v>47254.28</v>
      </c>
    </row>
    <row r="1104" spans="1:5" ht="16" x14ac:dyDescent="0.2">
      <c r="A1104" s="209">
        <v>82</v>
      </c>
      <c r="B1104" s="191" t="s">
        <v>245</v>
      </c>
      <c r="C1104" s="191">
        <v>600</v>
      </c>
      <c r="D1104" s="191" t="s">
        <v>1423</v>
      </c>
      <c r="E1104" s="210">
        <v>48314.81</v>
      </c>
    </row>
    <row r="1105" spans="1:5" ht="16" x14ac:dyDescent="0.2">
      <c r="A1105" s="209">
        <v>82</v>
      </c>
      <c r="B1105" s="191" t="s">
        <v>245</v>
      </c>
      <c r="C1105" s="191">
        <v>830</v>
      </c>
      <c r="D1105" s="191" t="s">
        <v>1424</v>
      </c>
      <c r="E1105" s="210">
        <v>48037.29</v>
      </c>
    </row>
    <row r="1106" spans="1:5" ht="16" x14ac:dyDescent="0.2">
      <c r="A1106" s="209">
        <v>82</v>
      </c>
      <c r="B1106" s="191" t="s">
        <v>245</v>
      </c>
      <c r="C1106" s="191">
        <v>850</v>
      </c>
      <c r="D1106" s="191" t="s">
        <v>1425</v>
      </c>
      <c r="E1106" s="210">
        <v>50928.46</v>
      </c>
    </row>
    <row r="1107" spans="1:5" ht="16" x14ac:dyDescent="0.2">
      <c r="A1107" s="209">
        <v>82</v>
      </c>
      <c r="B1107" s="191" t="s">
        <v>245</v>
      </c>
      <c r="C1107" s="191">
        <v>860</v>
      </c>
      <c r="D1107" s="191" t="s">
        <v>1426</v>
      </c>
      <c r="E1107" s="210">
        <v>49074.04</v>
      </c>
    </row>
    <row r="1108" spans="1:5" ht="16" x14ac:dyDescent="0.2">
      <c r="A1108" s="209">
        <v>82</v>
      </c>
      <c r="B1108" s="191" t="s">
        <v>245</v>
      </c>
      <c r="C1108" s="191">
        <v>861</v>
      </c>
      <c r="D1108" s="191" t="s">
        <v>701</v>
      </c>
      <c r="E1108" s="210">
        <v>46035.62</v>
      </c>
    </row>
    <row r="1109" spans="1:5" ht="16" x14ac:dyDescent="0.2">
      <c r="A1109" s="209">
        <v>82</v>
      </c>
      <c r="B1109" s="191" t="s">
        <v>245</v>
      </c>
      <c r="C1109" s="191">
        <v>870</v>
      </c>
      <c r="D1109" s="191" t="s">
        <v>1427</v>
      </c>
      <c r="E1109" s="210">
        <v>49425.22</v>
      </c>
    </row>
    <row r="1110" spans="1:5" ht="16" x14ac:dyDescent="0.2">
      <c r="A1110" s="209">
        <v>82</v>
      </c>
      <c r="B1110" s="191" t="s">
        <v>245</v>
      </c>
      <c r="C1110" s="191">
        <v>890</v>
      </c>
      <c r="D1110" s="191" t="s">
        <v>1428</v>
      </c>
      <c r="E1110" s="210">
        <v>48391.3</v>
      </c>
    </row>
    <row r="1111" spans="1:5" ht="16" x14ac:dyDescent="0.2">
      <c r="A1111" s="209">
        <v>82</v>
      </c>
      <c r="B1111" s="191" t="s">
        <v>245</v>
      </c>
      <c r="C1111" s="191">
        <v>900</v>
      </c>
      <c r="D1111" s="191" t="s">
        <v>1429</v>
      </c>
      <c r="E1111" s="210">
        <v>46336.61</v>
      </c>
    </row>
    <row r="1112" spans="1:5" ht="16" x14ac:dyDescent="0.2">
      <c r="A1112" s="209">
        <v>82</v>
      </c>
      <c r="B1112" s="191" t="s">
        <v>245</v>
      </c>
      <c r="C1112" s="191">
        <v>920</v>
      </c>
      <c r="D1112" s="191" t="s">
        <v>1430</v>
      </c>
      <c r="E1112" s="210">
        <v>48616.52</v>
      </c>
    </row>
    <row r="1113" spans="1:5" ht="16" x14ac:dyDescent="0.2">
      <c r="A1113" s="209">
        <v>82</v>
      </c>
      <c r="B1113" s="191" t="s">
        <v>245</v>
      </c>
      <c r="C1113" s="191">
        <v>940</v>
      </c>
      <c r="D1113" s="191" t="s">
        <v>1431</v>
      </c>
      <c r="E1113" s="210">
        <v>49599.44</v>
      </c>
    </row>
    <row r="1114" spans="1:5" ht="16" x14ac:dyDescent="0.2">
      <c r="A1114" s="209">
        <v>82</v>
      </c>
      <c r="B1114" s="191" t="s">
        <v>245</v>
      </c>
      <c r="C1114" s="191">
        <v>950</v>
      </c>
      <c r="D1114" s="191" t="s">
        <v>1432</v>
      </c>
      <c r="E1114" s="210">
        <v>47359.73</v>
      </c>
    </row>
    <row r="1115" spans="1:5" ht="16" x14ac:dyDescent="0.2">
      <c r="A1115" s="209">
        <v>82</v>
      </c>
      <c r="B1115" s="191" t="s">
        <v>245</v>
      </c>
      <c r="C1115" s="191">
        <v>960</v>
      </c>
      <c r="D1115" s="191" t="s">
        <v>1433</v>
      </c>
      <c r="E1115" s="210">
        <v>47613.63</v>
      </c>
    </row>
    <row r="1116" spans="1:5" ht="16" x14ac:dyDescent="0.2">
      <c r="A1116" s="209">
        <v>82</v>
      </c>
      <c r="B1116" s="191" t="s">
        <v>245</v>
      </c>
      <c r="C1116" s="191">
        <v>970</v>
      </c>
      <c r="D1116" s="191" t="s">
        <v>1434</v>
      </c>
      <c r="E1116" s="210">
        <v>48397.02</v>
      </c>
    </row>
    <row r="1117" spans="1:5" ht="16" x14ac:dyDescent="0.2">
      <c r="A1117" s="209">
        <v>83</v>
      </c>
      <c r="B1117" s="191" t="s">
        <v>133</v>
      </c>
      <c r="C1117" s="191">
        <v>140</v>
      </c>
      <c r="D1117" s="191" t="s">
        <v>1435</v>
      </c>
      <c r="E1117" s="210">
        <v>42403.43</v>
      </c>
    </row>
    <row r="1118" spans="1:5" ht="16" x14ac:dyDescent="0.2">
      <c r="A1118" s="209">
        <v>83</v>
      </c>
      <c r="B1118" s="191" t="s">
        <v>133</v>
      </c>
      <c r="C1118" s="191">
        <v>390</v>
      </c>
      <c r="D1118" s="191" t="s">
        <v>1436</v>
      </c>
      <c r="E1118" s="210">
        <v>40812.58</v>
      </c>
    </row>
    <row r="1119" spans="1:5" ht="16" x14ac:dyDescent="0.2">
      <c r="A1119" s="209">
        <v>83</v>
      </c>
      <c r="B1119" s="191" t="s">
        <v>133</v>
      </c>
      <c r="C1119" s="191">
        <v>410</v>
      </c>
      <c r="D1119" s="191" t="s">
        <v>1437</v>
      </c>
      <c r="E1119" s="210">
        <v>38810.78</v>
      </c>
    </row>
    <row r="1120" spans="1:5" ht="16" x14ac:dyDescent="0.2">
      <c r="A1120" s="209">
        <v>83</v>
      </c>
      <c r="B1120" s="191" t="s">
        <v>133</v>
      </c>
      <c r="C1120" s="191">
        <v>540</v>
      </c>
      <c r="D1120" s="191" t="s">
        <v>1438</v>
      </c>
      <c r="E1120" s="210">
        <v>43240.89</v>
      </c>
    </row>
    <row r="1121" spans="1:5" ht="16" x14ac:dyDescent="0.2">
      <c r="A1121" s="209">
        <v>83</v>
      </c>
      <c r="B1121" s="191" t="s">
        <v>133</v>
      </c>
      <c r="C1121" s="191">
        <v>580</v>
      </c>
      <c r="D1121" s="191" t="s">
        <v>1439</v>
      </c>
      <c r="E1121" s="210">
        <v>41580.94</v>
      </c>
    </row>
    <row r="1122" spans="1:5" ht="16" x14ac:dyDescent="0.2">
      <c r="A1122" s="209">
        <v>83</v>
      </c>
      <c r="B1122" s="191" t="s">
        <v>133</v>
      </c>
      <c r="C1122" s="191">
        <v>710</v>
      </c>
      <c r="D1122" s="191" t="s">
        <v>1440</v>
      </c>
      <c r="E1122" s="210">
        <v>40360.75</v>
      </c>
    </row>
    <row r="1123" spans="1:5" ht="16" x14ac:dyDescent="0.2">
      <c r="A1123" s="209">
        <v>83</v>
      </c>
      <c r="B1123" s="191" t="s">
        <v>133</v>
      </c>
      <c r="C1123" s="191">
        <v>791</v>
      </c>
      <c r="D1123" s="191" t="s">
        <v>1441</v>
      </c>
      <c r="E1123" s="210">
        <v>43716.29</v>
      </c>
    </row>
    <row r="1124" spans="1:5" ht="16" x14ac:dyDescent="0.2">
      <c r="A1124" s="209">
        <v>83</v>
      </c>
      <c r="B1124" s="191" t="s">
        <v>133</v>
      </c>
      <c r="C1124" s="191">
        <v>792</v>
      </c>
      <c r="D1124" s="191" t="s">
        <v>1442</v>
      </c>
      <c r="E1124" s="210">
        <v>37968.06</v>
      </c>
    </row>
    <row r="1125" spans="1:5" ht="16" x14ac:dyDescent="0.2">
      <c r="A1125" s="209">
        <v>83</v>
      </c>
      <c r="B1125" s="191" t="s">
        <v>133</v>
      </c>
      <c r="C1125" s="191">
        <v>800</v>
      </c>
      <c r="D1125" s="191" t="s">
        <v>1443</v>
      </c>
      <c r="E1125" s="210">
        <v>35529.25</v>
      </c>
    </row>
    <row r="1126" spans="1:5" ht="16" x14ac:dyDescent="0.2">
      <c r="A1126" s="209">
        <v>83</v>
      </c>
      <c r="B1126" s="191" t="s">
        <v>133</v>
      </c>
      <c r="C1126" s="191">
        <v>820</v>
      </c>
      <c r="D1126" s="191" t="s">
        <v>1444</v>
      </c>
      <c r="E1126" s="210">
        <v>36583.54</v>
      </c>
    </row>
    <row r="1127" spans="1:5" ht="16" x14ac:dyDescent="0.2">
      <c r="A1127" s="209">
        <v>83</v>
      </c>
      <c r="B1127" s="191" t="s">
        <v>133</v>
      </c>
      <c r="C1127" s="191">
        <v>890</v>
      </c>
      <c r="D1127" s="191" t="s">
        <v>1445</v>
      </c>
      <c r="E1127" s="210">
        <v>41744.51</v>
      </c>
    </row>
    <row r="1128" spans="1:5" ht="16" x14ac:dyDescent="0.2">
      <c r="A1128" s="209">
        <v>83</v>
      </c>
      <c r="B1128" s="191" t="s">
        <v>133</v>
      </c>
      <c r="C1128" s="191">
        <v>902</v>
      </c>
      <c r="D1128" s="191" t="s">
        <v>1446</v>
      </c>
      <c r="E1128" s="210">
        <v>41709.93</v>
      </c>
    </row>
    <row r="1129" spans="1:5" ht="16" x14ac:dyDescent="0.2">
      <c r="A1129" s="209">
        <v>84</v>
      </c>
      <c r="B1129" s="191" t="s">
        <v>246</v>
      </c>
      <c r="C1129" s="191">
        <v>102</v>
      </c>
      <c r="D1129" s="191" t="s">
        <v>1447</v>
      </c>
      <c r="E1129" s="210">
        <v>46858</v>
      </c>
    </row>
    <row r="1130" spans="1:5" ht="16" x14ac:dyDescent="0.2">
      <c r="A1130" s="209">
        <v>84</v>
      </c>
      <c r="B1130" s="191" t="s">
        <v>246</v>
      </c>
      <c r="C1130" s="191">
        <v>20</v>
      </c>
      <c r="D1130" s="191" t="s">
        <v>1448</v>
      </c>
      <c r="E1130" s="210">
        <v>40876</v>
      </c>
    </row>
    <row r="1131" spans="1:5" ht="16" x14ac:dyDescent="0.2">
      <c r="A1131" s="209">
        <v>84</v>
      </c>
      <c r="B1131" s="191" t="s">
        <v>246</v>
      </c>
      <c r="C1131" s="191">
        <v>220</v>
      </c>
      <c r="D1131" s="191" t="s">
        <v>1449</v>
      </c>
      <c r="E1131" s="210">
        <v>45487</v>
      </c>
    </row>
    <row r="1132" spans="1:5" ht="16" x14ac:dyDescent="0.2">
      <c r="A1132" s="209">
        <v>84</v>
      </c>
      <c r="B1132" s="191" t="s">
        <v>246</v>
      </c>
      <c r="C1132" s="191">
        <v>260</v>
      </c>
      <c r="D1132" s="191" t="s">
        <v>1450</v>
      </c>
      <c r="E1132" s="210">
        <v>45917</v>
      </c>
    </row>
    <row r="1133" spans="1:5" ht="16" x14ac:dyDescent="0.2">
      <c r="A1133" s="209">
        <v>84</v>
      </c>
      <c r="B1133" s="191" t="s">
        <v>246</v>
      </c>
      <c r="C1133" s="191">
        <v>42</v>
      </c>
      <c r="D1133" s="191" t="s">
        <v>1451</v>
      </c>
      <c r="E1133" s="210">
        <v>44310</v>
      </c>
    </row>
    <row r="1134" spans="1:5" ht="16" x14ac:dyDescent="0.2">
      <c r="A1134" s="209">
        <v>84</v>
      </c>
      <c r="B1134" s="191" t="s">
        <v>246</v>
      </c>
      <c r="C1134" s="191">
        <v>641</v>
      </c>
      <c r="D1134" s="191" t="s">
        <v>1452</v>
      </c>
      <c r="E1134" s="210">
        <v>43291</v>
      </c>
    </row>
    <row r="1135" spans="1:5" ht="16" x14ac:dyDescent="0.2">
      <c r="A1135" s="209">
        <v>84</v>
      </c>
      <c r="B1135" s="191" t="s">
        <v>246</v>
      </c>
      <c r="C1135" s="191">
        <v>670</v>
      </c>
      <c r="D1135" s="191" t="s">
        <v>1453</v>
      </c>
      <c r="E1135" s="210">
        <v>44340</v>
      </c>
    </row>
    <row r="1136" spans="1:5" ht="16" x14ac:dyDescent="0.2">
      <c r="A1136" s="209">
        <v>84</v>
      </c>
      <c r="B1136" s="191" t="s">
        <v>246</v>
      </c>
      <c r="C1136" s="191">
        <v>740</v>
      </c>
      <c r="D1136" s="191" t="s">
        <v>1454</v>
      </c>
      <c r="E1136" s="210">
        <v>42104</v>
      </c>
    </row>
    <row r="1137" spans="1:5" ht="16" x14ac:dyDescent="0.2">
      <c r="A1137" s="209">
        <v>84</v>
      </c>
      <c r="B1137" s="191" t="s">
        <v>246</v>
      </c>
      <c r="C1137" s="191">
        <v>750</v>
      </c>
      <c r="D1137" s="191" t="s">
        <v>1455</v>
      </c>
      <c r="E1137" s="210">
        <v>43391</v>
      </c>
    </row>
    <row r="1138" spans="1:5" ht="16" x14ac:dyDescent="0.2">
      <c r="A1138" s="209">
        <v>84</v>
      </c>
      <c r="B1138" s="191" t="s">
        <v>246</v>
      </c>
      <c r="C1138" s="191">
        <v>770</v>
      </c>
      <c r="D1138" s="191" t="s">
        <v>1456</v>
      </c>
      <c r="E1138" s="210">
        <v>45708</v>
      </c>
    </row>
    <row r="1139" spans="1:5" ht="16" x14ac:dyDescent="0.2">
      <c r="A1139" s="209">
        <v>84</v>
      </c>
      <c r="B1139" s="191" t="s">
        <v>246</v>
      </c>
      <c r="C1139" s="191">
        <v>771</v>
      </c>
      <c r="D1139" s="191" t="s">
        <v>1457</v>
      </c>
      <c r="E1139" s="210">
        <v>45222</v>
      </c>
    </row>
    <row r="1140" spans="1:5" ht="16" x14ac:dyDescent="0.2">
      <c r="A1140" s="209">
        <v>84</v>
      </c>
      <c r="B1140" s="191" t="s">
        <v>246</v>
      </c>
      <c r="C1140" s="191">
        <v>780</v>
      </c>
      <c r="D1140" s="191" t="s">
        <v>1458</v>
      </c>
      <c r="E1140" s="210">
        <v>47718</v>
      </c>
    </row>
    <row r="1141" spans="1:5" ht="16" x14ac:dyDescent="0.2">
      <c r="A1141" s="209">
        <v>84</v>
      </c>
      <c r="B1141" s="191" t="s">
        <v>246</v>
      </c>
      <c r="C1141" s="191">
        <v>790</v>
      </c>
      <c r="D1141" s="191" t="s">
        <v>1459</v>
      </c>
      <c r="E1141" s="210">
        <v>42870</v>
      </c>
    </row>
    <row r="1142" spans="1:5" ht="16" x14ac:dyDescent="0.2">
      <c r="A1142" s="209">
        <v>85</v>
      </c>
      <c r="B1142" s="191" t="s">
        <v>247</v>
      </c>
      <c r="C1142" s="191">
        <v>20</v>
      </c>
      <c r="D1142" s="191" t="s">
        <v>1460</v>
      </c>
      <c r="E1142" s="210">
        <v>46562</v>
      </c>
    </row>
    <row r="1143" spans="1:5" ht="16" x14ac:dyDescent="0.2">
      <c r="A1143" s="209">
        <v>85</v>
      </c>
      <c r="B1143" s="191" t="s">
        <v>247</v>
      </c>
      <c r="C1143" s="191">
        <v>30</v>
      </c>
      <c r="D1143" s="191" t="s">
        <v>1461</v>
      </c>
      <c r="E1143" s="210">
        <v>47619</v>
      </c>
    </row>
    <row r="1144" spans="1:5" ht="16" x14ac:dyDescent="0.2">
      <c r="A1144" s="209">
        <v>85</v>
      </c>
      <c r="B1144" s="191" t="s">
        <v>247</v>
      </c>
      <c r="C1144" s="191">
        <v>40</v>
      </c>
      <c r="D1144" s="191" t="s">
        <v>1462</v>
      </c>
      <c r="E1144" s="210">
        <v>48272</v>
      </c>
    </row>
    <row r="1145" spans="1:5" ht="16" x14ac:dyDescent="0.2">
      <c r="A1145" s="209">
        <v>85</v>
      </c>
      <c r="B1145" s="191" t="s">
        <v>247</v>
      </c>
      <c r="C1145" s="191">
        <v>50</v>
      </c>
      <c r="D1145" s="191" t="s">
        <v>1463</v>
      </c>
      <c r="E1145" s="210">
        <v>46852</v>
      </c>
    </row>
    <row r="1146" spans="1:5" ht="16" x14ac:dyDescent="0.2">
      <c r="A1146" s="209">
        <v>85</v>
      </c>
      <c r="B1146" s="191" t="s">
        <v>247</v>
      </c>
      <c r="C1146" s="191">
        <v>770</v>
      </c>
      <c r="D1146" s="191" t="s">
        <v>1464</v>
      </c>
      <c r="E1146" s="210">
        <v>45182</v>
      </c>
    </row>
    <row r="1147" spans="1:5" ht="16" x14ac:dyDescent="0.2">
      <c r="A1147" s="209">
        <v>85</v>
      </c>
      <c r="B1147" s="191" t="s">
        <v>247</v>
      </c>
      <c r="C1147" s="191">
        <v>780</v>
      </c>
      <c r="D1147" s="191" t="s">
        <v>1063</v>
      </c>
      <c r="E1147" s="210">
        <v>48134</v>
      </c>
    </row>
    <row r="1148" spans="1:5" ht="16" x14ac:dyDescent="0.2">
      <c r="A1148" s="209">
        <v>85</v>
      </c>
      <c r="B1148" s="191" t="s">
        <v>247</v>
      </c>
      <c r="C1148" s="191">
        <v>790</v>
      </c>
      <c r="D1148" s="191" t="s">
        <v>1343</v>
      </c>
      <c r="E1148" s="210">
        <v>50195</v>
      </c>
    </row>
    <row r="1149" spans="1:5" ht="16" x14ac:dyDescent="0.2">
      <c r="A1149" s="209">
        <v>85</v>
      </c>
      <c r="B1149" s="191" t="s">
        <v>247</v>
      </c>
      <c r="C1149" s="191">
        <v>810</v>
      </c>
      <c r="D1149" s="191" t="s">
        <v>1465</v>
      </c>
      <c r="E1149" s="210">
        <v>46144</v>
      </c>
    </row>
    <row r="1150" spans="1:5" ht="16" x14ac:dyDescent="0.2">
      <c r="A1150" s="209">
        <v>85</v>
      </c>
      <c r="B1150" s="191" t="s">
        <v>247</v>
      </c>
      <c r="C1150" s="191">
        <v>820</v>
      </c>
      <c r="D1150" s="191" t="s">
        <v>1466</v>
      </c>
      <c r="E1150" s="210">
        <v>46461</v>
      </c>
    </row>
    <row r="1151" spans="1:5" ht="16" x14ac:dyDescent="0.2">
      <c r="A1151" s="209">
        <v>86</v>
      </c>
      <c r="B1151" s="191" t="s">
        <v>248</v>
      </c>
      <c r="C1151" s="191">
        <v>120</v>
      </c>
      <c r="D1151" s="191" t="s">
        <v>1467</v>
      </c>
      <c r="E1151" s="210">
        <v>46964</v>
      </c>
    </row>
    <row r="1152" spans="1:5" ht="16" x14ac:dyDescent="0.2">
      <c r="A1152" s="209">
        <v>86</v>
      </c>
      <c r="B1152" s="191" t="s">
        <v>248</v>
      </c>
      <c r="C1152" s="191">
        <v>250</v>
      </c>
      <c r="D1152" s="191" t="s">
        <v>1468</v>
      </c>
      <c r="E1152" s="210">
        <v>43109</v>
      </c>
    </row>
    <row r="1153" spans="1:5" ht="16" x14ac:dyDescent="0.2">
      <c r="A1153" s="209">
        <v>86</v>
      </c>
      <c r="B1153" s="191" t="s">
        <v>248</v>
      </c>
      <c r="C1153" s="191">
        <v>290</v>
      </c>
      <c r="D1153" s="191" t="s">
        <v>1469</v>
      </c>
      <c r="E1153" s="210">
        <v>44350</v>
      </c>
    </row>
    <row r="1154" spans="1:5" ht="16" x14ac:dyDescent="0.2">
      <c r="A1154" s="209">
        <v>86</v>
      </c>
      <c r="B1154" s="191" t="s">
        <v>248</v>
      </c>
      <c r="C1154" s="191">
        <v>460</v>
      </c>
      <c r="D1154" s="191" t="s">
        <v>1470</v>
      </c>
      <c r="E1154" s="210">
        <v>44320</v>
      </c>
    </row>
    <row r="1155" spans="1:5" ht="16" x14ac:dyDescent="0.2">
      <c r="A1155" s="209">
        <v>86</v>
      </c>
      <c r="B1155" s="191" t="s">
        <v>248</v>
      </c>
      <c r="C1155" s="191">
        <v>555</v>
      </c>
      <c r="D1155" s="191" t="s">
        <v>1471</v>
      </c>
      <c r="E1155" s="210">
        <v>42400</v>
      </c>
    </row>
    <row r="1156" spans="1:5" ht="16" x14ac:dyDescent="0.2">
      <c r="A1156" s="209">
        <v>86</v>
      </c>
      <c r="B1156" s="191" t="s">
        <v>248</v>
      </c>
      <c r="C1156" s="191">
        <v>680</v>
      </c>
      <c r="D1156" s="191" t="s">
        <v>1472</v>
      </c>
      <c r="E1156" s="210">
        <v>38871</v>
      </c>
    </row>
    <row r="1157" spans="1:5" ht="16" x14ac:dyDescent="0.2">
      <c r="A1157" s="209">
        <v>86</v>
      </c>
      <c r="B1157" s="191" t="s">
        <v>248</v>
      </c>
      <c r="C1157" s="191">
        <v>690</v>
      </c>
      <c r="D1157" s="191" t="s">
        <v>1473</v>
      </c>
      <c r="E1157" s="210">
        <v>41669</v>
      </c>
    </row>
    <row r="1158" spans="1:5" ht="16" x14ac:dyDescent="0.2">
      <c r="A1158" s="209">
        <v>86</v>
      </c>
      <c r="B1158" s="191" t="s">
        <v>248</v>
      </c>
      <c r="C1158" s="191">
        <v>700</v>
      </c>
      <c r="D1158" s="191" t="s">
        <v>1474</v>
      </c>
      <c r="E1158" s="210">
        <v>39764</v>
      </c>
    </row>
    <row r="1159" spans="1:5" ht="16" x14ac:dyDescent="0.2">
      <c r="A1159" s="209">
        <v>86</v>
      </c>
      <c r="B1159" s="191" t="s">
        <v>248</v>
      </c>
      <c r="C1159" s="191">
        <v>710</v>
      </c>
      <c r="D1159" s="191" t="s">
        <v>1475</v>
      </c>
      <c r="E1159" s="210">
        <v>43298</v>
      </c>
    </row>
    <row r="1160" spans="1:5" ht="16" x14ac:dyDescent="0.2">
      <c r="A1160" s="209">
        <v>86</v>
      </c>
      <c r="B1160" s="191" t="s">
        <v>248</v>
      </c>
      <c r="C1160" s="191">
        <v>720</v>
      </c>
      <c r="D1160" s="191" t="s">
        <v>1476</v>
      </c>
      <c r="E1160" s="210">
        <v>45729</v>
      </c>
    </row>
    <row r="1161" spans="1:5" ht="16" x14ac:dyDescent="0.2">
      <c r="A1161" s="209">
        <v>86</v>
      </c>
      <c r="B1161" s="191" t="s">
        <v>248</v>
      </c>
      <c r="C1161" s="191">
        <v>730</v>
      </c>
      <c r="D1161" s="191" t="s">
        <v>1477</v>
      </c>
      <c r="E1161" s="210">
        <v>42995</v>
      </c>
    </row>
    <row r="1162" spans="1:5" ht="16" x14ac:dyDescent="0.2">
      <c r="A1162" s="209">
        <v>86</v>
      </c>
      <c r="B1162" s="191" t="s">
        <v>248</v>
      </c>
      <c r="C1162" s="191">
        <v>740</v>
      </c>
      <c r="D1162" s="191" t="s">
        <v>1478</v>
      </c>
      <c r="E1162" s="210">
        <v>46114</v>
      </c>
    </row>
    <row r="1163" spans="1:5" ht="16" x14ac:dyDescent="0.2">
      <c r="A1163" s="209">
        <v>86</v>
      </c>
      <c r="B1163" s="191" t="s">
        <v>248</v>
      </c>
      <c r="C1163" s="191">
        <v>851</v>
      </c>
      <c r="D1163" s="191" t="s">
        <v>1479</v>
      </c>
      <c r="E1163" s="210">
        <v>44122</v>
      </c>
    </row>
    <row r="1164" spans="1:5" ht="16" x14ac:dyDescent="0.2">
      <c r="A1164" s="209">
        <v>87</v>
      </c>
      <c r="B1164" s="191" t="s">
        <v>249</v>
      </c>
      <c r="C1164" s="191">
        <v>10</v>
      </c>
      <c r="D1164" s="191" t="s">
        <v>1480</v>
      </c>
      <c r="E1164" s="210">
        <v>43654.11</v>
      </c>
    </row>
    <row r="1165" spans="1:5" ht="16" x14ac:dyDescent="0.2">
      <c r="A1165" s="209">
        <v>87</v>
      </c>
      <c r="B1165" s="191" t="s">
        <v>249</v>
      </c>
      <c r="C1165" s="191">
        <v>20</v>
      </c>
      <c r="D1165" s="191" t="s">
        <v>1481</v>
      </c>
      <c r="E1165" s="210">
        <v>42575.22</v>
      </c>
    </row>
    <row r="1166" spans="1:5" ht="16" x14ac:dyDescent="0.2">
      <c r="A1166" s="209">
        <v>87</v>
      </c>
      <c r="B1166" s="191" t="s">
        <v>249</v>
      </c>
      <c r="C1166" s="191">
        <v>690</v>
      </c>
      <c r="D1166" s="191" t="s">
        <v>1482</v>
      </c>
      <c r="E1166" s="210">
        <v>47612.76</v>
      </c>
    </row>
    <row r="1167" spans="1:5" ht="16" x14ac:dyDescent="0.2">
      <c r="A1167" s="209">
        <v>87</v>
      </c>
      <c r="B1167" s="191" t="s">
        <v>249</v>
      </c>
      <c r="C1167" s="191">
        <v>700</v>
      </c>
      <c r="D1167" s="191" t="s">
        <v>1483</v>
      </c>
      <c r="E1167" s="210">
        <v>43892.76</v>
      </c>
    </row>
    <row r="1168" spans="1:5" ht="16" x14ac:dyDescent="0.2">
      <c r="A1168" s="209">
        <v>87</v>
      </c>
      <c r="B1168" s="191" t="s">
        <v>249</v>
      </c>
      <c r="C1168" s="191">
        <v>710</v>
      </c>
      <c r="D1168" s="191" t="s">
        <v>1484</v>
      </c>
      <c r="E1168" s="210">
        <v>43200.47</v>
      </c>
    </row>
    <row r="1169" spans="1:5" ht="16" x14ac:dyDescent="0.2">
      <c r="A1169" s="209">
        <v>87</v>
      </c>
      <c r="B1169" s="191" t="s">
        <v>249</v>
      </c>
      <c r="C1169" s="191">
        <v>780</v>
      </c>
      <c r="D1169" s="191" t="s">
        <v>1485</v>
      </c>
      <c r="E1169" s="210">
        <v>43510.15</v>
      </c>
    </row>
    <row r="1170" spans="1:5" ht="16" x14ac:dyDescent="0.2">
      <c r="A1170" s="209">
        <v>88</v>
      </c>
      <c r="B1170" s="191" t="s">
        <v>250</v>
      </c>
      <c r="C1170" s="191">
        <v>10</v>
      </c>
      <c r="D1170" s="191" t="s">
        <v>1486</v>
      </c>
      <c r="E1170" s="210">
        <v>55344</v>
      </c>
    </row>
    <row r="1171" spans="1:5" ht="16" x14ac:dyDescent="0.2">
      <c r="A1171" s="209">
        <v>88</v>
      </c>
      <c r="B1171" s="191" t="s">
        <v>250</v>
      </c>
      <c r="C1171" s="191">
        <v>130</v>
      </c>
      <c r="D1171" s="191" t="s">
        <v>1487</v>
      </c>
      <c r="E1171" s="210">
        <v>51629</v>
      </c>
    </row>
    <row r="1172" spans="1:5" ht="16" x14ac:dyDescent="0.2">
      <c r="A1172" s="209">
        <v>88</v>
      </c>
      <c r="B1172" s="191" t="s">
        <v>250</v>
      </c>
      <c r="C1172" s="191">
        <v>20</v>
      </c>
      <c r="D1172" s="191" t="s">
        <v>1488</v>
      </c>
      <c r="E1172" s="210">
        <v>52702</v>
      </c>
    </row>
    <row r="1173" spans="1:5" ht="16" x14ac:dyDescent="0.2">
      <c r="A1173" s="209">
        <v>88</v>
      </c>
      <c r="B1173" s="191" t="s">
        <v>250</v>
      </c>
      <c r="C1173" s="191">
        <v>22</v>
      </c>
      <c r="D1173" s="191" t="s">
        <v>1489</v>
      </c>
      <c r="E1173" s="210">
        <v>54325</v>
      </c>
    </row>
    <row r="1174" spans="1:5" ht="16" x14ac:dyDescent="0.2">
      <c r="A1174" s="209">
        <v>88</v>
      </c>
      <c r="B1174" s="191" t="s">
        <v>250</v>
      </c>
      <c r="C1174" s="191">
        <v>220</v>
      </c>
      <c r="D1174" s="191" t="s">
        <v>1490</v>
      </c>
      <c r="E1174" s="210">
        <v>51707</v>
      </c>
    </row>
    <row r="1175" spans="1:5" ht="16" x14ac:dyDescent="0.2">
      <c r="A1175" s="209">
        <v>88</v>
      </c>
      <c r="B1175" s="191" t="s">
        <v>250</v>
      </c>
      <c r="C1175" s="191">
        <v>30</v>
      </c>
      <c r="D1175" s="191" t="s">
        <v>1491</v>
      </c>
      <c r="E1175" s="210">
        <v>48124</v>
      </c>
    </row>
    <row r="1176" spans="1:5" ht="16" x14ac:dyDescent="0.2">
      <c r="A1176" s="209">
        <v>88</v>
      </c>
      <c r="B1176" s="191" t="s">
        <v>250</v>
      </c>
      <c r="C1176" s="191">
        <v>330</v>
      </c>
      <c r="D1176" s="191" t="s">
        <v>1492</v>
      </c>
      <c r="E1176" s="210">
        <v>54432</v>
      </c>
    </row>
    <row r="1177" spans="1:5" ht="16" x14ac:dyDescent="0.2">
      <c r="A1177" s="209">
        <v>88</v>
      </c>
      <c r="B1177" s="191" t="s">
        <v>250</v>
      </c>
      <c r="C1177" s="191">
        <v>340</v>
      </c>
      <c r="D1177" s="191" t="s">
        <v>1493</v>
      </c>
      <c r="E1177" s="210">
        <v>52736</v>
      </c>
    </row>
    <row r="1178" spans="1:5" ht="16" x14ac:dyDescent="0.2">
      <c r="A1178" s="209">
        <v>88</v>
      </c>
      <c r="B1178" s="191" t="s">
        <v>250</v>
      </c>
      <c r="C1178" s="191">
        <v>350</v>
      </c>
      <c r="D1178" s="191" t="s">
        <v>1494</v>
      </c>
      <c r="E1178" s="210">
        <v>51183</v>
      </c>
    </row>
    <row r="1179" spans="1:5" ht="16" x14ac:dyDescent="0.2">
      <c r="A1179" s="209">
        <v>88</v>
      </c>
      <c r="B1179" s="191" t="s">
        <v>250</v>
      </c>
      <c r="C1179" s="191">
        <v>360</v>
      </c>
      <c r="D1179" s="191" t="s">
        <v>1495</v>
      </c>
      <c r="E1179" s="210">
        <v>51566</v>
      </c>
    </row>
    <row r="1180" spans="1:5" ht="16" x14ac:dyDescent="0.2">
      <c r="A1180" s="209">
        <v>88</v>
      </c>
      <c r="B1180" s="191" t="s">
        <v>250</v>
      </c>
      <c r="C1180" s="191">
        <v>370</v>
      </c>
      <c r="D1180" s="191" t="s">
        <v>1496</v>
      </c>
      <c r="E1180" s="210">
        <v>53987</v>
      </c>
    </row>
    <row r="1181" spans="1:5" ht="16" x14ac:dyDescent="0.2">
      <c r="A1181" s="209">
        <v>88</v>
      </c>
      <c r="B1181" s="191" t="s">
        <v>250</v>
      </c>
      <c r="C1181" s="191">
        <v>381</v>
      </c>
      <c r="D1181" s="191" t="s">
        <v>1497</v>
      </c>
      <c r="E1181" s="210">
        <v>52540</v>
      </c>
    </row>
    <row r="1182" spans="1:5" ht="16" x14ac:dyDescent="0.2">
      <c r="A1182" s="209">
        <v>88</v>
      </c>
      <c r="B1182" s="191" t="s">
        <v>250</v>
      </c>
      <c r="C1182" s="191">
        <v>382</v>
      </c>
      <c r="D1182" s="191" t="s">
        <v>1498</v>
      </c>
      <c r="E1182" s="210">
        <v>50534</v>
      </c>
    </row>
    <row r="1183" spans="1:5" ht="16" x14ac:dyDescent="0.2">
      <c r="A1183" s="209">
        <v>88</v>
      </c>
      <c r="B1183" s="191" t="s">
        <v>250</v>
      </c>
      <c r="C1183" s="191">
        <v>390</v>
      </c>
      <c r="D1183" s="191" t="s">
        <v>1499</v>
      </c>
      <c r="E1183" s="210">
        <v>52650</v>
      </c>
    </row>
    <row r="1184" spans="1:5" ht="16" x14ac:dyDescent="0.2">
      <c r="A1184" s="209">
        <v>88</v>
      </c>
      <c r="B1184" s="191" t="s">
        <v>250</v>
      </c>
      <c r="C1184" s="191">
        <v>40</v>
      </c>
      <c r="D1184" s="191" t="s">
        <v>1500</v>
      </c>
      <c r="E1184" s="210">
        <v>52745</v>
      </c>
    </row>
    <row r="1185" spans="1:5" ht="16" x14ac:dyDescent="0.2">
      <c r="A1185" s="209">
        <v>88</v>
      </c>
      <c r="B1185" s="191" t="s">
        <v>250</v>
      </c>
      <c r="C1185" s="191">
        <v>400</v>
      </c>
      <c r="D1185" s="191" t="s">
        <v>1501</v>
      </c>
      <c r="E1185" s="210">
        <v>54315</v>
      </c>
    </row>
    <row r="1186" spans="1:5" ht="16" x14ac:dyDescent="0.2">
      <c r="A1186" s="209">
        <v>88</v>
      </c>
      <c r="B1186" s="191" t="s">
        <v>250</v>
      </c>
      <c r="C1186" s="191">
        <v>50</v>
      </c>
      <c r="D1186" s="191" t="s">
        <v>1502</v>
      </c>
      <c r="E1186" s="210">
        <v>48691</v>
      </c>
    </row>
    <row r="1187" spans="1:5" ht="16" x14ac:dyDescent="0.2">
      <c r="A1187" s="209">
        <v>88</v>
      </c>
      <c r="B1187" s="191" t="s">
        <v>250</v>
      </c>
      <c r="C1187" s="191">
        <v>501</v>
      </c>
      <c r="D1187" s="191" t="s">
        <v>1503</v>
      </c>
      <c r="E1187" s="210">
        <v>48650</v>
      </c>
    </row>
    <row r="1188" spans="1:5" ht="16" x14ac:dyDescent="0.2">
      <c r="A1188" s="209">
        <v>88</v>
      </c>
      <c r="B1188" s="191" t="s">
        <v>250</v>
      </c>
      <c r="C1188" s="191">
        <v>502</v>
      </c>
      <c r="D1188" s="191" t="s">
        <v>1504</v>
      </c>
      <c r="E1188" s="210">
        <v>52047</v>
      </c>
    </row>
    <row r="1189" spans="1:5" ht="16" x14ac:dyDescent="0.2">
      <c r="A1189" s="209">
        <v>88</v>
      </c>
      <c r="B1189" s="191" t="s">
        <v>250</v>
      </c>
      <c r="C1189" s="191">
        <v>503</v>
      </c>
      <c r="D1189" s="191" t="s">
        <v>1505</v>
      </c>
      <c r="E1189" s="210">
        <v>50759</v>
      </c>
    </row>
    <row r="1190" spans="1:5" ht="16" x14ac:dyDescent="0.2">
      <c r="A1190" s="209">
        <v>88</v>
      </c>
      <c r="B1190" s="191" t="s">
        <v>250</v>
      </c>
      <c r="C1190" s="191">
        <v>504</v>
      </c>
      <c r="D1190" s="191" t="s">
        <v>1506</v>
      </c>
      <c r="E1190" s="210">
        <v>53155</v>
      </c>
    </row>
    <row r="1191" spans="1:5" ht="16" x14ac:dyDescent="0.2">
      <c r="A1191" s="209">
        <v>88</v>
      </c>
      <c r="B1191" s="191" t="s">
        <v>250</v>
      </c>
      <c r="C1191" s="191">
        <v>505</v>
      </c>
      <c r="D1191" s="191" t="s">
        <v>1507</v>
      </c>
      <c r="E1191" s="210">
        <v>52852</v>
      </c>
    </row>
    <row r="1192" spans="1:5" ht="16" x14ac:dyDescent="0.2">
      <c r="A1192" s="209">
        <v>88</v>
      </c>
      <c r="B1192" s="191" t="s">
        <v>250</v>
      </c>
      <c r="C1192" s="191">
        <v>506</v>
      </c>
      <c r="D1192" s="191" t="s">
        <v>1508</v>
      </c>
      <c r="E1192" s="210">
        <v>51007</v>
      </c>
    </row>
    <row r="1193" spans="1:5" ht="16" x14ac:dyDescent="0.2">
      <c r="A1193" s="209">
        <v>88</v>
      </c>
      <c r="B1193" s="191" t="s">
        <v>250</v>
      </c>
      <c r="C1193" s="191">
        <v>507</v>
      </c>
      <c r="D1193" s="191" t="s">
        <v>1509</v>
      </c>
      <c r="E1193" s="210">
        <v>47656</v>
      </c>
    </row>
    <row r="1194" spans="1:5" ht="16" x14ac:dyDescent="0.2">
      <c r="A1194" s="209">
        <v>88</v>
      </c>
      <c r="B1194" s="191" t="s">
        <v>250</v>
      </c>
      <c r="C1194" s="191">
        <v>508</v>
      </c>
      <c r="D1194" s="191" t="s">
        <v>1510</v>
      </c>
      <c r="E1194" s="210">
        <v>50951</v>
      </c>
    </row>
    <row r="1195" spans="1:5" ht="16" x14ac:dyDescent="0.2">
      <c r="A1195" s="209">
        <v>88</v>
      </c>
      <c r="B1195" s="191" t="s">
        <v>250</v>
      </c>
      <c r="C1195" s="191">
        <v>509</v>
      </c>
      <c r="D1195" s="191" t="s">
        <v>1511</v>
      </c>
      <c r="E1195" s="210">
        <v>49824</v>
      </c>
    </row>
    <row r="1196" spans="1:5" ht="16" x14ac:dyDescent="0.2">
      <c r="A1196" s="209">
        <v>88</v>
      </c>
      <c r="B1196" s="191" t="s">
        <v>250</v>
      </c>
      <c r="C1196" s="191">
        <v>510</v>
      </c>
      <c r="D1196" s="191" t="s">
        <v>1512</v>
      </c>
      <c r="E1196" s="210">
        <v>52123</v>
      </c>
    </row>
    <row r="1197" spans="1:5" ht="16" x14ac:dyDescent="0.2">
      <c r="A1197" s="209">
        <v>88</v>
      </c>
      <c r="B1197" s="191" t="s">
        <v>250</v>
      </c>
      <c r="C1197" s="191">
        <v>511</v>
      </c>
      <c r="D1197" s="191" t="s">
        <v>1513</v>
      </c>
      <c r="E1197" s="210">
        <v>49727</v>
      </c>
    </row>
    <row r="1198" spans="1:5" ht="16" x14ac:dyDescent="0.2">
      <c r="A1198" s="209">
        <v>88</v>
      </c>
      <c r="B1198" s="191" t="s">
        <v>250</v>
      </c>
      <c r="C1198" s="191">
        <v>60</v>
      </c>
      <c r="D1198" s="191" t="s">
        <v>1514</v>
      </c>
      <c r="E1198" s="210">
        <v>49579</v>
      </c>
    </row>
    <row r="1199" spans="1:5" ht="16" x14ac:dyDescent="0.2">
      <c r="A1199" s="209">
        <v>89</v>
      </c>
      <c r="B1199" s="191" t="s">
        <v>251</v>
      </c>
      <c r="C1199" s="191">
        <v>10</v>
      </c>
      <c r="D1199" s="191" t="s">
        <v>1515</v>
      </c>
      <c r="E1199" s="210">
        <v>55118</v>
      </c>
    </row>
    <row r="1200" spans="1:5" ht="16" x14ac:dyDescent="0.2">
      <c r="A1200" s="209">
        <v>89</v>
      </c>
      <c r="B1200" s="191" t="s">
        <v>251</v>
      </c>
      <c r="C1200" s="191">
        <v>111</v>
      </c>
      <c r="D1200" s="191" t="s">
        <v>1516</v>
      </c>
      <c r="E1200" s="210">
        <v>49051</v>
      </c>
    </row>
    <row r="1201" spans="1:5" ht="16" x14ac:dyDescent="0.2">
      <c r="A1201" s="209">
        <v>89</v>
      </c>
      <c r="B1201" s="191" t="s">
        <v>251</v>
      </c>
      <c r="C1201" s="191">
        <v>112</v>
      </c>
      <c r="D1201" s="191" t="s">
        <v>1517</v>
      </c>
      <c r="E1201" s="210">
        <v>51538</v>
      </c>
    </row>
    <row r="1202" spans="1:5" ht="16" x14ac:dyDescent="0.2">
      <c r="A1202" s="209">
        <v>89</v>
      </c>
      <c r="B1202" s="191" t="s">
        <v>251</v>
      </c>
      <c r="C1202" s="191">
        <v>162</v>
      </c>
      <c r="D1202" s="191" t="s">
        <v>1518</v>
      </c>
      <c r="E1202" s="210">
        <v>54859</v>
      </c>
    </row>
    <row r="1203" spans="1:5" ht="16" x14ac:dyDescent="0.2">
      <c r="A1203" s="209">
        <v>89</v>
      </c>
      <c r="B1203" s="191" t="s">
        <v>251</v>
      </c>
      <c r="C1203" s="191">
        <v>20</v>
      </c>
      <c r="D1203" s="191" t="s">
        <v>1519</v>
      </c>
      <c r="E1203" s="210">
        <v>55566</v>
      </c>
    </row>
    <row r="1204" spans="1:5" ht="16" x14ac:dyDescent="0.2">
      <c r="A1204" s="209">
        <v>89</v>
      </c>
      <c r="B1204" s="191" t="s">
        <v>251</v>
      </c>
      <c r="C1204" s="191">
        <v>230</v>
      </c>
      <c r="D1204" s="191" t="s">
        <v>1520</v>
      </c>
      <c r="E1204" s="210">
        <v>55894</v>
      </c>
    </row>
    <row r="1205" spans="1:5" ht="16" x14ac:dyDescent="0.2">
      <c r="A1205" s="209">
        <v>89</v>
      </c>
      <c r="B1205" s="191" t="s">
        <v>251</v>
      </c>
      <c r="C1205" s="191">
        <v>250</v>
      </c>
      <c r="D1205" s="191" t="s">
        <v>1521</v>
      </c>
      <c r="E1205" s="210">
        <v>55507</v>
      </c>
    </row>
    <row r="1206" spans="1:5" ht="16" x14ac:dyDescent="0.2">
      <c r="A1206" s="209">
        <v>89</v>
      </c>
      <c r="B1206" s="191" t="s">
        <v>251</v>
      </c>
      <c r="C1206" s="191">
        <v>260</v>
      </c>
      <c r="D1206" s="191" t="s">
        <v>1522</v>
      </c>
      <c r="E1206" s="210">
        <v>51584</v>
      </c>
    </row>
    <row r="1207" spans="1:5" ht="16" x14ac:dyDescent="0.2">
      <c r="A1207" s="209">
        <v>89</v>
      </c>
      <c r="B1207" s="191" t="s">
        <v>251</v>
      </c>
      <c r="C1207" s="191">
        <v>270</v>
      </c>
      <c r="D1207" s="191" t="s">
        <v>1523</v>
      </c>
      <c r="E1207" s="210">
        <v>54610</v>
      </c>
    </row>
    <row r="1208" spans="1:5" ht="16" x14ac:dyDescent="0.2">
      <c r="A1208" s="209">
        <v>89</v>
      </c>
      <c r="B1208" s="191" t="s">
        <v>251</v>
      </c>
      <c r="C1208" s="191">
        <v>280</v>
      </c>
      <c r="D1208" s="191" t="s">
        <v>1524</v>
      </c>
      <c r="E1208" s="210">
        <v>51323</v>
      </c>
    </row>
    <row r="1209" spans="1:5" ht="16" x14ac:dyDescent="0.2">
      <c r="A1209" s="209">
        <v>89</v>
      </c>
      <c r="B1209" s="191" t="s">
        <v>251</v>
      </c>
      <c r="C1209" s="191">
        <v>30</v>
      </c>
      <c r="D1209" s="191" t="s">
        <v>1525</v>
      </c>
      <c r="E1209" s="210">
        <v>53188</v>
      </c>
    </row>
    <row r="1210" spans="1:5" ht="16" x14ac:dyDescent="0.2">
      <c r="A1210" s="209">
        <v>89</v>
      </c>
      <c r="B1210" s="191" t="s">
        <v>251</v>
      </c>
      <c r="C1210" s="191">
        <v>300</v>
      </c>
      <c r="D1210" s="191" t="s">
        <v>1526</v>
      </c>
      <c r="E1210" s="210">
        <v>53819</v>
      </c>
    </row>
    <row r="1211" spans="1:5" ht="16" x14ac:dyDescent="0.2">
      <c r="A1211" s="209">
        <v>89</v>
      </c>
      <c r="B1211" s="191" t="s">
        <v>251</v>
      </c>
      <c r="C1211" s="191">
        <v>320</v>
      </c>
      <c r="D1211" s="191" t="s">
        <v>1527</v>
      </c>
      <c r="E1211" s="210">
        <v>49903</v>
      </c>
    </row>
    <row r="1212" spans="1:5" ht="16" x14ac:dyDescent="0.2">
      <c r="A1212" s="209">
        <v>89</v>
      </c>
      <c r="B1212" s="191" t="s">
        <v>251</v>
      </c>
      <c r="C1212" s="191">
        <v>40</v>
      </c>
      <c r="D1212" s="191" t="s">
        <v>1528</v>
      </c>
      <c r="E1212" s="210">
        <v>52645</v>
      </c>
    </row>
    <row r="1213" spans="1:5" ht="16" x14ac:dyDescent="0.2">
      <c r="A1213" s="209">
        <v>89</v>
      </c>
      <c r="B1213" s="191" t="s">
        <v>251</v>
      </c>
      <c r="C1213" s="191">
        <v>41</v>
      </c>
      <c r="D1213" s="191" t="s">
        <v>1529</v>
      </c>
      <c r="E1213" s="210">
        <v>55407</v>
      </c>
    </row>
    <row r="1214" spans="1:5" ht="16" x14ac:dyDescent="0.2">
      <c r="A1214" s="209">
        <v>89</v>
      </c>
      <c r="B1214" s="191" t="s">
        <v>251</v>
      </c>
      <c r="C1214" s="191">
        <v>421</v>
      </c>
      <c r="D1214" s="191" t="s">
        <v>1530</v>
      </c>
      <c r="E1214" s="210">
        <v>57481</v>
      </c>
    </row>
    <row r="1215" spans="1:5" ht="16" x14ac:dyDescent="0.2">
      <c r="A1215" s="209">
        <v>89</v>
      </c>
      <c r="B1215" s="191" t="s">
        <v>251</v>
      </c>
      <c r="C1215" s="191">
        <v>422</v>
      </c>
      <c r="D1215" s="191" t="s">
        <v>1531</v>
      </c>
      <c r="E1215" s="210">
        <v>55337</v>
      </c>
    </row>
    <row r="1216" spans="1:5" ht="16" x14ac:dyDescent="0.2">
      <c r="A1216" s="209">
        <v>89</v>
      </c>
      <c r="B1216" s="191" t="s">
        <v>251</v>
      </c>
      <c r="C1216" s="191">
        <v>423</v>
      </c>
      <c r="D1216" s="191" t="s">
        <v>1532</v>
      </c>
      <c r="E1216" s="210">
        <v>52532</v>
      </c>
    </row>
    <row r="1217" spans="1:5" ht="16" x14ac:dyDescent="0.2">
      <c r="A1217" s="209">
        <v>89</v>
      </c>
      <c r="B1217" s="191" t="s">
        <v>251</v>
      </c>
      <c r="C1217" s="191">
        <v>424</v>
      </c>
      <c r="D1217" s="191" t="s">
        <v>1533</v>
      </c>
      <c r="E1217" s="210">
        <v>52592</v>
      </c>
    </row>
    <row r="1218" spans="1:5" ht="16" x14ac:dyDescent="0.2">
      <c r="A1218" s="209">
        <v>89</v>
      </c>
      <c r="B1218" s="191" t="s">
        <v>251</v>
      </c>
      <c r="C1218" s="191">
        <v>425</v>
      </c>
      <c r="D1218" s="191" t="s">
        <v>1534</v>
      </c>
      <c r="E1218" s="210">
        <v>52292</v>
      </c>
    </row>
    <row r="1219" spans="1:5" ht="16" x14ac:dyDescent="0.2">
      <c r="A1219" s="209">
        <v>89</v>
      </c>
      <c r="B1219" s="191" t="s">
        <v>251</v>
      </c>
      <c r="C1219" s="191">
        <v>426</v>
      </c>
      <c r="D1219" s="191" t="s">
        <v>1535</v>
      </c>
      <c r="E1219" s="210">
        <v>51617</v>
      </c>
    </row>
    <row r="1220" spans="1:5" ht="16" x14ac:dyDescent="0.2">
      <c r="A1220" s="209">
        <v>89</v>
      </c>
      <c r="B1220" s="191" t="s">
        <v>251</v>
      </c>
      <c r="C1220" s="191">
        <v>427</v>
      </c>
      <c r="D1220" s="191" t="s">
        <v>1536</v>
      </c>
      <c r="E1220" s="210">
        <v>48747</v>
      </c>
    </row>
    <row r="1221" spans="1:5" ht="16" x14ac:dyDescent="0.2">
      <c r="A1221" s="209">
        <v>89</v>
      </c>
      <c r="B1221" s="191" t="s">
        <v>251</v>
      </c>
      <c r="C1221" s="191">
        <v>429</v>
      </c>
      <c r="D1221" s="191" t="s">
        <v>1537</v>
      </c>
      <c r="E1221" s="210">
        <v>51116</v>
      </c>
    </row>
    <row r="1222" spans="1:5" ht="16" x14ac:dyDescent="0.2">
      <c r="A1222" s="209">
        <v>89</v>
      </c>
      <c r="B1222" s="191" t="s">
        <v>251</v>
      </c>
      <c r="C1222" s="191">
        <v>430</v>
      </c>
      <c r="D1222" s="191" t="s">
        <v>1538</v>
      </c>
      <c r="E1222" s="210">
        <v>52682</v>
      </c>
    </row>
    <row r="1223" spans="1:5" ht="16" x14ac:dyDescent="0.2">
      <c r="A1223" s="209">
        <v>89</v>
      </c>
      <c r="B1223" s="191" t="s">
        <v>251</v>
      </c>
      <c r="C1223" s="191">
        <v>431</v>
      </c>
      <c r="D1223" s="191" t="s">
        <v>1539</v>
      </c>
      <c r="E1223" s="210">
        <v>52312</v>
      </c>
    </row>
    <row r="1224" spans="1:5" ht="16" x14ac:dyDescent="0.2">
      <c r="A1224" s="209">
        <v>89</v>
      </c>
      <c r="B1224" s="191" t="s">
        <v>251</v>
      </c>
      <c r="C1224" s="191">
        <v>432</v>
      </c>
      <c r="D1224" s="191" t="s">
        <v>1540</v>
      </c>
      <c r="E1224" s="210">
        <v>46580</v>
      </c>
    </row>
    <row r="1225" spans="1:5" ht="16" x14ac:dyDescent="0.2">
      <c r="A1225" s="209">
        <v>89</v>
      </c>
      <c r="B1225" s="191" t="s">
        <v>251</v>
      </c>
      <c r="C1225" s="191">
        <v>433</v>
      </c>
      <c r="D1225" s="191" t="s">
        <v>1541</v>
      </c>
      <c r="E1225" s="210">
        <v>49596</v>
      </c>
    </row>
    <row r="1226" spans="1:5" ht="16" x14ac:dyDescent="0.2">
      <c r="A1226" s="209">
        <v>89</v>
      </c>
      <c r="B1226" s="191" t="s">
        <v>251</v>
      </c>
      <c r="C1226" s="191">
        <v>440</v>
      </c>
      <c r="D1226" s="191" t="s">
        <v>1542</v>
      </c>
      <c r="E1226" s="210">
        <v>49364</v>
      </c>
    </row>
    <row r="1227" spans="1:5" ht="16" x14ac:dyDescent="0.2">
      <c r="A1227" s="209">
        <v>89</v>
      </c>
      <c r="B1227" s="191" t="s">
        <v>251</v>
      </c>
      <c r="C1227" s="191">
        <v>50</v>
      </c>
      <c r="D1227" s="191" t="s">
        <v>1543</v>
      </c>
      <c r="E1227" s="210">
        <v>50018</v>
      </c>
    </row>
    <row r="1228" spans="1:5" ht="16" x14ac:dyDescent="0.2">
      <c r="A1228" s="209">
        <v>89</v>
      </c>
      <c r="B1228" s="191" t="s">
        <v>251</v>
      </c>
      <c r="C1228" s="191">
        <v>60</v>
      </c>
      <c r="D1228" s="191" t="s">
        <v>1544</v>
      </c>
      <c r="E1228" s="210">
        <v>53602</v>
      </c>
    </row>
    <row r="1229" spans="1:5" ht="16" x14ac:dyDescent="0.2">
      <c r="A1229" s="209">
        <v>90</v>
      </c>
      <c r="B1229" s="191" t="s">
        <v>252</v>
      </c>
      <c r="C1229" s="191">
        <v>10</v>
      </c>
      <c r="D1229" s="191" t="s">
        <v>1545</v>
      </c>
      <c r="E1229" s="210">
        <v>52250</v>
      </c>
    </row>
    <row r="1230" spans="1:5" ht="16" x14ac:dyDescent="0.2">
      <c r="A1230" s="209">
        <v>90</v>
      </c>
      <c r="B1230" s="191" t="s">
        <v>252</v>
      </c>
      <c r="C1230" s="191">
        <v>20</v>
      </c>
      <c r="D1230" s="191" t="s">
        <v>1546</v>
      </c>
      <c r="E1230" s="210">
        <v>49473.4</v>
      </c>
    </row>
    <row r="1231" spans="1:5" ht="16" x14ac:dyDescent="0.2">
      <c r="A1231" s="209">
        <v>90</v>
      </c>
      <c r="B1231" s="191" t="s">
        <v>252</v>
      </c>
      <c r="C1231" s="191">
        <v>30</v>
      </c>
      <c r="D1231" s="191" t="s">
        <v>1547</v>
      </c>
      <c r="E1231" s="210">
        <v>51958</v>
      </c>
    </row>
    <row r="1232" spans="1:5" ht="16" x14ac:dyDescent="0.2">
      <c r="A1232" s="209">
        <v>91</v>
      </c>
      <c r="B1232" s="191" t="s">
        <v>253</v>
      </c>
      <c r="C1232" s="191">
        <v>340</v>
      </c>
      <c r="D1232" s="191" t="s">
        <v>1548</v>
      </c>
      <c r="E1232" s="210">
        <v>55261</v>
      </c>
    </row>
    <row r="1233" spans="1:5" ht="16" x14ac:dyDescent="0.2">
      <c r="A1233" s="209">
        <v>91</v>
      </c>
      <c r="B1233" s="191" t="s">
        <v>253</v>
      </c>
      <c r="C1233" s="191">
        <v>482</v>
      </c>
      <c r="D1233" s="191" t="s">
        <v>1549</v>
      </c>
      <c r="E1233" s="210">
        <v>49266</v>
      </c>
    </row>
    <row r="1234" spans="1:5" ht="16" x14ac:dyDescent="0.2">
      <c r="A1234" s="209">
        <v>91</v>
      </c>
      <c r="B1234" s="191" t="s">
        <v>253</v>
      </c>
      <c r="C1234" s="191">
        <v>483</v>
      </c>
      <c r="D1234" s="191" t="s">
        <v>1550</v>
      </c>
      <c r="E1234" s="210">
        <v>51313</v>
      </c>
    </row>
    <row r="1235" spans="1:5" ht="16" x14ac:dyDescent="0.2">
      <c r="A1235" s="209">
        <v>92</v>
      </c>
      <c r="B1235" s="191" t="s">
        <v>254</v>
      </c>
      <c r="C1235" s="191">
        <v>10</v>
      </c>
      <c r="D1235" s="191" t="s">
        <v>1551</v>
      </c>
      <c r="E1235" s="210">
        <v>44885</v>
      </c>
    </row>
    <row r="1236" spans="1:5" ht="16" x14ac:dyDescent="0.2">
      <c r="A1236" s="209">
        <v>92</v>
      </c>
      <c r="B1236" s="191" t="s">
        <v>254</v>
      </c>
      <c r="C1236" s="191">
        <v>100</v>
      </c>
      <c r="D1236" s="191" t="s">
        <v>1552</v>
      </c>
      <c r="E1236" s="210">
        <v>45835</v>
      </c>
    </row>
    <row r="1237" spans="1:5" ht="16" x14ac:dyDescent="0.2">
      <c r="A1237" s="209">
        <v>92</v>
      </c>
      <c r="B1237" s="191" t="s">
        <v>254</v>
      </c>
      <c r="C1237" s="191">
        <v>1020</v>
      </c>
      <c r="D1237" s="191" t="s">
        <v>1553</v>
      </c>
      <c r="E1237" s="210">
        <v>42935</v>
      </c>
    </row>
    <row r="1238" spans="1:5" ht="16" x14ac:dyDescent="0.2">
      <c r="A1238" s="209">
        <v>92</v>
      </c>
      <c r="B1238" s="191" t="s">
        <v>254</v>
      </c>
      <c r="C1238" s="191">
        <v>1030</v>
      </c>
      <c r="D1238" s="191" t="s">
        <v>1554</v>
      </c>
      <c r="E1238" s="210">
        <v>42410</v>
      </c>
    </row>
    <row r="1239" spans="1:5" ht="16" x14ac:dyDescent="0.2">
      <c r="A1239" s="209">
        <v>92</v>
      </c>
      <c r="B1239" s="191" t="s">
        <v>254</v>
      </c>
      <c r="C1239" s="191">
        <v>450</v>
      </c>
      <c r="D1239" s="191" t="s">
        <v>1555</v>
      </c>
      <c r="E1239" s="210">
        <v>42632</v>
      </c>
    </row>
    <row r="1240" spans="1:5" ht="16" x14ac:dyDescent="0.2">
      <c r="A1240" s="209">
        <v>92</v>
      </c>
      <c r="B1240" s="191" t="s">
        <v>254</v>
      </c>
      <c r="C1240" s="191">
        <v>750</v>
      </c>
      <c r="D1240" s="191" t="s">
        <v>1556</v>
      </c>
      <c r="E1240" s="210">
        <v>44823</v>
      </c>
    </row>
    <row r="1241" spans="1:5" ht="16" x14ac:dyDescent="0.2">
      <c r="A1241" s="209">
        <v>92</v>
      </c>
      <c r="B1241" s="191" t="s">
        <v>254</v>
      </c>
      <c r="C1241" s="191">
        <v>821</v>
      </c>
      <c r="D1241" s="191" t="s">
        <v>1557</v>
      </c>
      <c r="E1241" s="210">
        <v>46351</v>
      </c>
    </row>
    <row r="1242" spans="1:5" ht="16" x14ac:dyDescent="0.2">
      <c r="A1242" s="209">
        <v>92</v>
      </c>
      <c r="B1242" s="191" t="s">
        <v>254</v>
      </c>
      <c r="C1242" s="191">
        <v>822</v>
      </c>
      <c r="D1242" s="191" t="s">
        <v>1558</v>
      </c>
      <c r="E1242" s="210">
        <v>44361</v>
      </c>
    </row>
    <row r="1243" spans="1:5" ht="16" x14ac:dyDescent="0.2">
      <c r="A1243" s="209">
        <v>92</v>
      </c>
      <c r="B1243" s="191" t="s">
        <v>254</v>
      </c>
      <c r="C1243" s="191">
        <v>823</v>
      </c>
      <c r="D1243" s="191" t="s">
        <v>1559</v>
      </c>
      <c r="E1243" s="210">
        <v>46318</v>
      </c>
    </row>
    <row r="1244" spans="1:5" ht="16" x14ac:dyDescent="0.2">
      <c r="A1244" s="209">
        <v>92</v>
      </c>
      <c r="B1244" s="191" t="s">
        <v>254</v>
      </c>
      <c r="C1244" s="191">
        <v>830</v>
      </c>
      <c r="D1244" s="191" t="s">
        <v>1560</v>
      </c>
      <c r="E1244" s="210">
        <v>42453</v>
      </c>
    </row>
    <row r="1245" spans="1:5" ht="16" x14ac:dyDescent="0.2">
      <c r="A1245" s="209">
        <v>92</v>
      </c>
      <c r="B1245" s="191" t="s">
        <v>254</v>
      </c>
      <c r="C1245" s="191">
        <v>890</v>
      </c>
      <c r="D1245" s="191" t="s">
        <v>1561</v>
      </c>
      <c r="E1245" s="210">
        <v>44077</v>
      </c>
    </row>
    <row r="1246" spans="1:5" ht="16" x14ac:dyDescent="0.2">
      <c r="A1246" s="209">
        <v>92</v>
      </c>
      <c r="B1246" s="191" t="s">
        <v>254</v>
      </c>
      <c r="C1246" s="191">
        <v>920</v>
      </c>
      <c r="D1246" s="191" t="s">
        <v>1562</v>
      </c>
      <c r="E1246" s="210">
        <v>43812</v>
      </c>
    </row>
    <row r="1247" spans="1:5" ht="16" x14ac:dyDescent="0.2">
      <c r="A1247" s="209">
        <v>92</v>
      </c>
      <c r="B1247" s="191" t="s">
        <v>254</v>
      </c>
      <c r="C1247" s="191">
        <v>940</v>
      </c>
      <c r="D1247" s="191" t="s">
        <v>1563</v>
      </c>
      <c r="E1247" s="210">
        <v>42537</v>
      </c>
    </row>
    <row r="1248" spans="1:5" ht="16" x14ac:dyDescent="0.2">
      <c r="A1248" s="209">
        <v>92</v>
      </c>
      <c r="B1248" s="191" t="s">
        <v>254</v>
      </c>
      <c r="C1248" s="191">
        <v>960</v>
      </c>
      <c r="D1248" s="191" t="s">
        <v>1564</v>
      </c>
      <c r="E1248" s="210">
        <v>44570</v>
      </c>
    </row>
    <row r="1249" spans="1:5" ht="16" x14ac:dyDescent="0.2">
      <c r="A1249" s="209">
        <v>92</v>
      </c>
      <c r="B1249" s="191" t="s">
        <v>254</v>
      </c>
      <c r="C1249" s="191">
        <v>980</v>
      </c>
      <c r="D1249" s="191" t="s">
        <v>1565</v>
      </c>
      <c r="E1249" s="210">
        <v>44815</v>
      </c>
    </row>
    <row r="1250" spans="1:5" ht="16" x14ac:dyDescent="0.2">
      <c r="A1250" s="209">
        <v>93</v>
      </c>
      <c r="B1250" s="191" t="s">
        <v>255</v>
      </c>
      <c r="C1250" s="191">
        <v>140</v>
      </c>
      <c r="D1250" s="191" t="s">
        <v>1566</v>
      </c>
      <c r="E1250" s="210">
        <v>45797.83</v>
      </c>
    </row>
    <row r="1251" spans="1:5" ht="16" x14ac:dyDescent="0.2">
      <c r="A1251" s="209">
        <v>93</v>
      </c>
      <c r="B1251" s="191" t="s">
        <v>255</v>
      </c>
      <c r="C1251" s="191">
        <v>20</v>
      </c>
      <c r="D1251" s="191" t="s">
        <v>1567</v>
      </c>
      <c r="E1251" s="210">
        <v>45113.46</v>
      </c>
    </row>
    <row r="1252" spans="1:5" ht="16" x14ac:dyDescent="0.2">
      <c r="A1252" s="209">
        <v>93</v>
      </c>
      <c r="B1252" s="191" t="s">
        <v>255</v>
      </c>
      <c r="C1252" s="191">
        <v>230</v>
      </c>
      <c r="D1252" s="191" t="s">
        <v>1568</v>
      </c>
      <c r="E1252" s="210">
        <v>46322.66</v>
      </c>
    </row>
    <row r="1253" spans="1:5" ht="16" x14ac:dyDescent="0.2">
      <c r="A1253" s="209">
        <v>93</v>
      </c>
      <c r="B1253" s="191" t="s">
        <v>255</v>
      </c>
      <c r="C1253" s="191">
        <v>240</v>
      </c>
      <c r="D1253" s="191" t="s">
        <v>1569</v>
      </c>
      <c r="E1253" s="210">
        <v>45700.25</v>
      </c>
    </row>
    <row r="1254" spans="1:5" ht="16" x14ac:dyDescent="0.2">
      <c r="A1254" s="209">
        <v>93</v>
      </c>
      <c r="B1254" s="191" t="s">
        <v>255</v>
      </c>
      <c r="C1254" s="191">
        <v>250</v>
      </c>
      <c r="D1254" s="191" t="s">
        <v>1570</v>
      </c>
      <c r="E1254" s="210">
        <v>46855.06</v>
      </c>
    </row>
    <row r="1255" spans="1:5" ht="16" x14ac:dyDescent="0.2">
      <c r="A1255" s="209">
        <v>93</v>
      </c>
      <c r="B1255" s="191" t="s">
        <v>255</v>
      </c>
      <c r="C1255" s="191">
        <v>270</v>
      </c>
      <c r="D1255" s="191" t="s">
        <v>1571</v>
      </c>
      <c r="E1255" s="210">
        <v>45811.41</v>
      </c>
    </row>
    <row r="1256" spans="1:5" ht="16" x14ac:dyDescent="0.2">
      <c r="A1256" s="209">
        <v>93</v>
      </c>
      <c r="B1256" s="191" t="s">
        <v>255</v>
      </c>
      <c r="C1256" s="191">
        <v>371</v>
      </c>
      <c r="D1256" s="191" t="s">
        <v>1572</v>
      </c>
      <c r="E1256" s="210">
        <v>45607.29</v>
      </c>
    </row>
    <row r="1257" spans="1:5" ht="16" x14ac:dyDescent="0.2">
      <c r="A1257" s="209">
        <v>93</v>
      </c>
      <c r="B1257" s="191" t="s">
        <v>255</v>
      </c>
      <c r="C1257" s="191">
        <v>90</v>
      </c>
      <c r="D1257" s="191" t="s">
        <v>1573</v>
      </c>
      <c r="E1257" s="210">
        <v>45055.5</v>
      </c>
    </row>
    <row r="1258" spans="1:5" ht="16" x14ac:dyDescent="0.2">
      <c r="A1258" s="209">
        <v>94</v>
      </c>
      <c r="B1258" s="191" t="s">
        <v>256</v>
      </c>
      <c r="C1258" s="191">
        <v>1020</v>
      </c>
      <c r="D1258" s="191" t="s">
        <v>1574</v>
      </c>
      <c r="E1258" s="210">
        <v>42503.59</v>
      </c>
    </row>
    <row r="1259" spans="1:5" ht="16" x14ac:dyDescent="0.2">
      <c r="A1259" s="209">
        <v>94</v>
      </c>
      <c r="B1259" s="191" t="s">
        <v>256</v>
      </c>
      <c r="C1259" s="191">
        <v>1030</v>
      </c>
      <c r="D1259" s="191" t="s">
        <v>1575</v>
      </c>
      <c r="E1259" s="210">
        <v>45315.41</v>
      </c>
    </row>
    <row r="1260" spans="1:5" ht="16" x14ac:dyDescent="0.2">
      <c r="A1260" s="209">
        <v>94</v>
      </c>
      <c r="B1260" s="191" t="s">
        <v>256</v>
      </c>
      <c r="C1260" s="191">
        <v>1040</v>
      </c>
      <c r="D1260" s="191" t="s">
        <v>1576</v>
      </c>
      <c r="E1260" s="210">
        <v>44997.26</v>
      </c>
    </row>
    <row r="1261" spans="1:5" ht="16" x14ac:dyDescent="0.2">
      <c r="A1261" s="209">
        <v>94</v>
      </c>
      <c r="B1261" s="191" t="s">
        <v>256</v>
      </c>
      <c r="C1261" s="191">
        <v>1050</v>
      </c>
      <c r="D1261" s="191" t="s">
        <v>954</v>
      </c>
      <c r="E1261" s="210">
        <v>46951.28</v>
      </c>
    </row>
    <row r="1262" spans="1:5" ht="16" x14ac:dyDescent="0.2">
      <c r="A1262" s="209">
        <v>94</v>
      </c>
      <c r="B1262" s="191" t="s">
        <v>256</v>
      </c>
      <c r="C1262" s="191">
        <v>1060</v>
      </c>
      <c r="D1262" s="191" t="s">
        <v>1577</v>
      </c>
      <c r="E1262" s="210">
        <v>44691.96</v>
      </c>
    </row>
    <row r="1263" spans="1:5" ht="16" x14ac:dyDescent="0.2">
      <c r="A1263" s="209">
        <v>94</v>
      </c>
      <c r="B1263" s="191" t="s">
        <v>256</v>
      </c>
      <c r="C1263" s="191">
        <v>1070</v>
      </c>
      <c r="D1263" s="191" t="s">
        <v>1578</v>
      </c>
      <c r="E1263" s="210">
        <v>42550.400000000001</v>
      </c>
    </row>
    <row r="1264" spans="1:5" ht="16" x14ac:dyDescent="0.2">
      <c r="A1264" s="209">
        <v>94</v>
      </c>
      <c r="B1264" s="191" t="s">
        <v>256</v>
      </c>
      <c r="C1264" s="191">
        <v>1080</v>
      </c>
      <c r="D1264" s="191" t="s">
        <v>422</v>
      </c>
      <c r="E1264" s="210">
        <v>44682.79</v>
      </c>
    </row>
    <row r="1265" spans="1:5" ht="16" x14ac:dyDescent="0.2">
      <c r="A1265" s="209">
        <v>94</v>
      </c>
      <c r="B1265" s="191" t="s">
        <v>256</v>
      </c>
      <c r="C1265" s="191">
        <v>1090</v>
      </c>
      <c r="D1265" s="191" t="s">
        <v>1579</v>
      </c>
      <c r="E1265" s="210">
        <v>47540.46</v>
      </c>
    </row>
    <row r="1266" spans="1:5" ht="16" x14ac:dyDescent="0.2">
      <c r="A1266" s="209">
        <v>94</v>
      </c>
      <c r="B1266" s="191" t="s">
        <v>256</v>
      </c>
      <c r="C1266" s="191">
        <v>1110</v>
      </c>
      <c r="D1266" s="191" t="s">
        <v>1580</v>
      </c>
      <c r="E1266" s="210">
        <v>46100.160000000003</v>
      </c>
    </row>
    <row r="1267" spans="1:5" ht="16" x14ac:dyDescent="0.2">
      <c r="A1267" s="209">
        <v>94</v>
      </c>
      <c r="B1267" s="191" t="s">
        <v>256</v>
      </c>
      <c r="C1267" s="191">
        <v>20</v>
      </c>
      <c r="D1267" s="191" t="s">
        <v>1581</v>
      </c>
      <c r="E1267" s="210">
        <v>43612.07</v>
      </c>
    </row>
    <row r="1268" spans="1:5" ht="16" x14ac:dyDescent="0.2">
      <c r="A1268" s="209">
        <v>94</v>
      </c>
      <c r="B1268" s="191" t="s">
        <v>256</v>
      </c>
      <c r="C1268" s="191">
        <v>260</v>
      </c>
      <c r="D1268" s="191" t="s">
        <v>1582</v>
      </c>
      <c r="E1268" s="210">
        <v>42201.599999999999</v>
      </c>
    </row>
    <row r="1269" spans="1:5" ht="16" x14ac:dyDescent="0.2">
      <c r="A1269" s="209">
        <v>94</v>
      </c>
      <c r="B1269" s="191" t="s">
        <v>256</v>
      </c>
      <c r="C1269" s="191">
        <v>40</v>
      </c>
      <c r="D1269" s="191" t="s">
        <v>1583</v>
      </c>
      <c r="E1269" s="210">
        <v>45304.58</v>
      </c>
    </row>
    <row r="1270" spans="1:5" ht="16" x14ac:dyDescent="0.2">
      <c r="A1270" s="209">
        <v>94</v>
      </c>
      <c r="B1270" s="191" t="s">
        <v>256</v>
      </c>
      <c r="C1270" s="191">
        <v>50</v>
      </c>
      <c r="D1270" s="191" t="s">
        <v>1584</v>
      </c>
      <c r="E1270" s="210">
        <v>43697.91</v>
      </c>
    </row>
    <row r="1271" spans="1:5" ht="16" x14ac:dyDescent="0.2">
      <c r="A1271" s="209">
        <v>94</v>
      </c>
      <c r="B1271" s="191" t="s">
        <v>256</v>
      </c>
      <c r="C1271" s="191">
        <v>620</v>
      </c>
      <c r="D1271" s="191" t="s">
        <v>1585</v>
      </c>
      <c r="E1271" s="210">
        <v>45834.68</v>
      </c>
    </row>
    <row r="1272" spans="1:5" ht="16" x14ac:dyDescent="0.2">
      <c r="A1272" s="209">
        <v>94</v>
      </c>
      <c r="B1272" s="191" t="s">
        <v>256</v>
      </c>
      <c r="C1272" s="191">
        <v>70</v>
      </c>
      <c r="D1272" s="191" t="s">
        <v>1586</v>
      </c>
      <c r="E1272" s="210">
        <v>44258.32</v>
      </c>
    </row>
    <row r="1273" spans="1:5" ht="16" x14ac:dyDescent="0.2">
      <c r="A1273" s="209">
        <v>95</v>
      </c>
      <c r="B1273" s="191" t="s">
        <v>257</v>
      </c>
      <c r="C1273" s="191">
        <v>120</v>
      </c>
      <c r="D1273" s="191" t="s">
        <v>1587</v>
      </c>
      <c r="E1273" s="210">
        <v>44895</v>
      </c>
    </row>
    <row r="1274" spans="1:5" ht="16" x14ac:dyDescent="0.2">
      <c r="A1274" s="209">
        <v>95</v>
      </c>
      <c r="B1274" s="191" t="s">
        <v>257</v>
      </c>
      <c r="C1274" s="191">
        <v>210</v>
      </c>
      <c r="D1274" s="191" t="s">
        <v>1588</v>
      </c>
      <c r="E1274" s="210">
        <v>43647</v>
      </c>
    </row>
    <row r="1275" spans="1:5" ht="16" x14ac:dyDescent="0.2">
      <c r="A1275" s="209">
        <v>95</v>
      </c>
      <c r="B1275" s="191" t="s">
        <v>257</v>
      </c>
      <c r="C1275" s="191">
        <v>300</v>
      </c>
      <c r="D1275" s="191" t="s">
        <v>1589</v>
      </c>
      <c r="E1275" s="210">
        <v>42771</v>
      </c>
    </row>
    <row r="1276" spans="1:5" ht="16" x14ac:dyDescent="0.2">
      <c r="A1276" s="209">
        <v>95</v>
      </c>
      <c r="B1276" s="191" t="s">
        <v>257</v>
      </c>
      <c r="C1276" s="191">
        <v>310</v>
      </c>
      <c r="D1276" s="191" t="s">
        <v>1590</v>
      </c>
      <c r="E1276" s="210">
        <v>41589</v>
      </c>
    </row>
    <row r="1277" spans="1:5" ht="16" x14ac:dyDescent="0.2">
      <c r="A1277" s="209">
        <v>96</v>
      </c>
      <c r="B1277" s="191" t="s">
        <v>258</v>
      </c>
      <c r="C1277" s="191">
        <v>1000</v>
      </c>
      <c r="D1277" s="191" t="s">
        <v>1063</v>
      </c>
      <c r="E1277" s="210">
        <v>46859.58</v>
      </c>
    </row>
    <row r="1278" spans="1:5" ht="16" x14ac:dyDescent="0.2">
      <c r="A1278" s="209">
        <v>96</v>
      </c>
      <c r="B1278" s="191" t="s">
        <v>258</v>
      </c>
      <c r="C1278" s="191">
        <v>1010</v>
      </c>
      <c r="D1278" s="191" t="s">
        <v>1591</v>
      </c>
      <c r="E1278" s="210">
        <v>51042.25</v>
      </c>
    </row>
    <row r="1279" spans="1:5" ht="16" x14ac:dyDescent="0.2">
      <c r="A1279" s="209">
        <v>96</v>
      </c>
      <c r="B1279" s="191" t="s">
        <v>258</v>
      </c>
      <c r="C1279" s="191">
        <v>1012</v>
      </c>
      <c r="D1279" s="191" t="s">
        <v>1592</v>
      </c>
      <c r="E1279" s="210">
        <v>47255.39</v>
      </c>
    </row>
    <row r="1280" spans="1:5" ht="16" x14ac:dyDescent="0.2">
      <c r="A1280" s="209">
        <v>96</v>
      </c>
      <c r="B1280" s="191" t="s">
        <v>258</v>
      </c>
      <c r="C1280" s="191">
        <v>1013</v>
      </c>
      <c r="D1280" s="191" t="s">
        <v>1593</v>
      </c>
      <c r="E1280" s="210">
        <v>47280.42</v>
      </c>
    </row>
    <row r="1281" spans="1:5" ht="16" x14ac:dyDescent="0.2">
      <c r="A1281" s="209">
        <v>96</v>
      </c>
      <c r="B1281" s="191" t="s">
        <v>258</v>
      </c>
      <c r="C1281" s="191">
        <v>1020</v>
      </c>
      <c r="D1281" s="191" t="s">
        <v>1594</v>
      </c>
      <c r="E1281" s="210">
        <v>43773.25</v>
      </c>
    </row>
    <row r="1282" spans="1:5" ht="16" x14ac:dyDescent="0.2">
      <c r="A1282" s="209">
        <v>96</v>
      </c>
      <c r="B1282" s="191" t="s">
        <v>258</v>
      </c>
      <c r="C1282" s="191">
        <v>20</v>
      </c>
      <c r="D1282" s="191" t="s">
        <v>1595</v>
      </c>
      <c r="E1282" s="210">
        <v>43616.06</v>
      </c>
    </row>
    <row r="1283" spans="1:5" ht="16" x14ac:dyDescent="0.2">
      <c r="A1283" s="209">
        <v>96</v>
      </c>
      <c r="B1283" s="191" t="s">
        <v>258</v>
      </c>
      <c r="C1283" s="191">
        <v>320</v>
      </c>
      <c r="D1283" s="191" t="s">
        <v>1596</v>
      </c>
      <c r="E1283" s="210">
        <v>46372.21</v>
      </c>
    </row>
    <row r="1284" spans="1:5" ht="16" x14ac:dyDescent="0.2">
      <c r="A1284" s="209">
        <v>96</v>
      </c>
      <c r="B1284" s="191" t="s">
        <v>258</v>
      </c>
      <c r="C1284" s="191">
        <v>651</v>
      </c>
      <c r="D1284" s="191" t="s">
        <v>1597</v>
      </c>
      <c r="E1284" s="210">
        <v>45127.77</v>
      </c>
    </row>
    <row r="1285" spans="1:5" ht="16" x14ac:dyDescent="0.2">
      <c r="A1285" s="209">
        <v>96</v>
      </c>
      <c r="B1285" s="191" t="s">
        <v>258</v>
      </c>
      <c r="C1285" s="191">
        <v>652</v>
      </c>
      <c r="D1285" s="191" t="s">
        <v>1598</v>
      </c>
      <c r="E1285" s="210">
        <v>51533.95</v>
      </c>
    </row>
    <row r="1286" spans="1:5" ht="16" x14ac:dyDescent="0.2">
      <c r="A1286" s="209">
        <v>96</v>
      </c>
      <c r="B1286" s="191" t="s">
        <v>258</v>
      </c>
      <c r="C1286" s="191">
        <v>653</v>
      </c>
      <c r="D1286" s="191" t="s">
        <v>1599</v>
      </c>
      <c r="E1286" s="210">
        <v>46071.46</v>
      </c>
    </row>
    <row r="1287" spans="1:5" ht="16" x14ac:dyDescent="0.2">
      <c r="A1287" s="209">
        <v>96</v>
      </c>
      <c r="B1287" s="191" t="s">
        <v>258</v>
      </c>
      <c r="C1287" s="191">
        <v>73</v>
      </c>
      <c r="D1287" s="191" t="s">
        <v>1600</v>
      </c>
      <c r="E1287" s="210">
        <v>45422</v>
      </c>
    </row>
    <row r="1288" spans="1:5" ht="16" x14ac:dyDescent="0.2">
      <c r="A1288" s="209">
        <v>96</v>
      </c>
      <c r="B1288" s="191" t="s">
        <v>258</v>
      </c>
      <c r="C1288" s="191">
        <v>871</v>
      </c>
      <c r="D1288" s="191" t="s">
        <v>1601</v>
      </c>
      <c r="E1288" s="210">
        <v>48484.13</v>
      </c>
    </row>
    <row r="1289" spans="1:5" ht="16" x14ac:dyDescent="0.2">
      <c r="A1289" s="209">
        <v>97</v>
      </c>
      <c r="B1289" s="191" t="s">
        <v>259</v>
      </c>
      <c r="C1289" s="191">
        <v>100</v>
      </c>
      <c r="D1289" s="191" t="s">
        <v>1602</v>
      </c>
      <c r="E1289" s="210">
        <v>48458.91</v>
      </c>
    </row>
    <row r="1290" spans="1:5" ht="16" x14ac:dyDescent="0.2">
      <c r="A1290" s="209">
        <v>97</v>
      </c>
      <c r="B1290" s="191" t="s">
        <v>259</v>
      </c>
      <c r="C1290" s="191">
        <v>1073</v>
      </c>
      <c r="D1290" s="191" t="s">
        <v>1603</v>
      </c>
      <c r="E1290" s="210">
        <v>44009.59</v>
      </c>
    </row>
    <row r="1291" spans="1:5" ht="16" x14ac:dyDescent="0.2">
      <c r="A1291" s="209">
        <v>97</v>
      </c>
      <c r="B1291" s="191" t="s">
        <v>259</v>
      </c>
      <c r="C1291" s="191">
        <v>1074</v>
      </c>
      <c r="D1291" s="191" t="s">
        <v>1604</v>
      </c>
      <c r="E1291" s="210">
        <v>45133.58</v>
      </c>
    </row>
    <row r="1292" spans="1:5" ht="16" x14ac:dyDescent="0.2">
      <c r="A1292" s="209">
        <v>97</v>
      </c>
      <c r="B1292" s="191" t="s">
        <v>259</v>
      </c>
      <c r="C1292" s="191">
        <v>1075</v>
      </c>
      <c r="D1292" s="191" t="s">
        <v>1605</v>
      </c>
      <c r="E1292" s="210">
        <v>45086.78</v>
      </c>
    </row>
    <row r="1293" spans="1:5" ht="16" x14ac:dyDescent="0.2">
      <c r="A1293" s="209">
        <v>97</v>
      </c>
      <c r="B1293" s="191" t="s">
        <v>259</v>
      </c>
      <c r="C1293" s="191">
        <v>190</v>
      </c>
      <c r="D1293" s="191" t="s">
        <v>1606</v>
      </c>
      <c r="E1293" s="210">
        <v>45274.91</v>
      </c>
    </row>
    <row r="1294" spans="1:5" ht="16" x14ac:dyDescent="0.2">
      <c r="A1294" s="209">
        <v>97</v>
      </c>
      <c r="B1294" s="191" t="s">
        <v>259</v>
      </c>
      <c r="C1294" s="191">
        <v>201</v>
      </c>
      <c r="D1294" s="191" t="s">
        <v>1607</v>
      </c>
      <c r="E1294" s="210">
        <v>45820.53</v>
      </c>
    </row>
    <row r="1295" spans="1:5" ht="16" x14ac:dyDescent="0.2">
      <c r="A1295" s="209">
        <v>97</v>
      </c>
      <c r="B1295" s="191" t="s">
        <v>259</v>
      </c>
      <c r="C1295" s="191">
        <v>202</v>
      </c>
      <c r="D1295" s="191" t="s">
        <v>1608</v>
      </c>
      <c r="E1295" s="210">
        <v>47622.25</v>
      </c>
    </row>
    <row r="1296" spans="1:5" ht="16" x14ac:dyDescent="0.2">
      <c r="A1296" s="209">
        <v>97</v>
      </c>
      <c r="B1296" s="191" t="s">
        <v>259</v>
      </c>
      <c r="C1296" s="191">
        <v>440</v>
      </c>
      <c r="D1296" s="191" t="s">
        <v>1609</v>
      </c>
      <c r="E1296" s="210">
        <v>47912.31</v>
      </c>
    </row>
    <row r="1297" spans="1:5" ht="16" x14ac:dyDescent="0.2">
      <c r="A1297" s="209">
        <v>97</v>
      </c>
      <c r="B1297" s="191" t="s">
        <v>259</v>
      </c>
      <c r="C1297" s="191">
        <v>721</v>
      </c>
      <c r="D1297" s="191" t="s">
        <v>1610</v>
      </c>
      <c r="E1297" s="210">
        <v>46359.73</v>
      </c>
    </row>
    <row r="1298" spans="1:5" ht="16" x14ac:dyDescent="0.2">
      <c r="A1298" s="209">
        <v>97</v>
      </c>
      <c r="B1298" s="191" t="s">
        <v>259</v>
      </c>
      <c r="C1298" s="191">
        <v>730</v>
      </c>
      <c r="D1298" s="191" t="s">
        <v>1611</v>
      </c>
      <c r="E1298" s="210">
        <v>45278.74</v>
      </c>
    </row>
    <row r="1299" spans="1:5" ht="16" x14ac:dyDescent="0.2">
      <c r="A1299" s="209">
        <v>97</v>
      </c>
      <c r="B1299" s="191" t="s">
        <v>259</v>
      </c>
      <c r="C1299" s="191">
        <v>740</v>
      </c>
      <c r="D1299" s="191" t="s">
        <v>1612</v>
      </c>
      <c r="E1299" s="210">
        <v>44921.87</v>
      </c>
    </row>
    <row r="1300" spans="1:5" ht="16" x14ac:dyDescent="0.2">
      <c r="A1300" s="209">
        <v>97</v>
      </c>
      <c r="B1300" s="191" t="s">
        <v>259</v>
      </c>
      <c r="C1300" s="191">
        <v>760</v>
      </c>
      <c r="D1300" s="191" t="s">
        <v>1613</v>
      </c>
      <c r="E1300" s="210">
        <v>45884.93</v>
      </c>
    </row>
    <row r="1301" spans="1:5" ht="16" x14ac:dyDescent="0.2">
      <c r="A1301" s="209">
        <v>98</v>
      </c>
      <c r="B1301" s="191" t="s">
        <v>260</v>
      </c>
      <c r="C1301" s="191">
        <v>10</v>
      </c>
      <c r="D1301" s="191" t="s">
        <v>1614</v>
      </c>
      <c r="E1301" s="210">
        <v>52706.5</v>
      </c>
    </row>
    <row r="1302" spans="1:5" ht="16" x14ac:dyDescent="0.2">
      <c r="A1302" s="209">
        <v>98</v>
      </c>
      <c r="B1302" s="191" t="s">
        <v>260</v>
      </c>
      <c r="C1302" s="191">
        <v>140</v>
      </c>
      <c r="D1302" s="191" t="s">
        <v>1615</v>
      </c>
      <c r="E1302" s="210">
        <v>54889.84</v>
      </c>
    </row>
    <row r="1303" spans="1:5" ht="16" x14ac:dyDescent="0.2">
      <c r="A1303" s="209">
        <v>98</v>
      </c>
      <c r="B1303" s="191" t="s">
        <v>260</v>
      </c>
      <c r="C1303" s="191">
        <v>160</v>
      </c>
      <c r="D1303" s="191" t="s">
        <v>1616</v>
      </c>
      <c r="E1303" s="210">
        <v>50426.54</v>
      </c>
    </row>
    <row r="1304" spans="1:5" ht="16" x14ac:dyDescent="0.2">
      <c r="A1304" s="209">
        <v>98</v>
      </c>
      <c r="B1304" s="191" t="s">
        <v>260</v>
      </c>
      <c r="C1304" s="191">
        <v>170</v>
      </c>
      <c r="D1304" s="191" t="s">
        <v>1617</v>
      </c>
      <c r="E1304" s="210">
        <v>51430.6</v>
      </c>
    </row>
    <row r="1305" spans="1:5" ht="16" x14ac:dyDescent="0.2">
      <c r="A1305" s="209">
        <v>98</v>
      </c>
      <c r="B1305" s="191" t="s">
        <v>260</v>
      </c>
      <c r="C1305" s="191">
        <v>180</v>
      </c>
      <c r="D1305" s="191" t="s">
        <v>1618</v>
      </c>
      <c r="E1305" s="210">
        <v>47927.43</v>
      </c>
    </row>
    <row r="1306" spans="1:5" ht="16" x14ac:dyDescent="0.2">
      <c r="A1306" s="209">
        <v>98</v>
      </c>
      <c r="B1306" s="191" t="s">
        <v>260</v>
      </c>
      <c r="C1306" s="191">
        <v>190</v>
      </c>
      <c r="D1306" s="191" t="s">
        <v>1619</v>
      </c>
      <c r="E1306" s="210">
        <v>51663.17</v>
      </c>
    </row>
    <row r="1307" spans="1:5" ht="16" x14ac:dyDescent="0.2">
      <c r="A1307" s="209">
        <v>98</v>
      </c>
      <c r="B1307" s="191" t="s">
        <v>260</v>
      </c>
      <c r="C1307" s="191">
        <v>20</v>
      </c>
      <c r="D1307" s="191" t="s">
        <v>1620</v>
      </c>
      <c r="E1307" s="210">
        <v>50249.98</v>
      </c>
    </row>
    <row r="1308" spans="1:5" ht="16" x14ac:dyDescent="0.2">
      <c r="A1308" s="209">
        <v>98</v>
      </c>
      <c r="B1308" s="191" t="s">
        <v>260</v>
      </c>
      <c r="C1308" s="191">
        <v>200</v>
      </c>
      <c r="D1308" s="191" t="s">
        <v>1621</v>
      </c>
      <c r="E1308" s="210">
        <v>51692.63</v>
      </c>
    </row>
    <row r="1309" spans="1:5" ht="16" x14ac:dyDescent="0.2">
      <c r="A1309" s="209">
        <v>98</v>
      </c>
      <c r="B1309" s="191" t="s">
        <v>260</v>
      </c>
      <c r="C1309" s="191">
        <v>210</v>
      </c>
      <c r="D1309" s="191" t="s">
        <v>1622</v>
      </c>
      <c r="E1309" s="210">
        <v>50021.18</v>
      </c>
    </row>
    <row r="1310" spans="1:5" ht="16" x14ac:dyDescent="0.2">
      <c r="A1310" s="209">
        <v>98</v>
      </c>
      <c r="B1310" s="191" t="s">
        <v>260</v>
      </c>
      <c r="C1310" s="191">
        <v>220</v>
      </c>
      <c r="D1310" s="191" t="s">
        <v>1623</v>
      </c>
      <c r="E1310" s="210">
        <v>47528.82</v>
      </c>
    </row>
    <row r="1311" spans="1:5" ht="16" x14ac:dyDescent="0.2">
      <c r="A1311" s="209">
        <v>98</v>
      </c>
      <c r="B1311" s="191" t="s">
        <v>260</v>
      </c>
      <c r="C1311" s="191">
        <v>230</v>
      </c>
      <c r="D1311" s="191" t="s">
        <v>1624</v>
      </c>
      <c r="E1311" s="210">
        <v>51256.83</v>
      </c>
    </row>
    <row r="1312" spans="1:5" ht="16" x14ac:dyDescent="0.2">
      <c r="A1312" s="209">
        <v>98</v>
      </c>
      <c r="B1312" s="191" t="s">
        <v>260</v>
      </c>
      <c r="C1312" s="191">
        <v>30</v>
      </c>
      <c r="D1312" s="191" t="s">
        <v>1625</v>
      </c>
      <c r="E1312" s="210">
        <v>50828.36</v>
      </c>
    </row>
    <row r="1313" spans="1:5" ht="16" x14ac:dyDescent="0.2">
      <c r="A1313" s="209">
        <v>98</v>
      </c>
      <c r="B1313" s="191" t="s">
        <v>260</v>
      </c>
      <c r="C1313" s="191">
        <v>332</v>
      </c>
      <c r="D1313" s="191" t="s">
        <v>1626</v>
      </c>
      <c r="E1313" s="210">
        <v>50878.44</v>
      </c>
    </row>
    <row r="1314" spans="1:5" ht="16" x14ac:dyDescent="0.2">
      <c r="A1314" s="209">
        <v>98</v>
      </c>
      <c r="B1314" s="191" t="s">
        <v>260</v>
      </c>
      <c r="C1314" s="191">
        <v>333</v>
      </c>
      <c r="D1314" s="191" t="s">
        <v>1627</v>
      </c>
      <c r="E1314" s="210">
        <v>50515.87</v>
      </c>
    </row>
    <row r="1315" spans="1:5" ht="16" x14ac:dyDescent="0.2">
      <c r="A1315" s="209">
        <v>98</v>
      </c>
      <c r="B1315" s="191" t="s">
        <v>260</v>
      </c>
      <c r="C1315" s="191">
        <v>335</v>
      </c>
      <c r="D1315" s="191" t="s">
        <v>1628</v>
      </c>
      <c r="E1315" s="210">
        <v>47790.89</v>
      </c>
    </row>
    <row r="1316" spans="1:5" ht="16" x14ac:dyDescent="0.2">
      <c r="A1316" s="209">
        <v>98</v>
      </c>
      <c r="B1316" s="191" t="s">
        <v>260</v>
      </c>
      <c r="C1316" s="191">
        <v>50</v>
      </c>
      <c r="D1316" s="191" t="s">
        <v>1629</v>
      </c>
      <c r="E1316" s="210">
        <v>51678.48</v>
      </c>
    </row>
    <row r="1317" spans="1:5" ht="16" x14ac:dyDescent="0.2">
      <c r="A1317" s="209">
        <v>98</v>
      </c>
      <c r="B1317" s="191" t="s">
        <v>260</v>
      </c>
      <c r="C1317" s="191">
        <v>60</v>
      </c>
      <c r="D1317" s="191" t="s">
        <v>1630</v>
      </c>
      <c r="E1317" s="210">
        <v>50046.13</v>
      </c>
    </row>
    <row r="1318" spans="1:5" ht="16" x14ac:dyDescent="0.2">
      <c r="A1318" s="209">
        <v>98</v>
      </c>
      <c r="B1318" s="191" t="s">
        <v>260</v>
      </c>
      <c r="C1318" s="191">
        <v>80</v>
      </c>
      <c r="D1318" s="191" t="s">
        <v>1631</v>
      </c>
      <c r="E1318" s="210">
        <v>51276.78</v>
      </c>
    </row>
    <row r="1319" spans="1:5" ht="16" x14ac:dyDescent="0.2">
      <c r="A1319" s="209">
        <v>98</v>
      </c>
      <c r="B1319" s="191" t="s">
        <v>260</v>
      </c>
      <c r="C1319" s="191">
        <v>90</v>
      </c>
      <c r="D1319" s="191" t="s">
        <v>1632</v>
      </c>
      <c r="E1319" s="210">
        <v>52077.22</v>
      </c>
    </row>
    <row r="1320" spans="1:5" ht="16" x14ac:dyDescent="0.2">
      <c r="A1320" s="209">
        <v>101</v>
      </c>
      <c r="B1320" s="191" t="s">
        <v>261</v>
      </c>
      <c r="C1320" s="191">
        <v>100</v>
      </c>
      <c r="D1320" s="191" t="s">
        <v>1633</v>
      </c>
      <c r="E1320" s="210">
        <v>70710.05</v>
      </c>
    </row>
    <row r="1321" spans="1:5" ht="16" x14ac:dyDescent="0.2">
      <c r="A1321" s="209">
        <v>101</v>
      </c>
      <c r="B1321" s="191" t="s">
        <v>261</v>
      </c>
      <c r="C1321" s="191">
        <v>110</v>
      </c>
      <c r="D1321" s="191" t="s">
        <v>1634</v>
      </c>
      <c r="E1321" s="210">
        <v>74958.25</v>
      </c>
    </row>
    <row r="1322" spans="1:5" ht="16" x14ac:dyDescent="0.2">
      <c r="A1322" s="209">
        <v>101</v>
      </c>
      <c r="B1322" s="191" t="s">
        <v>261</v>
      </c>
      <c r="C1322" s="191">
        <v>120</v>
      </c>
      <c r="D1322" s="191" t="s">
        <v>1635</v>
      </c>
      <c r="E1322" s="210">
        <v>72166.75</v>
      </c>
    </row>
    <row r="1323" spans="1:5" ht="16" x14ac:dyDescent="0.2">
      <c r="A1323" s="209">
        <v>101</v>
      </c>
      <c r="B1323" s="191" t="s">
        <v>261</v>
      </c>
      <c r="C1323" s="191">
        <v>130</v>
      </c>
      <c r="D1323" s="191" t="s">
        <v>1636</v>
      </c>
      <c r="E1323" s="210">
        <v>72298.28</v>
      </c>
    </row>
    <row r="1324" spans="1:5" ht="16" x14ac:dyDescent="0.2">
      <c r="A1324" s="209">
        <v>101</v>
      </c>
      <c r="B1324" s="191" t="s">
        <v>261</v>
      </c>
      <c r="C1324" s="191">
        <v>140</v>
      </c>
      <c r="D1324" s="191" t="s">
        <v>1637</v>
      </c>
      <c r="E1324" s="210">
        <v>74186.52</v>
      </c>
    </row>
    <row r="1325" spans="1:5" ht="16" x14ac:dyDescent="0.2">
      <c r="A1325" s="209">
        <v>101</v>
      </c>
      <c r="B1325" s="191" t="s">
        <v>261</v>
      </c>
      <c r="C1325" s="191">
        <v>160</v>
      </c>
      <c r="D1325" s="191" t="s">
        <v>1638</v>
      </c>
      <c r="E1325" s="210">
        <v>64642.13</v>
      </c>
    </row>
    <row r="1326" spans="1:5" ht="16" x14ac:dyDescent="0.2">
      <c r="A1326" s="209">
        <v>101</v>
      </c>
      <c r="B1326" s="191" t="s">
        <v>261</v>
      </c>
      <c r="C1326" s="191">
        <v>190</v>
      </c>
      <c r="D1326" s="191" t="s">
        <v>1639</v>
      </c>
      <c r="E1326" s="210">
        <v>70622.399999999994</v>
      </c>
    </row>
    <row r="1327" spans="1:5" ht="16" x14ac:dyDescent="0.2">
      <c r="A1327" s="209">
        <v>101</v>
      </c>
      <c r="B1327" s="191" t="s">
        <v>261</v>
      </c>
      <c r="C1327" s="191">
        <v>210</v>
      </c>
      <c r="D1327" s="191" t="s">
        <v>1640</v>
      </c>
      <c r="E1327" s="210">
        <v>74972.850000000006</v>
      </c>
    </row>
    <row r="1328" spans="1:5" ht="16" x14ac:dyDescent="0.2">
      <c r="A1328" s="209">
        <v>101</v>
      </c>
      <c r="B1328" s="191" t="s">
        <v>261</v>
      </c>
      <c r="C1328" s="191">
        <v>220</v>
      </c>
      <c r="D1328" s="191" t="s">
        <v>1641</v>
      </c>
      <c r="E1328" s="210">
        <v>71565.3</v>
      </c>
    </row>
    <row r="1329" spans="1:5" ht="16" x14ac:dyDescent="0.2">
      <c r="A1329" s="209">
        <v>101</v>
      </c>
      <c r="B1329" s="191" t="s">
        <v>261</v>
      </c>
      <c r="C1329" s="191">
        <v>230</v>
      </c>
      <c r="D1329" s="191" t="s">
        <v>1642</v>
      </c>
      <c r="E1329" s="210">
        <v>69768.38</v>
      </c>
    </row>
    <row r="1330" spans="1:5" ht="16" x14ac:dyDescent="0.2">
      <c r="A1330" s="209">
        <v>101</v>
      </c>
      <c r="B1330" s="191" t="s">
        <v>261</v>
      </c>
      <c r="C1330" s="191">
        <v>30</v>
      </c>
      <c r="D1330" s="191" t="s">
        <v>1643</v>
      </c>
      <c r="E1330" s="210">
        <v>70335.37</v>
      </c>
    </row>
    <row r="1331" spans="1:5" ht="16" x14ac:dyDescent="0.2">
      <c r="A1331" s="209">
        <v>101</v>
      </c>
      <c r="B1331" s="191" t="s">
        <v>261</v>
      </c>
      <c r="C1331" s="191">
        <v>333</v>
      </c>
      <c r="D1331" s="191" t="s">
        <v>1644</v>
      </c>
      <c r="E1331" s="210">
        <v>80769.600000000006</v>
      </c>
    </row>
    <row r="1332" spans="1:5" ht="16" x14ac:dyDescent="0.2">
      <c r="A1332" s="209">
        <v>101</v>
      </c>
      <c r="B1332" s="191" t="s">
        <v>261</v>
      </c>
      <c r="C1332" s="191">
        <v>50</v>
      </c>
      <c r="D1332" s="191" t="s">
        <v>1645</v>
      </c>
      <c r="E1332" s="210">
        <v>65459.65</v>
      </c>
    </row>
    <row r="1333" spans="1:5" ht="16" x14ac:dyDescent="0.2">
      <c r="A1333" s="209">
        <v>101</v>
      </c>
      <c r="B1333" s="191" t="s">
        <v>261</v>
      </c>
      <c r="C1333" s="191">
        <v>60</v>
      </c>
      <c r="D1333" s="191" t="s">
        <v>1646</v>
      </c>
      <c r="E1333" s="210">
        <v>67906.81</v>
      </c>
    </row>
    <row r="1334" spans="1:5" ht="16" x14ac:dyDescent="0.2">
      <c r="A1334" s="209">
        <v>101</v>
      </c>
      <c r="B1334" s="191" t="s">
        <v>261</v>
      </c>
      <c r="C1334" s="191">
        <v>80</v>
      </c>
      <c r="D1334" s="191" t="s">
        <v>1647</v>
      </c>
      <c r="E1334" s="210">
        <v>79135.34</v>
      </c>
    </row>
    <row r="1335" spans="1:5" ht="16" x14ac:dyDescent="0.2">
      <c r="A1335" s="209">
        <v>101</v>
      </c>
      <c r="B1335" s="191" t="s">
        <v>261</v>
      </c>
      <c r="C1335" s="191">
        <v>90</v>
      </c>
      <c r="D1335" s="191" t="s">
        <v>1648</v>
      </c>
      <c r="E1335" s="210">
        <v>70755.11</v>
      </c>
    </row>
    <row r="1336" spans="1:5" ht="16" x14ac:dyDescent="0.2">
      <c r="A1336" s="209">
        <v>102</v>
      </c>
      <c r="B1336" s="191" t="s">
        <v>262</v>
      </c>
      <c r="C1336" s="191">
        <v>10</v>
      </c>
      <c r="D1336" s="191" t="s">
        <v>1649</v>
      </c>
      <c r="E1336" s="210">
        <v>43869.08</v>
      </c>
    </row>
    <row r="1337" spans="1:5" ht="16" x14ac:dyDescent="0.2">
      <c r="A1337" s="209">
        <v>102</v>
      </c>
      <c r="B1337" s="191" t="s">
        <v>262</v>
      </c>
      <c r="C1337" s="191">
        <v>100</v>
      </c>
      <c r="D1337" s="191" t="s">
        <v>1650</v>
      </c>
      <c r="E1337" s="210">
        <v>43739.839999999997</v>
      </c>
    </row>
    <row r="1338" spans="1:5" ht="16" x14ac:dyDescent="0.2">
      <c r="A1338" s="209">
        <v>102</v>
      </c>
      <c r="B1338" s="191" t="s">
        <v>262</v>
      </c>
      <c r="C1338" s="191">
        <v>60</v>
      </c>
      <c r="D1338" s="191" t="s">
        <v>1651</v>
      </c>
      <c r="E1338" s="210">
        <v>45621.65</v>
      </c>
    </row>
    <row r="1339" spans="1:5" ht="16" x14ac:dyDescent="0.2">
      <c r="A1339" s="209">
        <v>102</v>
      </c>
      <c r="B1339" s="191" t="s">
        <v>262</v>
      </c>
      <c r="C1339" s="191">
        <v>70</v>
      </c>
      <c r="D1339" s="191" t="s">
        <v>1652</v>
      </c>
      <c r="E1339" s="210">
        <v>43519.95</v>
      </c>
    </row>
    <row r="1340" spans="1:5" ht="16" x14ac:dyDescent="0.2">
      <c r="A1340" s="209">
        <v>102</v>
      </c>
      <c r="B1340" s="191" t="s">
        <v>262</v>
      </c>
      <c r="C1340" s="191">
        <v>80</v>
      </c>
      <c r="D1340" s="191" t="s">
        <v>1653</v>
      </c>
      <c r="E1340" s="210">
        <v>45778.75</v>
      </c>
    </row>
    <row r="1341" spans="1:5" ht="16" x14ac:dyDescent="0.2">
      <c r="A1341" s="209">
        <v>102</v>
      </c>
      <c r="B1341" s="191" t="s">
        <v>262</v>
      </c>
      <c r="C1341" s="191">
        <v>90</v>
      </c>
      <c r="D1341" s="191" t="s">
        <v>1654</v>
      </c>
      <c r="E1341" s="210">
        <v>43132.5</v>
      </c>
    </row>
    <row r="1342" spans="1:5" ht="16" x14ac:dyDescent="0.2">
      <c r="A1342" s="209">
        <v>103</v>
      </c>
      <c r="B1342" s="191" t="s">
        <v>263</v>
      </c>
      <c r="C1342" s="191">
        <v>40</v>
      </c>
      <c r="D1342" s="191" t="s">
        <v>1655</v>
      </c>
      <c r="E1342" s="210">
        <v>33439</v>
      </c>
    </row>
    <row r="1343" spans="1:5" ht="16" x14ac:dyDescent="0.2">
      <c r="A1343" s="209">
        <v>103</v>
      </c>
      <c r="B1343" s="191" t="s">
        <v>263</v>
      </c>
      <c r="C1343" s="191">
        <v>61</v>
      </c>
      <c r="D1343" s="191" t="s">
        <v>1656</v>
      </c>
      <c r="E1343" s="210">
        <v>39571</v>
      </c>
    </row>
    <row r="1344" spans="1:5" ht="16" x14ac:dyDescent="0.2">
      <c r="A1344" s="209">
        <v>103</v>
      </c>
      <c r="B1344" s="191" t="s">
        <v>263</v>
      </c>
      <c r="C1344" s="191">
        <v>62</v>
      </c>
      <c r="D1344" s="191" t="s">
        <v>1657</v>
      </c>
      <c r="E1344" s="210">
        <v>40182</v>
      </c>
    </row>
    <row r="1345" spans="1:5" ht="16" x14ac:dyDescent="0.2">
      <c r="A1345" s="209">
        <v>103</v>
      </c>
      <c r="B1345" s="191" t="s">
        <v>263</v>
      </c>
      <c r="C1345" s="191">
        <v>70</v>
      </c>
      <c r="D1345" s="191" t="s">
        <v>1658</v>
      </c>
      <c r="E1345" s="210">
        <v>43089</v>
      </c>
    </row>
    <row r="1346" spans="1:5" ht="16" x14ac:dyDescent="0.2">
      <c r="A1346" s="209">
        <v>104</v>
      </c>
      <c r="B1346" s="191" t="s">
        <v>264</v>
      </c>
      <c r="C1346" s="191">
        <v>10</v>
      </c>
      <c r="D1346" s="191" t="s">
        <v>1005</v>
      </c>
      <c r="E1346" s="210">
        <v>54237.47</v>
      </c>
    </row>
    <row r="1347" spans="1:5" ht="16" x14ac:dyDescent="0.2">
      <c r="A1347" s="209">
        <v>104</v>
      </c>
      <c r="B1347" s="191" t="s">
        <v>264</v>
      </c>
      <c r="C1347" s="191">
        <v>100</v>
      </c>
      <c r="D1347" s="191" t="s">
        <v>1659</v>
      </c>
      <c r="E1347" s="210">
        <v>55874.86</v>
      </c>
    </row>
    <row r="1348" spans="1:5" ht="16" x14ac:dyDescent="0.2">
      <c r="A1348" s="209">
        <v>104</v>
      </c>
      <c r="B1348" s="191" t="s">
        <v>264</v>
      </c>
      <c r="C1348" s="191">
        <v>110</v>
      </c>
      <c r="D1348" s="191" t="s">
        <v>1660</v>
      </c>
      <c r="E1348" s="210">
        <v>56384.22</v>
      </c>
    </row>
    <row r="1349" spans="1:5" ht="16" x14ac:dyDescent="0.2">
      <c r="A1349" s="209">
        <v>104</v>
      </c>
      <c r="B1349" s="191" t="s">
        <v>264</v>
      </c>
      <c r="C1349" s="191">
        <v>120</v>
      </c>
      <c r="D1349" s="191" t="s">
        <v>1661</v>
      </c>
      <c r="E1349" s="210">
        <v>54396.23</v>
      </c>
    </row>
    <row r="1350" spans="1:5" ht="16" x14ac:dyDescent="0.2">
      <c r="A1350" s="209">
        <v>104</v>
      </c>
      <c r="B1350" s="191" t="s">
        <v>264</v>
      </c>
      <c r="C1350" s="191">
        <v>140</v>
      </c>
      <c r="D1350" s="191" t="s">
        <v>1662</v>
      </c>
      <c r="E1350" s="210">
        <v>57590.99</v>
      </c>
    </row>
    <row r="1351" spans="1:5" ht="16" x14ac:dyDescent="0.2">
      <c r="A1351" s="209">
        <v>104</v>
      </c>
      <c r="B1351" s="191" t="s">
        <v>264</v>
      </c>
      <c r="C1351" s="191">
        <v>40</v>
      </c>
      <c r="D1351" s="191" t="s">
        <v>1663</v>
      </c>
      <c r="E1351" s="210">
        <v>59041.2</v>
      </c>
    </row>
    <row r="1352" spans="1:5" ht="16" x14ac:dyDescent="0.2">
      <c r="A1352" s="209">
        <v>104</v>
      </c>
      <c r="B1352" s="191" t="s">
        <v>264</v>
      </c>
      <c r="C1352" s="191">
        <v>50</v>
      </c>
      <c r="D1352" s="191" t="s">
        <v>1664</v>
      </c>
      <c r="E1352" s="210">
        <v>54229.85</v>
      </c>
    </row>
    <row r="1353" spans="1:5" ht="16" x14ac:dyDescent="0.2">
      <c r="A1353" s="209">
        <v>104</v>
      </c>
      <c r="B1353" s="191" t="s">
        <v>264</v>
      </c>
      <c r="C1353" s="191">
        <v>70</v>
      </c>
      <c r="D1353" s="191" t="s">
        <v>1665</v>
      </c>
      <c r="E1353" s="210">
        <v>55590.61</v>
      </c>
    </row>
    <row r="1354" spans="1:5" ht="16" x14ac:dyDescent="0.2">
      <c r="A1354" s="209">
        <v>104</v>
      </c>
      <c r="B1354" s="191" t="s">
        <v>264</v>
      </c>
      <c r="C1354" s="191">
        <v>90</v>
      </c>
      <c r="D1354" s="191" t="s">
        <v>1666</v>
      </c>
      <c r="E1354" s="210">
        <v>57412.57</v>
      </c>
    </row>
    <row r="1355" spans="1:5" ht="16" x14ac:dyDescent="0.2">
      <c r="A1355" s="209">
        <v>106</v>
      </c>
      <c r="B1355" s="191" t="s">
        <v>265</v>
      </c>
      <c r="C1355" s="191">
        <v>20</v>
      </c>
      <c r="D1355" s="191" t="s">
        <v>1667</v>
      </c>
      <c r="E1355" s="210">
        <v>50829</v>
      </c>
    </row>
    <row r="1356" spans="1:5" ht="16" x14ac:dyDescent="0.2">
      <c r="A1356" s="209">
        <v>106</v>
      </c>
      <c r="B1356" s="191" t="s">
        <v>265</v>
      </c>
      <c r="C1356" s="191">
        <v>30</v>
      </c>
      <c r="D1356" s="191" t="s">
        <v>1281</v>
      </c>
      <c r="E1356" s="210">
        <v>50774</v>
      </c>
    </row>
    <row r="1357" spans="1:5" ht="16" x14ac:dyDescent="0.2">
      <c r="A1357" s="209">
        <v>106</v>
      </c>
      <c r="B1357" s="191" t="s">
        <v>265</v>
      </c>
      <c r="C1357" s="191">
        <v>40</v>
      </c>
      <c r="D1357" s="191" t="s">
        <v>1668</v>
      </c>
      <c r="E1357" s="210">
        <v>49908</v>
      </c>
    </row>
    <row r="1358" spans="1:5" ht="16" x14ac:dyDescent="0.2">
      <c r="A1358" s="209">
        <v>106</v>
      </c>
      <c r="B1358" s="191" t="s">
        <v>265</v>
      </c>
      <c r="C1358" s="191">
        <v>50</v>
      </c>
      <c r="D1358" s="191" t="s">
        <v>1669</v>
      </c>
      <c r="E1358" s="210">
        <v>51809</v>
      </c>
    </row>
    <row r="1359" spans="1:5" ht="16" x14ac:dyDescent="0.2">
      <c r="A1359" s="209">
        <v>106</v>
      </c>
      <c r="B1359" s="191" t="s">
        <v>265</v>
      </c>
      <c r="C1359" s="191">
        <v>60</v>
      </c>
      <c r="D1359" s="191" t="s">
        <v>1670</v>
      </c>
      <c r="E1359" s="210">
        <v>50521</v>
      </c>
    </row>
    <row r="1360" spans="1:5" ht="16" x14ac:dyDescent="0.2">
      <c r="A1360" s="209">
        <v>107</v>
      </c>
      <c r="B1360" s="191" t="s">
        <v>266</v>
      </c>
      <c r="C1360" s="191">
        <v>260</v>
      </c>
      <c r="D1360" s="191" t="s">
        <v>1671</v>
      </c>
      <c r="E1360" s="210">
        <v>50733.93</v>
      </c>
    </row>
    <row r="1361" spans="1:5" ht="16" x14ac:dyDescent="0.2">
      <c r="A1361" s="209">
        <v>107</v>
      </c>
      <c r="B1361" s="191" t="s">
        <v>266</v>
      </c>
      <c r="C1361" s="191">
        <v>350</v>
      </c>
      <c r="D1361" s="191" t="s">
        <v>1672</v>
      </c>
      <c r="E1361" s="210">
        <v>52601.36</v>
      </c>
    </row>
    <row r="1362" spans="1:5" ht="16" x14ac:dyDescent="0.2">
      <c r="A1362" s="209">
        <v>107</v>
      </c>
      <c r="B1362" s="191" t="s">
        <v>266</v>
      </c>
      <c r="C1362" s="191">
        <v>360</v>
      </c>
      <c r="D1362" s="191" t="s">
        <v>1673</v>
      </c>
      <c r="E1362" s="210">
        <v>49204.4</v>
      </c>
    </row>
    <row r="1363" spans="1:5" ht="16" x14ac:dyDescent="0.2">
      <c r="A1363" s="209">
        <v>108</v>
      </c>
      <c r="B1363" s="191" t="s">
        <v>267</v>
      </c>
      <c r="C1363" s="191">
        <v>1372</v>
      </c>
      <c r="D1363" s="191" t="s">
        <v>1674</v>
      </c>
      <c r="E1363" s="210">
        <v>45444.160000000003</v>
      </c>
    </row>
    <row r="1364" spans="1:5" ht="16" x14ac:dyDescent="0.2">
      <c r="A1364" s="209">
        <v>108</v>
      </c>
      <c r="B1364" s="191" t="s">
        <v>267</v>
      </c>
      <c r="C1364" s="191">
        <v>1374</v>
      </c>
      <c r="D1364" s="191" t="s">
        <v>1675</v>
      </c>
      <c r="E1364" s="210">
        <v>50434.99</v>
      </c>
    </row>
    <row r="1365" spans="1:5" ht="16" x14ac:dyDescent="0.2">
      <c r="A1365" s="209">
        <v>108</v>
      </c>
      <c r="B1365" s="191" t="s">
        <v>267</v>
      </c>
      <c r="C1365" s="191">
        <v>139</v>
      </c>
      <c r="D1365" s="191" t="s">
        <v>1676</v>
      </c>
      <c r="E1365" s="210">
        <v>48237.3</v>
      </c>
    </row>
    <row r="1366" spans="1:5" ht="16" x14ac:dyDescent="0.2">
      <c r="A1366" s="209">
        <v>108</v>
      </c>
      <c r="B1366" s="191" t="s">
        <v>267</v>
      </c>
      <c r="C1366" s="191">
        <v>190</v>
      </c>
      <c r="D1366" s="191" t="s">
        <v>1677</v>
      </c>
      <c r="E1366" s="210">
        <v>44411.360000000001</v>
      </c>
    </row>
    <row r="1367" spans="1:5" ht="16" x14ac:dyDescent="0.2">
      <c r="A1367" s="209">
        <v>108</v>
      </c>
      <c r="B1367" s="191" t="s">
        <v>267</v>
      </c>
      <c r="C1367" s="191">
        <v>20</v>
      </c>
      <c r="D1367" s="191" t="s">
        <v>1678</v>
      </c>
      <c r="E1367" s="210">
        <v>44587.39</v>
      </c>
    </row>
    <row r="1368" spans="1:5" ht="16" x14ac:dyDescent="0.2">
      <c r="A1368" s="209">
        <v>108</v>
      </c>
      <c r="B1368" s="191" t="s">
        <v>267</v>
      </c>
      <c r="C1368" s="191">
        <v>200</v>
      </c>
      <c r="D1368" s="191" t="s">
        <v>1679</v>
      </c>
      <c r="E1368" s="210">
        <v>47118.03</v>
      </c>
    </row>
    <row r="1369" spans="1:5" ht="16" x14ac:dyDescent="0.2">
      <c r="A1369" s="209">
        <v>108</v>
      </c>
      <c r="B1369" s="191" t="s">
        <v>267</v>
      </c>
      <c r="C1369" s="191">
        <v>210</v>
      </c>
      <c r="D1369" s="191" t="s">
        <v>1680</v>
      </c>
      <c r="E1369" s="210">
        <v>50431.4</v>
      </c>
    </row>
    <row r="1370" spans="1:5" ht="16" x14ac:dyDescent="0.2">
      <c r="A1370" s="209">
        <v>108</v>
      </c>
      <c r="B1370" s="191" t="s">
        <v>267</v>
      </c>
      <c r="C1370" s="191">
        <v>220</v>
      </c>
      <c r="D1370" s="191" t="s">
        <v>1681</v>
      </c>
      <c r="E1370" s="210">
        <v>44875.66</v>
      </c>
    </row>
    <row r="1371" spans="1:5" ht="16" x14ac:dyDescent="0.2">
      <c r="A1371" s="209">
        <v>108</v>
      </c>
      <c r="B1371" s="191" t="s">
        <v>267</v>
      </c>
      <c r="C1371" s="191">
        <v>250</v>
      </c>
      <c r="D1371" s="191" t="s">
        <v>1682</v>
      </c>
      <c r="E1371" s="210">
        <v>43722.34</v>
      </c>
    </row>
    <row r="1372" spans="1:5" ht="16" x14ac:dyDescent="0.2">
      <c r="A1372" s="209">
        <v>108</v>
      </c>
      <c r="B1372" s="191" t="s">
        <v>267</v>
      </c>
      <c r="C1372" s="191">
        <v>260</v>
      </c>
      <c r="D1372" s="191" t="s">
        <v>1683</v>
      </c>
      <c r="E1372" s="210">
        <v>44221.61</v>
      </c>
    </row>
    <row r="1373" spans="1:5" ht="16" x14ac:dyDescent="0.2">
      <c r="A1373" s="209">
        <v>108</v>
      </c>
      <c r="B1373" s="191" t="s">
        <v>267</v>
      </c>
      <c r="C1373" s="191">
        <v>30</v>
      </c>
      <c r="D1373" s="191" t="s">
        <v>1684</v>
      </c>
      <c r="E1373" s="210">
        <v>48838.53</v>
      </c>
    </row>
    <row r="1374" spans="1:5" ht="16" x14ac:dyDescent="0.2">
      <c r="A1374" s="209">
        <v>108</v>
      </c>
      <c r="B1374" s="191" t="s">
        <v>267</v>
      </c>
      <c r="C1374" s="191">
        <v>40</v>
      </c>
      <c r="D1374" s="191" t="s">
        <v>1685</v>
      </c>
      <c r="E1374" s="210">
        <v>48444.9</v>
      </c>
    </row>
    <row r="1375" spans="1:5" ht="16" x14ac:dyDescent="0.2">
      <c r="A1375" s="209">
        <v>108</v>
      </c>
      <c r="B1375" s="191" t="s">
        <v>267</v>
      </c>
      <c r="C1375" s="191">
        <v>490</v>
      </c>
      <c r="D1375" s="191" t="s">
        <v>1686</v>
      </c>
      <c r="E1375" s="210">
        <v>46540.24</v>
      </c>
    </row>
    <row r="1376" spans="1:5" ht="16" x14ac:dyDescent="0.2">
      <c r="A1376" s="209">
        <v>109</v>
      </c>
      <c r="B1376" s="191" t="s">
        <v>268</v>
      </c>
      <c r="C1376" s="191">
        <v>240</v>
      </c>
      <c r="D1376" s="191" t="s">
        <v>1687</v>
      </c>
      <c r="E1376" s="210">
        <v>65753.22</v>
      </c>
    </row>
    <row r="1377" spans="1:5" ht="16" x14ac:dyDescent="0.2">
      <c r="A1377" s="209">
        <v>109</v>
      </c>
      <c r="B1377" s="191" t="s">
        <v>268</v>
      </c>
      <c r="C1377" s="191">
        <v>251</v>
      </c>
      <c r="D1377" s="191" t="s">
        <v>1688</v>
      </c>
      <c r="E1377" s="210">
        <v>78581.289999999994</v>
      </c>
    </row>
    <row r="1378" spans="1:5" ht="16" x14ac:dyDescent="0.2">
      <c r="A1378" s="209">
        <v>109</v>
      </c>
      <c r="B1378" s="191" t="s">
        <v>268</v>
      </c>
      <c r="C1378" s="191">
        <v>252</v>
      </c>
      <c r="D1378" s="191" t="s">
        <v>1689</v>
      </c>
      <c r="E1378" s="210">
        <v>72359.22</v>
      </c>
    </row>
    <row r="1379" spans="1:5" ht="16" x14ac:dyDescent="0.2">
      <c r="A1379" s="209">
        <v>109</v>
      </c>
      <c r="B1379" s="191" t="s">
        <v>268</v>
      </c>
      <c r="C1379" s="191">
        <v>260</v>
      </c>
      <c r="D1379" s="191" t="s">
        <v>474</v>
      </c>
      <c r="E1379" s="210">
        <v>75293.56</v>
      </c>
    </row>
    <row r="1380" spans="1:5" ht="16" x14ac:dyDescent="0.2">
      <c r="A1380" s="209">
        <v>109</v>
      </c>
      <c r="B1380" s="191" t="s">
        <v>268</v>
      </c>
      <c r="C1380" s="191">
        <v>270</v>
      </c>
      <c r="D1380" s="191" t="s">
        <v>1690</v>
      </c>
      <c r="E1380" s="210">
        <v>69574</v>
      </c>
    </row>
    <row r="1381" spans="1:5" ht="16" x14ac:dyDescent="0.2">
      <c r="A1381" s="209">
        <v>110</v>
      </c>
      <c r="B1381" s="191" t="s">
        <v>269</v>
      </c>
      <c r="C1381" s="191">
        <v>272</v>
      </c>
      <c r="D1381" s="191" t="s">
        <v>1691</v>
      </c>
      <c r="E1381" s="210">
        <v>52499.13</v>
      </c>
    </row>
    <row r="1382" spans="1:5" ht="16" x14ac:dyDescent="0.2">
      <c r="A1382" s="209">
        <v>110</v>
      </c>
      <c r="B1382" s="191" t="s">
        <v>269</v>
      </c>
      <c r="C1382" s="191">
        <v>273</v>
      </c>
      <c r="D1382" s="191" t="s">
        <v>1692</v>
      </c>
      <c r="E1382" s="210">
        <v>49857.23</v>
      </c>
    </row>
    <row r="1383" spans="1:5" ht="16" x14ac:dyDescent="0.2">
      <c r="A1383" s="209">
        <v>110</v>
      </c>
      <c r="B1383" s="191" t="s">
        <v>269</v>
      </c>
      <c r="C1383" s="191">
        <v>30</v>
      </c>
      <c r="D1383" s="191" t="s">
        <v>1693</v>
      </c>
      <c r="E1383" s="210">
        <v>57634.14</v>
      </c>
    </row>
    <row r="1384" spans="1:5" ht="16" x14ac:dyDescent="0.2">
      <c r="A1384" s="209">
        <v>110</v>
      </c>
      <c r="B1384" s="191" t="s">
        <v>269</v>
      </c>
      <c r="C1384" s="191">
        <v>40</v>
      </c>
      <c r="D1384" s="191" t="s">
        <v>1694</v>
      </c>
      <c r="E1384" s="210">
        <v>55398.38</v>
      </c>
    </row>
    <row r="1385" spans="1:5" ht="16" x14ac:dyDescent="0.2">
      <c r="A1385" s="209">
        <v>110</v>
      </c>
      <c r="B1385" s="191" t="s">
        <v>269</v>
      </c>
      <c r="C1385" s="191">
        <v>50</v>
      </c>
      <c r="D1385" s="191" t="s">
        <v>1695</v>
      </c>
      <c r="E1385" s="210">
        <v>49966.61</v>
      </c>
    </row>
    <row r="1386" spans="1:5" ht="16" x14ac:dyDescent="0.2">
      <c r="A1386" s="209">
        <v>111</v>
      </c>
      <c r="B1386" s="191" t="s">
        <v>270</v>
      </c>
      <c r="C1386" s="191">
        <v>10</v>
      </c>
      <c r="D1386" s="191" t="s">
        <v>1696</v>
      </c>
      <c r="E1386" s="210">
        <v>44213</v>
      </c>
    </row>
    <row r="1387" spans="1:5" ht="16" x14ac:dyDescent="0.2">
      <c r="A1387" s="209">
        <v>111</v>
      </c>
      <c r="B1387" s="191" t="s">
        <v>270</v>
      </c>
      <c r="C1387" s="191">
        <v>31</v>
      </c>
      <c r="D1387" s="191" t="s">
        <v>1697</v>
      </c>
      <c r="E1387" s="210">
        <v>46702</v>
      </c>
    </row>
    <row r="1388" spans="1:5" ht="16" x14ac:dyDescent="0.2">
      <c r="A1388" s="209">
        <v>111</v>
      </c>
      <c r="B1388" s="191" t="s">
        <v>270</v>
      </c>
      <c r="C1388" s="191">
        <v>32</v>
      </c>
      <c r="D1388" s="191" t="s">
        <v>1698</v>
      </c>
      <c r="E1388" s="210">
        <v>44739</v>
      </c>
    </row>
    <row r="1389" spans="1:5" ht="16" x14ac:dyDescent="0.2">
      <c r="A1389" s="209">
        <v>112</v>
      </c>
      <c r="B1389" s="191" t="s">
        <v>271</v>
      </c>
      <c r="C1389" s="191">
        <v>120</v>
      </c>
      <c r="D1389" s="191" t="s">
        <v>695</v>
      </c>
      <c r="E1389" s="210">
        <v>47142</v>
      </c>
    </row>
    <row r="1390" spans="1:5" ht="16" x14ac:dyDescent="0.2">
      <c r="A1390" s="209">
        <v>112</v>
      </c>
      <c r="B1390" s="191" t="s">
        <v>271</v>
      </c>
      <c r="C1390" s="191">
        <v>160</v>
      </c>
      <c r="D1390" s="191" t="s">
        <v>1699</v>
      </c>
      <c r="E1390" s="210">
        <v>46635</v>
      </c>
    </row>
    <row r="1391" spans="1:5" ht="16" x14ac:dyDescent="0.2">
      <c r="A1391" s="209">
        <v>112</v>
      </c>
      <c r="B1391" s="191" t="s">
        <v>271</v>
      </c>
      <c r="C1391" s="191">
        <v>180</v>
      </c>
      <c r="D1391" s="191" t="s">
        <v>1700</v>
      </c>
      <c r="E1391" s="210">
        <v>45230</v>
      </c>
    </row>
    <row r="1392" spans="1:5" ht="16" x14ac:dyDescent="0.2">
      <c r="A1392" s="209">
        <v>112</v>
      </c>
      <c r="B1392" s="191" t="s">
        <v>271</v>
      </c>
      <c r="C1392" s="191">
        <v>210</v>
      </c>
      <c r="D1392" s="191" t="s">
        <v>1701</v>
      </c>
      <c r="E1392" s="210">
        <v>45886</v>
      </c>
    </row>
    <row r="1393" spans="1:5" ht="16" x14ac:dyDescent="0.2">
      <c r="A1393" s="209">
        <v>112</v>
      </c>
      <c r="B1393" s="191" t="s">
        <v>271</v>
      </c>
      <c r="C1393" s="191">
        <v>250</v>
      </c>
      <c r="D1393" s="191" t="s">
        <v>1702</v>
      </c>
      <c r="E1393" s="210">
        <v>45385</v>
      </c>
    </row>
    <row r="1394" spans="1:5" ht="16" x14ac:dyDescent="0.2">
      <c r="A1394" s="209">
        <v>112</v>
      </c>
      <c r="B1394" s="191" t="s">
        <v>271</v>
      </c>
      <c r="C1394" s="191">
        <v>260</v>
      </c>
      <c r="D1394" s="191" t="s">
        <v>1703</v>
      </c>
      <c r="E1394" s="210">
        <v>47648</v>
      </c>
    </row>
    <row r="1395" spans="1:5" ht="16" x14ac:dyDescent="0.2">
      <c r="A1395" s="209">
        <v>112</v>
      </c>
      <c r="B1395" s="191" t="s">
        <v>271</v>
      </c>
      <c r="C1395" s="191">
        <v>270</v>
      </c>
      <c r="D1395" s="191" t="s">
        <v>1704</v>
      </c>
      <c r="E1395" s="210">
        <v>44716</v>
      </c>
    </row>
    <row r="1396" spans="1:5" ht="16" x14ac:dyDescent="0.2">
      <c r="A1396" s="209">
        <v>112</v>
      </c>
      <c r="B1396" s="191" t="s">
        <v>271</v>
      </c>
      <c r="C1396" s="191">
        <v>280</v>
      </c>
      <c r="D1396" s="191" t="s">
        <v>1705</v>
      </c>
      <c r="E1396" s="210">
        <v>46618</v>
      </c>
    </row>
    <row r="1397" spans="1:5" ht="16" x14ac:dyDescent="0.2">
      <c r="A1397" s="209">
        <v>112</v>
      </c>
      <c r="B1397" s="191" t="s">
        <v>271</v>
      </c>
      <c r="C1397" s="191">
        <v>30</v>
      </c>
      <c r="D1397" s="191" t="s">
        <v>1706</v>
      </c>
      <c r="E1397" s="210">
        <v>47437</v>
      </c>
    </row>
    <row r="1398" spans="1:5" ht="16" x14ac:dyDescent="0.2">
      <c r="A1398" s="209">
        <v>112</v>
      </c>
      <c r="B1398" s="191" t="s">
        <v>271</v>
      </c>
      <c r="C1398" s="191">
        <v>300</v>
      </c>
      <c r="D1398" s="191" t="s">
        <v>1707</v>
      </c>
      <c r="E1398" s="210">
        <v>47244</v>
      </c>
    </row>
    <row r="1399" spans="1:5" ht="16" x14ac:dyDescent="0.2">
      <c r="A1399" s="209">
        <v>112</v>
      </c>
      <c r="B1399" s="191" t="s">
        <v>271</v>
      </c>
      <c r="C1399" s="191">
        <v>320</v>
      </c>
      <c r="D1399" s="191" t="s">
        <v>1708</v>
      </c>
      <c r="E1399" s="210">
        <v>48325</v>
      </c>
    </row>
    <row r="1400" spans="1:5" ht="16" x14ac:dyDescent="0.2">
      <c r="A1400" s="209">
        <v>112</v>
      </c>
      <c r="B1400" s="191" t="s">
        <v>271</v>
      </c>
      <c r="C1400" s="191">
        <v>330</v>
      </c>
      <c r="D1400" s="191" t="s">
        <v>1709</v>
      </c>
      <c r="E1400" s="210">
        <v>48480</v>
      </c>
    </row>
    <row r="1401" spans="1:5" ht="16" x14ac:dyDescent="0.2">
      <c r="A1401" s="209">
        <v>112</v>
      </c>
      <c r="B1401" s="191" t="s">
        <v>271</v>
      </c>
      <c r="C1401" s="191">
        <v>350</v>
      </c>
      <c r="D1401" s="191" t="s">
        <v>1710</v>
      </c>
      <c r="E1401" s="210">
        <v>45824</v>
      </c>
    </row>
    <row r="1402" spans="1:5" ht="16" x14ac:dyDescent="0.2">
      <c r="A1402" s="209">
        <v>112</v>
      </c>
      <c r="B1402" s="191" t="s">
        <v>271</v>
      </c>
      <c r="C1402" s="191">
        <v>360</v>
      </c>
      <c r="D1402" s="191" t="s">
        <v>1711</v>
      </c>
      <c r="E1402" s="210">
        <v>47736</v>
      </c>
    </row>
    <row r="1403" spans="1:5" ht="16" x14ac:dyDescent="0.2">
      <c r="A1403" s="209">
        <v>112</v>
      </c>
      <c r="B1403" s="191" t="s">
        <v>271</v>
      </c>
      <c r="C1403" s="191">
        <v>370</v>
      </c>
      <c r="D1403" s="191" t="s">
        <v>1712</v>
      </c>
      <c r="E1403" s="210">
        <v>47399</v>
      </c>
    </row>
    <row r="1404" spans="1:5" ht="16" x14ac:dyDescent="0.2">
      <c r="A1404" s="209">
        <v>112</v>
      </c>
      <c r="B1404" s="191" t="s">
        <v>271</v>
      </c>
      <c r="C1404" s="191">
        <v>380</v>
      </c>
      <c r="D1404" s="191" t="s">
        <v>1713</v>
      </c>
      <c r="E1404" s="210">
        <v>47303</v>
      </c>
    </row>
    <row r="1405" spans="1:5" ht="16" x14ac:dyDescent="0.2">
      <c r="A1405" s="209">
        <v>112</v>
      </c>
      <c r="B1405" s="191" t="s">
        <v>271</v>
      </c>
      <c r="C1405" s="191">
        <v>410</v>
      </c>
      <c r="D1405" s="191" t="s">
        <v>1714</v>
      </c>
      <c r="E1405" s="210">
        <v>46403</v>
      </c>
    </row>
    <row r="1406" spans="1:5" ht="16" x14ac:dyDescent="0.2">
      <c r="A1406" s="209">
        <v>112</v>
      </c>
      <c r="B1406" s="191" t="s">
        <v>271</v>
      </c>
      <c r="C1406" s="191">
        <v>420</v>
      </c>
      <c r="D1406" s="191" t="s">
        <v>1715</v>
      </c>
      <c r="E1406" s="210">
        <v>47042</v>
      </c>
    </row>
    <row r="1407" spans="1:5" ht="16" x14ac:dyDescent="0.2">
      <c r="A1407" s="209">
        <v>112</v>
      </c>
      <c r="B1407" s="191" t="s">
        <v>271</v>
      </c>
      <c r="C1407" s="191">
        <v>430</v>
      </c>
      <c r="D1407" s="191" t="s">
        <v>1716</v>
      </c>
      <c r="E1407" s="210">
        <v>47988</v>
      </c>
    </row>
    <row r="1408" spans="1:5" ht="16" x14ac:dyDescent="0.2">
      <c r="A1408" s="209">
        <v>112</v>
      </c>
      <c r="B1408" s="191" t="s">
        <v>271</v>
      </c>
      <c r="C1408" s="191">
        <v>440</v>
      </c>
      <c r="D1408" s="191" t="s">
        <v>1717</v>
      </c>
      <c r="E1408" s="210">
        <v>47918</v>
      </c>
    </row>
    <row r="1409" spans="1:5" ht="16" x14ac:dyDescent="0.2">
      <c r="A1409" s="209">
        <v>112</v>
      </c>
      <c r="B1409" s="191" t="s">
        <v>271</v>
      </c>
      <c r="C1409" s="191">
        <v>450</v>
      </c>
      <c r="D1409" s="191" t="s">
        <v>1718</v>
      </c>
      <c r="E1409" s="210">
        <v>46772</v>
      </c>
    </row>
    <row r="1410" spans="1:5" ht="16" x14ac:dyDescent="0.2">
      <c r="A1410" s="209">
        <v>112</v>
      </c>
      <c r="B1410" s="191" t="s">
        <v>271</v>
      </c>
      <c r="C1410" s="191">
        <v>460</v>
      </c>
      <c r="D1410" s="191" t="s">
        <v>1719</v>
      </c>
      <c r="E1410" s="210">
        <v>47007</v>
      </c>
    </row>
    <row r="1411" spans="1:5" ht="16" x14ac:dyDescent="0.2">
      <c r="A1411" s="209">
        <v>112</v>
      </c>
      <c r="B1411" s="191" t="s">
        <v>271</v>
      </c>
      <c r="C1411" s="191">
        <v>470</v>
      </c>
      <c r="D1411" s="191" t="s">
        <v>1720</v>
      </c>
      <c r="E1411" s="210">
        <v>48666</v>
      </c>
    </row>
    <row r="1412" spans="1:5" ht="16" x14ac:dyDescent="0.2">
      <c r="A1412" s="209">
        <v>112</v>
      </c>
      <c r="B1412" s="191" t="s">
        <v>271</v>
      </c>
      <c r="C1412" s="191">
        <v>490</v>
      </c>
      <c r="D1412" s="191" t="s">
        <v>1721</v>
      </c>
      <c r="E1412" s="210">
        <v>46372</v>
      </c>
    </row>
    <row r="1413" spans="1:5" ht="16" x14ac:dyDescent="0.2">
      <c r="A1413" s="209">
        <v>112</v>
      </c>
      <c r="B1413" s="191" t="s">
        <v>271</v>
      </c>
      <c r="C1413" s="191">
        <v>50</v>
      </c>
      <c r="D1413" s="191" t="s">
        <v>1722</v>
      </c>
      <c r="E1413" s="210">
        <v>48458</v>
      </c>
    </row>
    <row r="1414" spans="1:5" ht="16" x14ac:dyDescent="0.2">
      <c r="A1414" s="209">
        <v>112</v>
      </c>
      <c r="B1414" s="191" t="s">
        <v>271</v>
      </c>
      <c r="C1414" s="191">
        <v>500</v>
      </c>
      <c r="D1414" s="191" t="s">
        <v>1723</v>
      </c>
      <c r="E1414" s="210">
        <v>47483</v>
      </c>
    </row>
    <row r="1415" spans="1:5" ht="16" x14ac:dyDescent="0.2">
      <c r="A1415" s="209">
        <v>112</v>
      </c>
      <c r="B1415" s="191" t="s">
        <v>271</v>
      </c>
      <c r="C1415" s="191">
        <v>640</v>
      </c>
      <c r="D1415" s="191" t="s">
        <v>1724</v>
      </c>
      <c r="E1415" s="210">
        <v>45777</v>
      </c>
    </row>
    <row r="1416" spans="1:5" ht="16" x14ac:dyDescent="0.2">
      <c r="A1416" s="209">
        <v>112</v>
      </c>
      <c r="B1416" s="191" t="s">
        <v>271</v>
      </c>
      <c r="C1416" s="191">
        <v>650</v>
      </c>
      <c r="D1416" s="191" t="s">
        <v>1725</v>
      </c>
      <c r="E1416" s="210">
        <v>45742</v>
      </c>
    </row>
    <row r="1417" spans="1:5" ht="16" x14ac:dyDescent="0.2">
      <c r="A1417" s="209">
        <v>112</v>
      </c>
      <c r="B1417" s="191" t="s">
        <v>271</v>
      </c>
      <c r="C1417" s="191">
        <v>70</v>
      </c>
      <c r="D1417" s="191" t="s">
        <v>1726</v>
      </c>
      <c r="E1417" s="210">
        <v>47664</v>
      </c>
    </row>
    <row r="1418" spans="1:5" ht="16" x14ac:dyDescent="0.2">
      <c r="A1418" s="209">
        <v>112</v>
      </c>
      <c r="B1418" s="191" t="s">
        <v>271</v>
      </c>
      <c r="C1418" s="191">
        <v>80</v>
      </c>
      <c r="D1418" s="191" t="s">
        <v>1727</v>
      </c>
      <c r="E1418" s="210">
        <v>46368</v>
      </c>
    </row>
    <row r="1419" spans="1:5" ht="16" x14ac:dyDescent="0.2">
      <c r="A1419" s="209">
        <v>113</v>
      </c>
      <c r="B1419" s="191" t="s">
        <v>272</v>
      </c>
      <c r="C1419" s="191">
        <v>110</v>
      </c>
      <c r="D1419" s="191" t="s">
        <v>1728</v>
      </c>
      <c r="E1419" s="210">
        <v>45668.09</v>
      </c>
    </row>
    <row r="1420" spans="1:5" ht="16" x14ac:dyDescent="0.2">
      <c r="A1420" s="209">
        <v>113</v>
      </c>
      <c r="B1420" s="191" t="s">
        <v>272</v>
      </c>
      <c r="C1420" s="191">
        <v>111</v>
      </c>
      <c r="D1420" s="191" t="s">
        <v>1729</v>
      </c>
      <c r="E1420" s="210">
        <v>46796.32</v>
      </c>
    </row>
    <row r="1421" spans="1:5" ht="16" x14ac:dyDescent="0.2">
      <c r="A1421" s="209">
        <v>113</v>
      </c>
      <c r="B1421" s="191" t="s">
        <v>272</v>
      </c>
      <c r="C1421" s="191">
        <v>12</v>
      </c>
      <c r="D1421" s="191" t="s">
        <v>1730</v>
      </c>
      <c r="E1421" s="210">
        <v>48038.82</v>
      </c>
    </row>
    <row r="1422" spans="1:5" ht="16" x14ac:dyDescent="0.2">
      <c r="A1422" s="209">
        <v>113</v>
      </c>
      <c r="B1422" s="191" t="s">
        <v>272</v>
      </c>
      <c r="C1422" s="191">
        <v>191</v>
      </c>
      <c r="D1422" s="191" t="s">
        <v>1731</v>
      </c>
      <c r="E1422" s="210">
        <v>47569.91</v>
      </c>
    </row>
    <row r="1423" spans="1:5" ht="16" x14ac:dyDescent="0.2">
      <c r="A1423" s="209">
        <v>113</v>
      </c>
      <c r="B1423" s="191" t="s">
        <v>272</v>
      </c>
      <c r="C1423" s="191">
        <v>30</v>
      </c>
      <c r="D1423" s="191" t="s">
        <v>1732</v>
      </c>
      <c r="E1423" s="210">
        <v>47727.839999999997</v>
      </c>
    </row>
    <row r="1424" spans="1:5" ht="16" x14ac:dyDescent="0.2">
      <c r="A1424" s="209">
        <v>113</v>
      </c>
      <c r="B1424" s="191" t="s">
        <v>272</v>
      </c>
      <c r="C1424" s="191">
        <v>50</v>
      </c>
      <c r="D1424" s="191" t="s">
        <v>1733</v>
      </c>
      <c r="E1424" s="210">
        <v>46408.52</v>
      </c>
    </row>
    <row r="1425" spans="1:5" ht="16" x14ac:dyDescent="0.2">
      <c r="A1425" s="209">
        <v>113</v>
      </c>
      <c r="B1425" s="191" t="s">
        <v>272</v>
      </c>
      <c r="C1425" s="191">
        <v>60</v>
      </c>
      <c r="D1425" s="191" t="s">
        <v>1495</v>
      </c>
      <c r="E1425" s="210">
        <v>45046.43</v>
      </c>
    </row>
    <row r="1426" spans="1:5" ht="16" x14ac:dyDescent="0.2">
      <c r="A1426" s="209">
        <v>113</v>
      </c>
      <c r="B1426" s="191" t="s">
        <v>272</v>
      </c>
      <c r="C1426" s="191">
        <v>80</v>
      </c>
      <c r="D1426" s="191" t="s">
        <v>1734</v>
      </c>
      <c r="E1426" s="210">
        <v>47533.15</v>
      </c>
    </row>
    <row r="1427" spans="1:5" ht="16" x14ac:dyDescent="0.2">
      <c r="A1427" s="209">
        <v>114</v>
      </c>
      <c r="B1427" s="191" t="s">
        <v>273</v>
      </c>
      <c r="C1427" s="191">
        <v>110</v>
      </c>
      <c r="D1427" s="191" t="s">
        <v>1735</v>
      </c>
      <c r="E1427" s="210">
        <v>47598</v>
      </c>
    </row>
    <row r="1428" spans="1:5" ht="16" x14ac:dyDescent="0.2">
      <c r="A1428" s="209">
        <v>114</v>
      </c>
      <c r="B1428" s="191" t="s">
        <v>273</v>
      </c>
      <c r="C1428" s="191">
        <v>120</v>
      </c>
      <c r="D1428" s="191" t="s">
        <v>1736</v>
      </c>
      <c r="E1428" s="210">
        <v>49268</v>
      </c>
    </row>
    <row r="1429" spans="1:5" ht="16" x14ac:dyDescent="0.2">
      <c r="A1429" s="209">
        <v>114</v>
      </c>
      <c r="B1429" s="191" t="s">
        <v>273</v>
      </c>
      <c r="C1429" s="191">
        <v>140</v>
      </c>
      <c r="D1429" s="191" t="s">
        <v>1737</v>
      </c>
      <c r="E1429" s="210">
        <v>48566</v>
      </c>
    </row>
    <row r="1430" spans="1:5" ht="16" x14ac:dyDescent="0.2">
      <c r="A1430" s="209">
        <v>114</v>
      </c>
      <c r="B1430" s="191" t="s">
        <v>273</v>
      </c>
      <c r="C1430" s="191">
        <v>151</v>
      </c>
      <c r="D1430" s="191" t="s">
        <v>1738</v>
      </c>
      <c r="E1430" s="210">
        <v>46374</v>
      </c>
    </row>
    <row r="1431" spans="1:5" ht="16" x14ac:dyDescent="0.2">
      <c r="A1431" s="209">
        <v>114</v>
      </c>
      <c r="B1431" s="191" t="s">
        <v>273</v>
      </c>
      <c r="C1431" s="191">
        <v>40</v>
      </c>
      <c r="D1431" s="191" t="s">
        <v>1739</v>
      </c>
      <c r="E1431" s="210">
        <v>49190</v>
      </c>
    </row>
    <row r="1432" spans="1:5" ht="16" x14ac:dyDescent="0.2">
      <c r="A1432" s="209">
        <v>114</v>
      </c>
      <c r="B1432" s="191" t="s">
        <v>273</v>
      </c>
      <c r="C1432" s="191">
        <v>70</v>
      </c>
      <c r="D1432" s="191" t="s">
        <v>1740</v>
      </c>
      <c r="E1432" s="210">
        <v>48845</v>
      </c>
    </row>
    <row r="1433" spans="1:5" ht="16" x14ac:dyDescent="0.2">
      <c r="A1433" s="209">
        <v>115</v>
      </c>
      <c r="B1433" s="191" t="s">
        <v>274</v>
      </c>
      <c r="C1433" s="191">
        <v>1102</v>
      </c>
      <c r="D1433" s="191" t="s">
        <v>1741</v>
      </c>
      <c r="E1433" s="210">
        <v>43422.35</v>
      </c>
    </row>
    <row r="1434" spans="1:5" ht="16" x14ac:dyDescent="0.2">
      <c r="A1434" s="209">
        <v>115</v>
      </c>
      <c r="B1434" s="191" t="s">
        <v>274</v>
      </c>
      <c r="C1434" s="191">
        <v>130</v>
      </c>
      <c r="D1434" s="191" t="s">
        <v>1154</v>
      </c>
      <c r="E1434" s="210">
        <v>48100.84</v>
      </c>
    </row>
    <row r="1435" spans="1:5" ht="16" x14ac:dyDescent="0.2">
      <c r="A1435" s="209">
        <v>115</v>
      </c>
      <c r="B1435" s="191" t="s">
        <v>274</v>
      </c>
      <c r="C1435" s="191">
        <v>170</v>
      </c>
      <c r="D1435" s="191" t="s">
        <v>1742</v>
      </c>
      <c r="E1435" s="210">
        <v>43545.29</v>
      </c>
    </row>
    <row r="1436" spans="1:5" ht="16" x14ac:dyDescent="0.2">
      <c r="A1436" s="209">
        <v>115</v>
      </c>
      <c r="B1436" s="191" t="s">
        <v>274</v>
      </c>
      <c r="C1436" s="191">
        <v>190</v>
      </c>
      <c r="D1436" s="191" t="s">
        <v>1743</v>
      </c>
      <c r="E1436" s="210">
        <v>45806.7</v>
      </c>
    </row>
    <row r="1437" spans="1:5" ht="16" x14ac:dyDescent="0.2">
      <c r="A1437" s="209">
        <v>115</v>
      </c>
      <c r="B1437" s="191" t="s">
        <v>274</v>
      </c>
      <c r="C1437" s="191">
        <v>250</v>
      </c>
      <c r="D1437" s="191" t="s">
        <v>1744</v>
      </c>
      <c r="E1437" s="210">
        <v>44264.32</v>
      </c>
    </row>
    <row r="1438" spans="1:5" ht="16" x14ac:dyDescent="0.2">
      <c r="A1438" s="209">
        <v>115</v>
      </c>
      <c r="B1438" s="191" t="s">
        <v>274</v>
      </c>
      <c r="C1438" s="191">
        <v>260</v>
      </c>
      <c r="D1438" s="191" t="s">
        <v>1745</v>
      </c>
      <c r="E1438" s="210">
        <v>45444.52</v>
      </c>
    </row>
    <row r="1439" spans="1:5" ht="16" x14ac:dyDescent="0.2">
      <c r="A1439" s="209">
        <v>115</v>
      </c>
      <c r="B1439" s="191" t="s">
        <v>274</v>
      </c>
      <c r="C1439" s="191">
        <v>270</v>
      </c>
      <c r="D1439" s="191" t="s">
        <v>1746</v>
      </c>
      <c r="E1439" s="210">
        <v>43039.61</v>
      </c>
    </row>
    <row r="1440" spans="1:5" ht="16" x14ac:dyDescent="0.2">
      <c r="A1440" s="209">
        <v>115</v>
      </c>
      <c r="B1440" s="191" t="s">
        <v>274</v>
      </c>
      <c r="C1440" s="191">
        <v>290</v>
      </c>
      <c r="D1440" s="191" t="s">
        <v>1747</v>
      </c>
      <c r="E1440" s="210">
        <v>44222.44</v>
      </c>
    </row>
    <row r="1441" spans="1:5" ht="16" x14ac:dyDescent="0.2">
      <c r="A1441" s="209">
        <v>115</v>
      </c>
      <c r="B1441" s="191" t="s">
        <v>274</v>
      </c>
      <c r="C1441" s="191">
        <v>300</v>
      </c>
      <c r="D1441" s="191" t="s">
        <v>1748</v>
      </c>
      <c r="E1441" s="210">
        <v>48811.83</v>
      </c>
    </row>
    <row r="1442" spans="1:5" ht="16" x14ac:dyDescent="0.2">
      <c r="A1442" s="209">
        <v>115</v>
      </c>
      <c r="B1442" s="191" t="s">
        <v>274</v>
      </c>
      <c r="C1442" s="191">
        <v>330</v>
      </c>
      <c r="D1442" s="191" t="s">
        <v>1749</v>
      </c>
      <c r="E1442" s="210">
        <v>47160.25</v>
      </c>
    </row>
    <row r="1443" spans="1:5" ht="16" x14ac:dyDescent="0.2">
      <c r="A1443" s="209">
        <v>115</v>
      </c>
      <c r="B1443" s="191" t="s">
        <v>274</v>
      </c>
      <c r="C1443" s="191">
        <v>340</v>
      </c>
      <c r="D1443" s="191" t="s">
        <v>1750</v>
      </c>
      <c r="E1443" s="210">
        <v>45994.01</v>
      </c>
    </row>
    <row r="1444" spans="1:5" ht="16" x14ac:dyDescent="0.2">
      <c r="A1444" s="209">
        <v>115</v>
      </c>
      <c r="B1444" s="191" t="s">
        <v>274</v>
      </c>
      <c r="C1444" s="191">
        <v>350</v>
      </c>
      <c r="D1444" s="191" t="s">
        <v>1751</v>
      </c>
      <c r="E1444" s="210">
        <v>45787.8</v>
      </c>
    </row>
    <row r="1445" spans="1:5" ht="16" x14ac:dyDescent="0.2">
      <c r="A1445" s="209">
        <v>115</v>
      </c>
      <c r="B1445" s="191" t="s">
        <v>274</v>
      </c>
      <c r="C1445" s="191">
        <v>360</v>
      </c>
      <c r="D1445" s="191" t="s">
        <v>1752</v>
      </c>
      <c r="E1445" s="210">
        <v>45252.23</v>
      </c>
    </row>
    <row r="1446" spans="1:5" ht="16" x14ac:dyDescent="0.2">
      <c r="A1446" s="209">
        <v>115</v>
      </c>
      <c r="B1446" s="191" t="s">
        <v>274</v>
      </c>
      <c r="C1446" s="191">
        <v>370</v>
      </c>
      <c r="D1446" s="191" t="s">
        <v>1753</v>
      </c>
      <c r="E1446" s="210">
        <v>44403.57</v>
      </c>
    </row>
    <row r="1447" spans="1:5" ht="16" x14ac:dyDescent="0.2">
      <c r="A1447" s="209">
        <v>115</v>
      </c>
      <c r="B1447" s="191" t="s">
        <v>274</v>
      </c>
      <c r="C1447" s="191">
        <v>70</v>
      </c>
      <c r="D1447" s="191" t="s">
        <v>1754</v>
      </c>
      <c r="E1447" s="210">
        <v>43393.64</v>
      </c>
    </row>
    <row r="1448" spans="1:5" ht="16" x14ac:dyDescent="0.2">
      <c r="A1448" s="209">
        <v>115</v>
      </c>
      <c r="B1448" s="191" t="s">
        <v>274</v>
      </c>
      <c r="C1448" s="191">
        <v>90</v>
      </c>
      <c r="D1448" s="191" t="s">
        <v>1755</v>
      </c>
      <c r="E1448" s="210">
        <v>45360.32</v>
      </c>
    </row>
    <row r="1449" spans="1:5" ht="16" x14ac:dyDescent="0.2">
      <c r="A1449" s="209">
        <v>116</v>
      </c>
      <c r="B1449" s="191" t="s">
        <v>275</v>
      </c>
      <c r="C1449" s="191">
        <v>10</v>
      </c>
      <c r="D1449" s="191" t="s">
        <v>1756</v>
      </c>
      <c r="E1449" s="210">
        <v>43883</v>
      </c>
    </row>
    <row r="1450" spans="1:5" ht="16" x14ac:dyDescent="0.2">
      <c r="A1450" s="209">
        <v>116</v>
      </c>
      <c r="B1450" s="191" t="s">
        <v>275</v>
      </c>
      <c r="C1450" s="191">
        <v>110</v>
      </c>
      <c r="D1450" s="191" t="s">
        <v>1757</v>
      </c>
      <c r="E1450" s="210">
        <v>45799</v>
      </c>
    </row>
    <row r="1451" spans="1:5" ht="16" x14ac:dyDescent="0.2">
      <c r="A1451" s="209">
        <v>116</v>
      </c>
      <c r="B1451" s="191" t="s">
        <v>275</v>
      </c>
      <c r="C1451" s="191">
        <v>222</v>
      </c>
      <c r="D1451" s="191" t="s">
        <v>1758</v>
      </c>
      <c r="E1451" s="210">
        <v>45042</v>
      </c>
    </row>
    <row r="1452" spans="1:5" ht="16" x14ac:dyDescent="0.2">
      <c r="A1452" s="209">
        <v>116</v>
      </c>
      <c r="B1452" s="191" t="s">
        <v>275</v>
      </c>
      <c r="C1452" s="191">
        <v>223</v>
      </c>
      <c r="D1452" s="191" t="s">
        <v>1645</v>
      </c>
      <c r="E1452" s="210">
        <v>45034</v>
      </c>
    </row>
    <row r="1453" spans="1:5" ht="16" x14ac:dyDescent="0.2">
      <c r="A1453" s="209">
        <v>116</v>
      </c>
      <c r="B1453" s="191" t="s">
        <v>275</v>
      </c>
      <c r="C1453" s="191">
        <v>224</v>
      </c>
      <c r="D1453" s="191" t="s">
        <v>1759</v>
      </c>
      <c r="E1453" s="210">
        <v>43395</v>
      </c>
    </row>
    <row r="1454" spans="1:5" ht="16" x14ac:dyDescent="0.2">
      <c r="A1454" s="209">
        <v>117</v>
      </c>
      <c r="B1454" s="191" t="s">
        <v>276</v>
      </c>
      <c r="C1454" s="191">
        <v>1070</v>
      </c>
      <c r="D1454" s="191" t="s">
        <v>1760</v>
      </c>
      <c r="E1454" s="210">
        <v>50056.39</v>
      </c>
    </row>
    <row r="1455" spans="1:5" ht="16" x14ac:dyDescent="0.2">
      <c r="A1455" s="209">
        <v>117</v>
      </c>
      <c r="B1455" s="191" t="s">
        <v>276</v>
      </c>
      <c r="C1455" s="191">
        <v>1080</v>
      </c>
      <c r="D1455" s="191" t="s">
        <v>1453</v>
      </c>
      <c r="E1455" s="210">
        <v>52905.09</v>
      </c>
    </row>
    <row r="1456" spans="1:5" ht="16" x14ac:dyDescent="0.2">
      <c r="A1456" s="209">
        <v>117</v>
      </c>
      <c r="B1456" s="191" t="s">
        <v>276</v>
      </c>
      <c r="C1456" s="191">
        <v>110</v>
      </c>
      <c r="D1456" s="191" t="s">
        <v>1761</v>
      </c>
      <c r="E1456" s="210">
        <v>52355.040000000001</v>
      </c>
    </row>
    <row r="1457" spans="1:5" ht="16" x14ac:dyDescent="0.2">
      <c r="A1457" s="209">
        <v>117</v>
      </c>
      <c r="B1457" s="191" t="s">
        <v>276</v>
      </c>
      <c r="C1457" s="191">
        <v>1120</v>
      </c>
      <c r="D1457" s="191" t="s">
        <v>1762</v>
      </c>
      <c r="E1457" s="210">
        <v>49037.41</v>
      </c>
    </row>
    <row r="1458" spans="1:5" ht="16" x14ac:dyDescent="0.2">
      <c r="A1458" s="209">
        <v>117</v>
      </c>
      <c r="B1458" s="191" t="s">
        <v>276</v>
      </c>
      <c r="C1458" s="191">
        <v>1150</v>
      </c>
      <c r="D1458" s="191" t="s">
        <v>722</v>
      </c>
      <c r="E1458" s="210">
        <v>49394.22</v>
      </c>
    </row>
    <row r="1459" spans="1:5" ht="16" x14ac:dyDescent="0.2">
      <c r="A1459" s="209">
        <v>117</v>
      </c>
      <c r="B1459" s="191" t="s">
        <v>276</v>
      </c>
      <c r="C1459" s="191">
        <v>1170</v>
      </c>
      <c r="D1459" s="191" t="s">
        <v>1017</v>
      </c>
      <c r="E1459" s="210">
        <v>51434.080000000002</v>
      </c>
    </row>
    <row r="1460" spans="1:5" ht="16" x14ac:dyDescent="0.2">
      <c r="A1460" s="209">
        <v>117</v>
      </c>
      <c r="B1460" s="191" t="s">
        <v>276</v>
      </c>
      <c r="C1460" s="191">
        <v>1180</v>
      </c>
      <c r="D1460" s="191" t="s">
        <v>1763</v>
      </c>
      <c r="E1460" s="210">
        <v>49270.65</v>
      </c>
    </row>
    <row r="1461" spans="1:5" ht="16" x14ac:dyDescent="0.2">
      <c r="A1461" s="209">
        <v>117</v>
      </c>
      <c r="B1461" s="191" t="s">
        <v>276</v>
      </c>
      <c r="C1461" s="191">
        <v>1210</v>
      </c>
      <c r="D1461" s="191" t="s">
        <v>1764</v>
      </c>
      <c r="E1461" s="210">
        <v>50078.7</v>
      </c>
    </row>
    <row r="1462" spans="1:5" ht="16" x14ac:dyDescent="0.2">
      <c r="A1462" s="209">
        <v>117</v>
      </c>
      <c r="B1462" s="191" t="s">
        <v>276</v>
      </c>
      <c r="C1462" s="191">
        <v>1220</v>
      </c>
      <c r="D1462" s="191" t="s">
        <v>1765</v>
      </c>
      <c r="E1462" s="210">
        <v>52394.42</v>
      </c>
    </row>
    <row r="1463" spans="1:5" ht="16" x14ac:dyDescent="0.2">
      <c r="A1463" s="209">
        <v>117</v>
      </c>
      <c r="B1463" s="191" t="s">
        <v>276</v>
      </c>
      <c r="C1463" s="191">
        <v>1230</v>
      </c>
      <c r="D1463" s="191" t="s">
        <v>1766</v>
      </c>
      <c r="E1463" s="210">
        <v>50782.21</v>
      </c>
    </row>
    <row r="1464" spans="1:5" ht="16" x14ac:dyDescent="0.2">
      <c r="A1464" s="209">
        <v>117</v>
      </c>
      <c r="B1464" s="191" t="s">
        <v>276</v>
      </c>
      <c r="C1464" s="191">
        <v>1240</v>
      </c>
      <c r="D1464" s="191" t="s">
        <v>1767</v>
      </c>
      <c r="E1464" s="210">
        <v>50714.12</v>
      </c>
    </row>
    <row r="1465" spans="1:5" ht="16" x14ac:dyDescent="0.2">
      <c r="A1465" s="209">
        <v>117</v>
      </c>
      <c r="B1465" s="191" t="s">
        <v>276</v>
      </c>
      <c r="C1465" s="191">
        <v>1250</v>
      </c>
      <c r="D1465" s="191" t="s">
        <v>1768</v>
      </c>
      <c r="E1465" s="210">
        <v>50488.74</v>
      </c>
    </row>
    <row r="1466" spans="1:5" ht="16" x14ac:dyDescent="0.2">
      <c r="A1466" s="209">
        <v>117</v>
      </c>
      <c r="B1466" s="191" t="s">
        <v>276</v>
      </c>
      <c r="C1466" s="191">
        <v>1260</v>
      </c>
      <c r="D1466" s="191" t="s">
        <v>1769</v>
      </c>
      <c r="E1466" s="210">
        <v>50240.69</v>
      </c>
    </row>
    <row r="1467" spans="1:5" ht="16" x14ac:dyDescent="0.2">
      <c r="A1467" s="209">
        <v>117</v>
      </c>
      <c r="B1467" s="191" t="s">
        <v>276</v>
      </c>
      <c r="C1467" s="191">
        <v>1270</v>
      </c>
      <c r="D1467" s="191" t="s">
        <v>1770</v>
      </c>
      <c r="E1467" s="210">
        <v>48991.92</v>
      </c>
    </row>
    <row r="1468" spans="1:5" ht="16" x14ac:dyDescent="0.2">
      <c r="A1468" s="209">
        <v>117</v>
      </c>
      <c r="B1468" s="191" t="s">
        <v>276</v>
      </c>
      <c r="C1468" s="191">
        <v>1290</v>
      </c>
      <c r="D1468" s="191" t="s">
        <v>1771</v>
      </c>
      <c r="E1468" s="210">
        <v>49284.83</v>
      </c>
    </row>
    <row r="1469" spans="1:5" ht="16" x14ac:dyDescent="0.2">
      <c r="A1469" s="209">
        <v>117</v>
      </c>
      <c r="B1469" s="191" t="s">
        <v>276</v>
      </c>
      <c r="C1469" s="191">
        <v>130</v>
      </c>
      <c r="D1469" s="191" t="s">
        <v>1614</v>
      </c>
      <c r="E1469" s="210">
        <v>49979.8</v>
      </c>
    </row>
    <row r="1470" spans="1:5" ht="16" x14ac:dyDescent="0.2">
      <c r="A1470" s="209">
        <v>117</v>
      </c>
      <c r="B1470" s="191" t="s">
        <v>276</v>
      </c>
      <c r="C1470" s="191">
        <v>1393</v>
      </c>
      <c r="D1470" s="191" t="s">
        <v>1772</v>
      </c>
      <c r="E1470" s="210">
        <v>48861.05</v>
      </c>
    </row>
    <row r="1471" spans="1:5" ht="16" x14ac:dyDescent="0.2">
      <c r="A1471" s="209">
        <v>117</v>
      </c>
      <c r="B1471" s="191" t="s">
        <v>276</v>
      </c>
      <c r="C1471" s="191">
        <v>1395</v>
      </c>
      <c r="D1471" s="191" t="s">
        <v>1154</v>
      </c>
      <c r="E1471" s="210">
        <v>50829.41</v>
      </c>
    </row>
    <row r="1472" spans="1:5" ht="16" x14ac:dyDescent="0.2">
      <c r="A1472" s="209">
        <v>117</v>
      </c>
      <c r="B1472" s="191" t="s">
        <v>276</v>
      </c>
      <c r="C1472" s="191">
        <v>1396</v>
      </c>
      <c r="D1472" s="191" t="s">
        <v>1773</v>
      </c>
      <c r="E1472" s="210">
        <v>49956.639999999999</v>
      </c>
    </row>
    <row r="1473" spans="1:5" ht="16" x14ac:dyDescent="0.2">
      <c r="A1473" s="209">
        <v>117</v>
      </c>
      <c r="B1473" s="191" t="s">
        <v>276</v>
      </c>
      <c r="C1473" s="191">
        <v>1398</v>
      </c>
      <c r="D1473" s="191" t="s">
        <v>756</v>
      </c>
      <c r="E1473" s="210">
        <v>50469.3</v>
      </c>
    </row>
    <row r="1474" spans="1:5" ht="16" x14ac:dyDescent="0.2">
      <c r="A1474" s="209">
        <v>117</v>
      </c>
      <c r="B1474" s="191" t="s">
        <v>276</v>
      </c>
      <c r="C1474" s="191">
        <v>1400</v>
      </c>
      <c r="D1474" s="191" t="s">
        <v>1774</v>
      </c>
      <c r="E1474" s="210">
        <v>49639.65</v>
      </c>
    </row>
    <row r="1475" spans="1:5" ht="16" x14ac:dyDescent="0.2">
      <c r="A1475" s="209">
        <v>117</v>
      </c>
      <c r="B1475" s="191" t="s">
        <v>276</v>
      </c>
      <c r="C1475" s="191">
        <v>1402</v>
      </c>
      <c r="D1475" s="191" t="s">
        <v>1775</v>
      </c>
      <c r="E1475" s="210">
        <v>50271.54</v>
      </c>
    </row>
    <row r="1476" spans="1:5" ht="16" x14ac:dyDescent="0.2">
      <c r="A1476" s="209">
        <v>117</v>
      </c>
      <c r="B1476" s="191" t="s">
        <v>276</v>
      </c>
      <c r="C1476" s="191">
        <v>1404</v>
      </c>
      <c r="D1476" s="191" t="s">
        <v>1776</v>
      </c>
      <c r="E1476" s="210">
        <v>48678.080000000002</v>
      </c>
    </row>
    <row r="1477" spans="1:5" ht="16" x14ac:dyDescent="0.2">
      <c r="A1477" s="209">
        <v>117</v>
      </c>
      <c r="B1477" s="191" t="s">
        <v>276</v>
      </c>
      <c r="C1477" s="191">
        <v>1405</v>
      </c>
      <c r="D1477" s="191" t="s">
        <v>1777</v>
      </c>
      <c r="E1477" s="210">
        <v>51176.08</v>
      </c>
    </row>
    <row r="1478" spans="1:5" ht="16" x14ac:dyDescent="0.2">
      <c r="A1478" s="209">
        <v>117</v>
      </c>
      <c r="B1478" s="191" t="s">
        <v>276</v>
      </c>
      <c r="C1478" s="191">
        <v>1407</v>
      </c>
      <c r="D1478" s="191" t="s">
        <v>1778</v>
      </c>
      <c r="E1478" s="210">
        <v>48587.89</v>
      </c>
    </row>
    <row r="1479" spans="1:5" ht="16" x14ac:dyDescent="0.2">
      <c r="A1479" s="209">
        <v>117</v>
      </c>
      <c r="B1479" s="191" t="s">
        <v>276</v>
      </c>
      <c r="C1479" s="191">
        <v>1408</v>
      </c>
      <c r="D1479" s="191" t="s">
        <v>1779</v>
      </c>
      <c r="E1479" s="210">
        <v>53519.27</v>
      </c>
    </row>
    <row r="1480" spans="1:5" ht="16" x14ac:dyDescent="0.2">
      <c r="A1480" s="209">
        <v>117</v>
      </c>
      <c r="B1480" s="191" t="s">
        <v>276</v>
      </c>
      <c r="C1480" s="191">
        <v>1409</v>
      </c>
      <c r="D1480" s="191" t="s">
        <v>1780</v>
      </c>
      <c r="E1480" s="210">
        <v>49080.58</v>
      </c>
    </row>
    <row r="1481" spans="1:5" ht="16" x14ac:dyDescent="0.2">
      <c r="A1481" s="209">
        <v>117</v>
      </c>
      <c r="B1481" s="191" t="s">
        <v>276</v>
      </c>
      <c r="C1481" s="191">
        <v>1410</v>
      </c>
      <c r="D1481" s="191" t="s">
        <v>1781</v>
      </c>
      <c r="E1481" s="210">
        <v>50606.16</v>
      </c>
    </row>
    <row r="1482" spans="1:5" ht="16" x14ac:dyDescent="0.2">
      <c r="A1482" s="209">
        <v>117</v>
      </c>
      <c r="B1482" s="191" t="s">
        <v>276</v>
      </c>
      <c r="C1482" s="191">
        <v>1411</v>
      </c>
      <c r="D1482" s="191" t="s">
        <v>1782</v>
      </c>
      <c r="E1482" s="210">
        <v>49882.52</v>
      </c>
    </row>
    <row r="1483" spans="1:5" ht="16" x14ac:dyDescent="0.2">
      <c r="A1483" s="209">
        <v>117</v>
      </c>
      <c r="B1483" s="191" t="s">
        <v>276</v>
      </c>
      <c r="C1483" s="191">
        <v>150</v>
      </c>
      <c r="D1483" s="191" t="s">
        <v>1783</v>
      </c>
      <c r="E1483" s="210">
        <v>48693.279999999999</v>
      </c>
    </row>
    <row r="1484" spans="1:5" ht="16" x14ac:dyDescent="0.2">
      <c r="A1484" s="209">
        <v>117</v>
      </c>
      <c r="B1484" s="191" t="s">
        <v>276</v>
      </c>
      <c r="C1484" s="191">
        <v>20</v>
      </c>
      <c r="D1484" s="191" t="s">
        <v>1784</v>
      </c>
      <c r="E1484" s="210">
        <v>49203.3</v>
      </c>
    </row>
    <row r="1485" spans="1:5" ht="16" x14ac:dyDescent="0.2">
      <c r="A1485" s="209">
        <v>117</v>
      </c>
      <c r="B1485" s="191" t="s">
        <v>276</v>
      </c>
      <c r="C1485" s="191">
        <v>200</v>
      </c>
      <c r="D1485" s="191" t="s">
        <v>1785</v>
      </c>
      <c r="E1485" s="210">
        <v>48560.21</v>
      </c>
    </row>
    <row r="1486" spans="1:5" ht="16" x14ac:dyDescent="0.2">
      <c r="A1486" s="209">
        <v>117</v>
      </c>
      <c r="B1486" s="191" t="s">
        <v>276</v>
      </c>
      <c r="C1486" s="191">
        <v>250</v>
      </c>
      <c r="D1486" s="191" t="s">
        <v>1786</v>
      </c>
      <c r="E1486" s="210">
        <v>49159.32</v>
      </c>
    </row>
    <row r="1487" spans="1:5" ht="16" x14ac:dyDescent="0.2">
      <c r="A1487" s="209">
        <v>117</v>
      </c>
      <c r="B1487" s="191" t="s">
        <v>276</v>
      </c>
      <c r="C1487" s="191">
        <v>270</v>
      </c>
      <c r="D1487" s="191" t="s">
        <v>1787</v>
      </c>
      <c r="E1487" s="210">
        <v>51839.87</v>
      </c>
    </row>
    <row r="1488" spans="1:5" ht="16" x14ac:dyDescent="0.2">
      <c r="A1488" s="209">
        <v>117</v>
      </c>
      <c r="B1488" s="191" t="s">
        <v>276</v>
      </c>
      <c r="C1488" s="191">
        <v>280</v>
      </c>
      <c r="D1488" s="191" t="s">
        <v>1788</v>
      </c>
      <c r="E1488" s="210">
        <v>49992.59</v>
      </c>
    </row>
    <row r="1489" spans="1:5" ht="16" x14ac:dyDescent="0.2">
      <c r="A1489" s="209">
        <v>117</v>
      </c>
      <c r="B1489" s="191" t="s">
        <v>276</v>
      </c>
      <c r="C1489" s="191">
        <v>290</v>
      </c>
      <c r="D1489" s="191" t="s">
        <v>1789</v>
      </c>
      <c r="E1489" s="210">
        <v>48099.06</v>
      </c>
    </row>
    <row r="1490" spans="1:5" ht="16" x14ac:dyDescent="0.2">
      <c r="A1490" s="209">
        <v>117</v>
      </c>
      <c r="B1490" s="191" t="s">
        <v>276</v>
      </c>
      <c r="C1490" s="191">
        <v>300</v>
      </c>
      <c r="D1490" s="191" t="s">
        <v>1790</v>
      </c>
      <c r="E1490" s="210">
        <v>48687.65</v>
      </c>
    </row>
    <row r="1491" spans="1:5" ht="16" x14ac:dyDescent="0.2">
      <c r="A1491" s="209">
        <v>117</v>
      </c>
      <c r="B1491" s="191" t="s">
        <v>276</v>
      </c>
      <c r="C1491" s="191">
        <v>310</v>
      </c>
      <c r="D1491" s="191" t="s">
        <v>1791</v>
      </c>
      <c r="E1491" s="210">
        <v>49305.59</v>
      </c>
    </row>
    <row r="1492" spans="1:5" ht="16" x14ac:dyDescent="0.2">
      <c r="A1492" s="209">
        <v>117</v>
      </c>
      <c r="B1492" s="191" t="s">
        <v>276</v>
      </c>
      <c r="C1492" s="191">
        <v>320</v>
      </c>
      <c r="D1492" s="191" t="s">
        <v>1792</v>
      </c>
      <c r="E1492" s="210">
        <v>50132.31</v>
      </c>
    </row>
    <row r="1493" spans="1:5" ht="16" x14ac:dyDescent="0.2">
      <c r="A1493" s="209">
        <v>117</v>
      </c>
      <c r="B1493" s="191" t="s">
        <v>276</v>
      </c>
      <c r="C1493" s="191">
        <v>50</v>
      </c>
      <c r="D1493" s="191" t="s">
        <v>1793</v>
      </c>
      <c r="E1493" s="210">
        <v>51112.5</v>
      </c>
    </row>
    <row r="1494" spans="1:5" ht="16" x14ac:dyDescent="0.2">
      <c r="A1494" s="209">
        <v>117</v>
      </c>
      <c r="B1494" s="191" t="s">
        <v>276</v>
      </c>
      <c r="C1494" s="191">
        <v>70</v>
      </c>
      <c r="D1494" s="191" t="s">
        <v>1794</v>
      </c>
      <c r="E1494" s="210">
        <v>48346.73</v>
      </c>
    </row>
    <row r="1495" spans="1:5" ht="16" x14ac:dyDescent="0.2">
      <c r="A1495" s="209">
        <v>117</v>
      </c>
      <c r="B1495" s="191" t="s">
        <v>276</v>
      </c>
      <c r="C1495" s="191">
        <v>91</v>
      </c>
      <c r="D1495" s="191" t="s">
        <v>1795</v>
      </c>
      <c r="E1495" s="210">
        <v>53871.3</v>
      </c>
    </row>
    <row r="1496" spans="1:5" ht="16" x14ac:dyDescent="0.2">
      <c r="A1496" s="209">
        <v>118</v>
      </c>
      <c r="B1496" s="191" t="s">
        <v>135</v>
      </c>
      <c r="C1496" s="191">
        <v>10</v>
      </c>
      <c r="D1496" s="191" t="s">
        <v>1796</v>
      </c>
      <c r="E1496" s="210">
        <v>51264.2</v>
      </c>
    </row>
    <row r="1497" spans="1:5" ht="16" x14ac:dyDescent="0.2">
      <c r="A1497" s="209">
        <v>118</v>
      </c>
      <c r="B1497" s="191" t="s">
        <v>135</v>
      </c>
      <c r="C1497" s="191">
        <v>100</v>
      </c>
      <c r="D1497" s="191" t="s">
        <v>1797</v>
      </c>
      <c r="E1497" s="210">
        <v>47495.95</v>
      </c>
    </row>
    <row r="1498" spans="1:5" ht="16" x14ac:dyDescent="0.2">
      <c r="A1498" s="209">
        <v>118</v>
      </c>
      <c r="B1498" s="191" t="s">
        <v>135</v>
      </c>
      <c r="C1498" s="191">
        <v>131</v>
      </c>
      <c r="D1498" s="191" t="s">
        <v>1798</v>
      </c>
      <c r="E1498" s="210">
        <v>49033.52</v>
      </c>
    </row>
    <row r="1499" spans="1:5" ht="16" x14ac:dyDescent="0.2">
      <c r="A1499" s="209">
        <v>118</v>
      </c>
      <c r="B1499" s="191" t="s">
        <v>135</v>
      </c>
      <c r="C1499" s="191">
        <v>150</v>
      </c>
      <c r="D1499" s="191" t="s">
        <v>1799</v>
      </c>
      <c r="E1499" s="210">
        <v>53231.11</v>
      </c>
    </row>
    <row r="1500" spans="1:5" ht="16" x14ac:dyDescent="0.2">
      <c r="A1500" s="209">
        <v>118</v>
      </c>
      <c r="B1500" s="191" t="s">
        <v>135</v>
      </c>
      <c r="C1500" s="191">
        <v>185</v>
      </c>
      <c r="D1500" s="191" t="s">
        <v>1800</v>
      </c>
      <c r="E1500" s="210">
        <v>47660.83</v>
      </c>
    </row>
    <row r="1501" spans="1:5" ht="16" x14ac:dyDescent="0.2">
      <c r="A1501" s="209">
        <v>118</v>
      </c>
      <c r="B1501" s="191" t="s">
        <v>135</v>
      </c>
      <c r="C1501" s="191">
        <v>190</v>
      </c>
      <c r="D1501" s="191" t="s">
        <v>1801</v>
      </c>
      <c r="E1501" s="210">
        <v>48281.760000000002</v>
      </c>
    </row>
    <row r="1502" spans="1:5" ht="16" x14ac:dyDescent="0.2">
      <c r="A1502" s="209">
        <v>118</v>
      </c>
      <c r="B1502" s="191" t="s">
        <v>135</v>
      </c>
      <c r="C1502" s="191">
        <v>20</v>
      </c>
      <c r="D1502" s="191" t="s">
        <v>1802</v>
      </c>
      <c r="E1502" s="210">
        <v>49988.17</v>
      </c>
    </row>
    <row r="1503" spans="1:5" ht="16" x14ac:dyDescent="0.2">
      <c r="A1503" s="209">
        <v>118</v>
      </c>
      <c r="B1503" s="191" t="s">
        <v>135</v>
      </c>
      <c r="C1503" s="191">
        <v>210</v>
      </c>
      <c r="D1503" s="191" t="s">
        <v>1803</v>
      </c>
      <c r="E1503" s="210">
        <v>49689.49</v>
      </c>
    </row>
    <row r="1504" spans="1:5" ht="16" x14ac:dyDescent="0.2">
      <c r="A1504" s="209">
        <v>118</v>
      </c>
      <c r="B1504" s="191" t="s">
        <v>135</v>
      </c>
      <c r="C1504" s="191">
        <v>220</v>
      </c>
      <c r="D1504" s="191" t="s">
        <v>1804</v>
      </c>
      <c r="E1504" s="210">
        <v>48300.41</v>
      </c>
    </row>
    <row r="1505" spans="1:5" ht="16" x14ac:dyDescent="0.2">
      <c r="A1505" s="209">
        <v>118</v>
      </c>
      <c r="B1505" s="191" t="s">
        <v>135</v>
      </c>
      <c r="C1505" s="191">
        <v>250</v>
      </c>
      <c r="D1505" s="191" t="s">
        <v>1805</v>
      </c>
      <c r="E1505" s="210">
        <v>52256.29</v>
      </c>
    </row>
    <row r="1506" spans="1:5" ht="16" x14ac:dyDescent="0.2">
      <c r="A1506" s="209">
        <v>118</v>
      </c>
      <c r="B1506" s="191" t="s">
        <v>135</v>
      </c>
      <c r="C1506" s="191">
        <v>30</v>
      </c>
      <c r="D1506" s="191" t="s">
        <v>1806</v>
      </c>
      <c r="E1506" s="210">
        <v>47287.12</v>
      </c>
    </row>
    <row r="1507" spans="1:5" ht="16" x14ac:dyDescent="0.2">
      <c r="A1507" s="209">
        <v>118</v>
      </c>
      <c r="B1507" s="191" t="s">
        <v>135</v>
      </c>
      <c r="C1507" s="191">
        <v>390</v>
      </c>
      <c r="D1507" s="191" t="s">
        <v>1807</v>
      </c>
      <c r="E1507" s="210">
        <v>51290.64</v>
      </c>
    </row>
    <row r="1508" spans="1:5" ht="16" x14ac:dyDescent="0.2">
      <c r="A1508" s="209">
        <v>118</v>
      </c>
      <c r="B1508" s="191" t="s">
        <v>135</v>
      </c>
      <c r="C1508" s="191">
        <v>40</v>
      </c>
      <c r="D1508" s="191" t="s">
        <v>1808</v>
      </c>
      <c r="E1508" s="210">
        <v>48165.41</v>
      </c>
    </row>
    <row r="1509" spans="1:5" ht="16" x14ac:dyDescent="0.2">
      <c r="A1509" s="209">
        <v>118</v>
      </c>
      <c r="B1509" s="191" t="s">
        <v>135</v>
      </c>
      <c r="C1509" s="191">
        <v>420</v>
      </c>
      <c r="D1509" s="191" t="s">
        <v>1809</v>
      </c>
      <c r="E1509" s="210">
        <v>50863.55</v>
      </c>
    </row>
    <row r="1510" spans="1:5" ht="16" x14ac:dyDescent="0.2">
      <c r="A1510" s="209">
        <v>118</v>
      </c>
      <c r="B1510" s="191" t="s">
        <v>135</v>
      </c>
      <c r="C1510" s="191">
        <v>430</v>
      </c>
      <c r="D1510" s="191" t="s">
        <v>1810</v>
      </c>
      <c r="E1510" s="210">
        <v>49195.08</v>
      </c>
    </row>
    <row r="1511" spans="1:5" ht="16" x14ac:dyDescent="0.2">
      <c r="A1511" s="209">
        <v>118</v>
      </c>
      <c r="B1511" s="191" t="s">
        <v>135</v>
      </c>
      <c r="C1511" s="191">
        <v>460</v>
      </c>
      <c r="D1511" s="191" t="s">
        <v>1811</v>
      </c>
      <c r="E1511" s="210">
        <v>50720.86</v>
      </c>
    </row>
    <row r="1512" spans="1:5" ht="16" x14ac:dyDescent="0.2">
      <c r="A1512" s="209">
        <v>118</v>
      </c>
      <c r="B1512" s="191" t="s">
        <v>135</v>
      </c>
      <c r="C1512" s="191">
        <v>471</v>
      </c>
      <c r="D1512" s="191" t="s">
        <v>1812</v>
      </c>
      <c r="E1512" s="210">
        <v>49754.23</v>
      </c>
    </row>
    <row r="1513" spans="1:5" ht="16" x14ac:dyDescent="0.2">
      <c r="A1513" s="209">
        <v>118</v>
      </c>
      <c r="B1513" s="191" t="s">
        <v>135</v>
      </c>
      <c r="C1513" s="191">
        <v>480</v>
      </c>
      <c r="D1513" s="191" t="s">
        <v>1813</v>
      </c>
      <c r="E1513" s="210">
        <v>48439.85</v>
      </c>
    </row>
    <row r="1514" spans="1:5" ht="16" x14ac:dyDescent="0.2">
      <c r="A1514" s="209">
        <v>118</v>
      </c>
      <c r="B1514" s="191" t="s">
        <v>135</v>
      </c>
      <c r="C1514" s="191">
        <v>490</v>
      </c>
      <c r="D1514" s="191" t="s">
        <v>1405</v>
      </c>
      <c r="E1514" s="210">
        <v>48851.13</v>
      </c>
    </row>
    <row r="1515" spans="1:5" ht="16" x14ac:dyDescent="0.2">
      <c r="A1515" s="209">
        <v>118</v>
      </c>
      <c r="B1515" s="191" t="s">
        <v>135</v>
      </c>
      <c r="C1515" s="191">
        <v>500</v>
      </c>
      <c r="D1515" s="191" t="s">
        <v>1814</v>
      </c>
      <c r="E1515" s="210">
        <v>51196.6</v>
      </c>
    </row>
    <row r="1516" spans="1:5" ht="16" x14ac:dyDescent="0.2">
      <c r="A1516" s="209">
        <v>118</v>
      </c>
      <c r="B1516" s="191" t="s">
        <v>135</v>
      </c>
      <c r="C1516" s="191">
        <v>510</v>
      </c>
      <c r="D1516" s="191" t="s">
        <v>1815</v>
      </c>
      <c r="E1516" s="210">
        <v>58237.25</v>
      </c>
    </row>
    <row r="1517" spans="1:5" ht="16" x14ac:dyDescent="0.2">
      <c r="A1517" s="209">
        <v>118</v>
      </c>
      <c r="B1517" s="191" t="s">
        <v>135</v>
      </c>
      <c r="C1517" s="191">
        <v>520</v>
      </c>
      <c r="D1517" s="191" t="s">
        <v>1816</v>
      </c>
      <c r="E1517" s="210">
        <v>46339.38</v>
      </c>
    </row>
    <row r="1518" spans="1:5" ht="16" x14ac:dyDescent="0.2">
      <c r="A1518" s="209">
        <v>118</v>
      </c>
      <c r="B1518" s="191" t="s">
        <v>135</v>
      </c>
      <c r="C1518" s="191">
        <v>530</v>
      </c>
      <c r="D1518" s="191" t="s">
        <v>1817</v>
      </c>
      <c r="E1518" s="210">
        <v>49448.86</v>
      </c>
    </row>
    <row r="1519" spans="1:5" ht="16" x14ac:dyDescent="0.2">
      <c r="A1519" s="209">
        <v>118</v>
      </c>
      <c r="B1519" s="191" t="s">
        <v>135</v>
      </c>
      <c r="C1519" s="191">
        <v>550</v>
      </c>
      <c r="D1519" s="191" t="s">
        <v>1818</v>
      </c>
      <c r="E1519" s="210">
        <v>48540.23</v>
      </c>
    </row>
    <row r="1520" spans="1:5" ht="16" x14ac:dyDescent="0.2">
      <c r="A1520" s="209">
        <v>118</v>
      </c>
      <c r="B1520" s="191" t="s">
        <v>135</v>
      </c>
      <c r="C1520" s="191">
        <v>560</v>
      </c>
      <c r="D1520" s="191" t="s">
        <v>1819</v>
      </c>
      <c r="E1520" s="210">
        <v>50371.82</v>
      </c>
    </row>
    <row r="1521" spans="1:5" ht="16" x14ac:dyDescent="0.2">
      <c r="A1521" s="209">
        <v>118</v>
      </c>
      <c r="B1521" s="191" t="s">
        <v>135</v>
      </c>
      <c r="C1521" s="191">
        <v>570</v>
      </c>
      <c r="D1521" s="191" t="s">
        <v>1820</v>
      </c>
      <c r="E1521" s="210">
        <v>48685.27</v>
      </c>
    </row>
    <row r="1522" spans="1:5" ht="16" x14ac:dyDescent="0.2">
      <c r="A1522" s="209">
        <v>118</v>
      </c>
      <c r="B1522" s="191" t="s">
        <v>135</v>
      </c>
      <c r="C1522" s="191">
        <v>580</v>
      </c>
      <c r="D1522" s="191" t="s">
        <v>1821</v>
      </c>
      <c r="E1522" s="210">
        <v>49984.87</v>
      </c>
    </row>
    <row r="1523" spans="1:5" ht="16" x14ac:dyDescent="0.2">
      <c r="A1523" s="209">
        <v>118</v>
      </c>
      <c r="B1523" s="191" t="s">
        <v>135</v>
      </c>
      <c r="C1523" s="191">
        <v>610</v>
      </c>
      <c r="D1523" s="191" t="s">
        <v>1822</v>
      </c>
      <c r="E1523" s="210">
        <v>50706.25</v>
      </c>
    </row>
    <row r="1524" spans="1:5" ht="16" x14ac:dyDescent="0.2">
      <c r="A1524" s="209">
        <v>118</v>
      </c>
      <c r="B1524" s="191" t="s">
        <v>135</v>
      </c>
      <c r="C1524" s="191">
        <v>620</v>
      </c>
      <c r="D1524" s="191" t="s">
        <v>1823</v>
      </c>
      <c r="E1524" s="210">
        <v>52641.42</v>
      </c>
    </row>
    <row r="1525" spans="1:5" ht="16" x14ac:dyDescent="0.2">
      <c r="A1525" s="209">
        <v>118</v>
      </c>
      <c r="B1525" s="191" t="s">
        <v>135</v>
      </c>
      <c r="C1525" s="191">
        <v>630</v>
      </c>
      <c r="D1525" s="191" t="s">
        <v>1824</v>
      </c>
      <c r="E1525" s="210">
        <v>48417.51</v>
      </c>
    </row>
    <row r="1526" spans="1:5" ht="16" x14ac:dyDescent="0.2">
      <c r="A1526" s="209">
        <v>118</v>
      </c>
      <c r="B1526" s="191" t="s">
        <v>135</v>
      </c>
      <c r="C1526" s="191">
        <v>650</v>
      </c>
      <c r="D1526" s="191" t="s">
        <v>1825</v>
      </c>
      <c r="E1526" s="210">
        <v>49626.36</v>
      </c>
    </row>
    <row r="1527" spans="1:5" ht="16" x14ac:dyDescent="0.2">
      <c r="A1527" s="209">
        <v>118</v>
      </c>
      <c r="B1527" s="191" t="s">
        <v>135</v>
      </c>
      <c r="C1527" s="191">
        <v>670</v>
      </c>
      <c r="D1527" s="191" t="s">
        <v>1826</v>
      </c>
      <c r="E1527" s="210">
        <v>51272.49</v>
      </c>
    </row>
    <row r="1528" spans="1:5" ht="16" x14ac:dyDescent="0.2">
      <c r="A1528" s="209">
        <v>118</v>
      </c>
      <c r="B1528" s="191" t="s">
        <v>135</v>
      </c>
      <c r="C1528" s="191">
        <v>682</v>
      </c>
      <c r="D1528" s="191" t="s">
        <v>1827</v>
      </c>
      <c r="E1528" s="210">
        <v>49189.54</v>
      </c>
    </row>
    <row r="1529" spans="1:5" ht="16" x14ac:dyDescent="0.2">
      <c r="A1529" s="209">
        <v>118</v>
      </c>
      <c r="B1529" s="191" t="s">
        <v>135</v>
      </c>
      <c r="C1529" s="191">
        <v>710</v>
      </c>
      <c r="D1529" s="191" t="s">
        <v>1828</v>
      </c>
      <c r="E1529" s="210">
        <v>51477.05</v>
      </c>
    </row>
    <row r="1530" spans="1:5" ht="16" x14ac:dyDescent="0.2">
      <c r="A1530" s="209">
        <v>118</v>
      </c>
      <c r="B1530" s="191" t="s">
        <v>135</v>
      </c>
      <c r="C1530" s="191">
        <v>740</v>
      </c>
      <c r="D1530" s="191" t="s">
        <v>1829</v>
      </c>
      <c r="E1530" s="210">
        <v>49149.15</v>
      </c>
    </row>
    <row r="1531" spans="1:5" ht="16" x14ac:dyDescent="0.2">
      <c r="A1531" s="209">
        <v>118</v>
      </c>
      <c r="B1531" s="191" t="s">
        <v>135</v>
      </c>
      <c r="C1531" s="191">
        <v>750</v>
      </c>
      <c r="D1531" s="191" t="s">
        <v>1830</v>
      </c>
      <c r="E1531" s="210">
        <v>50197.24</v>
      </c>
    </row>
    <row r="1532" spans="1:5" ht="16" x14ac:dyDescent="0.2">
      <c r="A1532" s="209">
        <v>118</v>
      </c>
      <c r="B1532" s="191" t="s">
        <v>135</v>
      </c>
      <c r="C1532" s="191">
        <v>760</v>
      </c>
      <c r="D1532" s="191" t="s">
        <v>1831</v>
      </c>
      <c r="E1532" s="210">
        <v>48695.44</v>
      </c>
    </row>
    <row r="1533" spans="1:5" ht="16" x14ac:dyDescent="0.2">
      <c r="A1533" s="209">
        <v>118</v>
      </c>
      <c r="B1533" s="191" t="s">
        <v>135</v>
      </c>
      <c r="C1533" s="191">
        <v>770</v>
      </c>
      <c r="D1533" s="191" t="s">
        <v>1832</v>
      </c>
      <c r="E1533" s="210">
        <v>48002.81</v>
      </c>
    </row>
    <row r="1534" spans="1:5" ht="16" x14ac:dyDescent="0.2">
      <c r="A1534" s="209">
        <v>118</v>
      </c>
      <c r="B1534" s="191" t="s">
        <v>135</v>
      </c>
      <c r="C1534" s="191">
        <v>780</v>
      </c>
      <c r="D1534" s="191" t="s">
        <v>1833</v>
      </c>
      <c r="E1534" s="210">
        <v>48231.22</v>
      </c>
    </row>
    <row r="1535" spans="1:5" ht="16" x14ac:dyDescent="0.2">
      <c r="A1535" s="209">
        <v>118</v>
      </c>
      <c r="B1535" s="191" t="s">
        <v>135</v>
      </c>
      <c r="C1535" s="191">
        <v>790</v>
      </c>
      <c r="D1535" s="191" t="s">
        <v>1834</v>
      </c>
      <c r="E1535" s="210">
        <v>47541.27</v>
      </c>
    </row>
    <row r="1536" spans="1:5" ht="16" x14ac:dyDescent="0.2">
      <c r="A1536" s="209">
        <v>118</v>
      </c>
      <c r="B1536" s="191" t="s">
        <v>135</v>
      </c>
      <c r="C1536" s="191">
        <v>800</v>
      </c>
      <c r="D1536" s="191" t="s">
        <v>1835</v>
      </c>
      <c r="E1536" s="210">
        <v>51956.17</v>
      </c>
    </row>
    <row r="1537" spans="1:5" ht="16" x14ac:dyDescent="0.2">
      <c r="A1537" s="209">
        <v>118</v>
      </c>
      <c r="B1537" s="191" t="s">
        <v>135</v>
      </c>
      <c r="C1537" s="191">
        <v>820</v>
      </c>
      <c r="D1537" s="191" t="s">
        <v>1836</v>
      </c>
      <c r="E1537" s="210">
        <v>47927.360000000001</v>
      </c>
    </row>
    <row r="1538" spans="1:5" ht="16" x14ac:dyDescent="0.2">
      <c r="A1538" s="209">
        <v>118</v>
      </c>
      <c r="B1538" s="191" t="s">
        <v>135</v>
      </c>
      <c r="C1538" s="191">
        <v>840</v>
      </c>
      <c r="D1538" s="191" t="s">
        <v>1837</v>
      </c>
      <c r="E1538" s="210">
        <v>51288.35</v>
      </c>
    </row>
    <row r="1539" spans="1:5" ht="16" x14ac:dyDescent="0.2">
      <c r="A1539" s="209">
        <v>118</v>
      </c>
      <c r="B1539" s="191" t="s">
        <v>135</v>
      </c>
      <c r="C1539" s="191">
        <v>850</v>
      </c>
      <c r="D1539" s="191" t="s">
        <v>1838</v>
      </c>
      <c r="E1539" s="210">
        <v>47429.69</v>
      </c>
    </row>
    <row r="1540" spans="1:5" ht="16" x14ac:dyDescent="0.2">
      <c r="A1540" s="209">
        <v>118</v>
      </c>
      <c r="B1540" s="191" t="s">
        <v>135</v>
      </c>
      <c r="C1540" s="191">
        <v>860</v>
      </c>
      <c r="D1540" s="191" t="s">
        <v>1839</v>
      </c>
      <c r="E1540" s="210">
        <v>51755.14</v>
      </c>
    </row>
    <row r="1541" spans="1:5" ht="16" x14ac:dyDescent="0.2">
      <c r="A1541" s="209">
        <v>118</v>
      </c>
      <c r="B1541" s="191" t="s">
        <v>135</v>
      </c>
      <c r="C1541" s="191">
        <v>880</v>
      </c>
      <c r="D1541" s="191" t="s">
        <v>1840</v>
      </c>
      <c r="E1541" s="210">
        <v>48995.25</v>
      </c>
    </row>
    <row r="1542" spans="1:5" ht="16" x14ac:dyDescent="0.2">
      <c r="A1542" s="209">
        <v>118</v>
      </c>
      <c r="B1542" s="191" t="s">
        <v>135</v>
      </c>
      <c r="C1542" s="191">
        <v>90</v>
      </c>
      <c r="D1542" s="191" t="s">
        <v>1841</v>
      </c>
      <c r="E1542" s="210">
        <v>50458.58</v>
      </c>
    </row>
    <row r="1543" spans="1:5" ht="16" x14ac:dyDescent="0.2">
      <c r="A1543" s="209">
        <v>119</v>
      </c>
      <c r="B1543" s="191" t="s">
        <v>277</v>
      </c>
      <c r="C1543" s="191">
        <v>20</v>
      </c>
      <c r="D1543" s="191" t="s">
        <v>1842</v>
      </c>
      <c r="E1543" s="210">
        <v>40981.839999999997</v>
      </c>
    </row>
    <row r="1544" spans="1:5" ht="16" x14ac:dyDescent="0.2">
      <c r="A1544" s="209">
        <v>119</v>
      </c>
      <c r="B1544" s="191" t="s">
        <v>277</v>
      </c>
      <c r="C1544" s="191">
        <v>40</v>
      </c>
      <c r="D1544" s="191" t="s">
        <v>1843</v>
      </c>
      <c r="E1544" s="210">
        <v>43376.97</v>
      </c>
    </row>
    <row r="1545" spans="1:5" ht="16" x14ac:dyDescent="0.2">
      <c r="A1545" s="209">
        <v>120</v>
      </c>
      <c r="B1545" s="191" t="s">
        <v>278</v>
      </c>
      <c r="C1545" s="191">
        <v>110</v>
      </c>
      <c r="D1545" s="191" t="s">
        <v>1844</v>
      </c>
      <c r="E1545" s="210">
        <v>51985</v>
      </c>
    </row>
    <row r="1546" spans="1:5" ht="16" x14ac:dyDescent="0.2">
      <c r="A1546" s="209">
        <v>120</v>
      </c>
      <c r="B1546" s="191" t="s">
        <v>278</v>
      </c>
      <c r="C1546" s="191">
        <v>121</v>
      </c>
      <c r="D1546" s="191" t="s">
        <v>1845</v>
      </c>
      <c r="E1546" s="210">
        <v>52430</v>
      </c>
    </row>
    <row r="1547" spans="1:5" ht="16" x14ac:dyDescent="0.2">
      <c r="A1547" s="209">
        <v>120</v>
      </c>
      <c r="B1547" s="191" t="s">
        <v>278</v>
      </c>
      <c r="C1547" s="191">
        <v>130</v>
      </c>
      <c r="D1547" s="191" t="s">
        <v>1846</v>
      </c>
      <c r="E1547" s="210">
        <v>45837</v>
      </c>
    </row>
    <row r="1548" spans="1:5" ht="16" x14ac:dyDescent="0.2">
      <c r="A1548" s="209">
        <v>120</v>
      </c>
      <c r="B1548" s="191" t="s">
        <v>278</v>
      </c>
      <c r="C1548" s="191">
        <v>160</v>
      </c>
      <c r="D1548" s="191" t="s">
        <v>1847</v>
      </c>
      <c r="E1548" s="210">
        <v>47005</v>
      </c>
    </row>
    <row r="1549" spans="1:5" ht="16" x14ac:dyDescent="0.2">
      <c r="A1549" s="209">
        <v>120</v>
      </c>
      <c r="B1549" s="191" t="s">
        <v>278</v>
      </c>
      <c r="C1549" s="191">
        <v>170</v>
      </c>
      <c r="D1549" s="191" t="s">
        <v>1487</v>
      </c>
      <c r="E1549" s="210">
        <v>47400</v>
      </c>
    </row>
    <row r="1550" spans="1:5" ht="16" x14ac:dyDescent="0.2">
      <c r="A1550" s="209">
        <v>120</v>
      </c>
      <c r="B1550" s="191" t="s">
        <v>278</v>
      </c>
      <c r="C1550" s="191">
        <v>180</v>
      </c>
      <c r="D1550" s="191" t="s">
        <v>1848</v>
      </c>
      <c r="E1550" s="210">
        <v>46153</v>
      </c>
    </row>
    <row r="1551" spans="1:5" ht="16" x14ac:dyDescent="0.2">
      <c r="A1551" s="209">
        <v>120</v>
      </c>
      <c r="B1551" s="191" t="s">
        <v>278</v>
      </c>
      <c r="C1551" s="191">
        <v>200</v>
      </c>
      <c r="D1551" s="191" t="s">
        <v>1849</v>
      </c>
      <c r="E1551" s="210">
        <v>48685</v>
      </c>
    </row>
    <row r="1552" spans="1:5" ht="16" x14ac:dyDescent="0.2">
      <c r="A1552" s="209">
        <v>120</v>
      </c>
      <c r="B1552" s="191" t="s">
        <v>278</v>
      </c>
      <c r="C1552" s="191">
        <v>211</v>
      </c>
      <c r="D1552" s="191" t="s">
        <v>1850</v>
      </c>
      <c r="E1552" s="210">
        <v>46208</v>
      </c>
    </row>
    <row r="1553" spans="1:5" ht="16" x14ac:dyDescent="0.2">
      <c r="A1553" s="209">
        <v>121</v>
      </c>
      <c r="B1553" s="191" t="s">
        <v>279</v>
      </c>
      <c r="C1553" s="191">
        <v>1130</v>
      </c>
      <c r="D1553" s="191" t="s">
        <v>1851</v>
      </c>
      <c r="E1553" s="210">
        <v>46835.47</v>
      </c>
    </row>
    <row r="1554" spans="1:5" ht="16" x14ac:dyDescent="0.2">
      <c r="A1554" s="209">
        <v>121</v>
      </c>
      <c r="B1554" s="191" t="s">
        <v>279</v>
      </c>
      <c r="C1554" s="191">
        <v>1400</v>
      </c>
      <c r="D1554" s="191" t="s">
        <v>1852</v>
      </c>
      <c r="E1554" s="210">
        <v>51586.7</v>
      </c>
    </row>
    <row r="1555" spans="1:5" ht="16" x14ac:dyDescent="0.2">
      <c r="A1555" s="209">
        <v>121</v>
      </c>
      <c r="B1555" s="191" t="s">
        <v>279</v>
      </c>
      <c r="C1555" s="191">
        <v>160</v>
      </c>
      <c r="D1555" s="191" t="s">
        <v>1853</v>
      </c>
      <c r="E1555" s="210">
        <v>48680.67</v>
      </c>
    </row>
    <row r="1556" spans="1:5" ht="16" x14ac:dyDescent="0.2">
      <c r="A1556" s="209">
        <v>121</v>
      </c>
      <c r="B1556" s="191" t="s">
        <v>279</v>
      </c>
      <c r="C1556" s="191">
        <v>1630</v>
      </c>
      <c r="D1556" s="191" t="s">
        <v>1854</v>
      </c>
      <c r="E1556" s="210">
        <v>52340.61</v>
      </c>
    </row>
    <row r="1557" spans="1:5" ht="16" x14ac:dyDescent="0.2">
      <c r="A1557" s="209">
        <v>121</v>
      </c>
      <c r="B1557" s="191" t="s">
        <v>279</v>
      </c>
      <c r="C1557" s="191">
        <v>1650</v>
      </c>
      <c r="D1557" s="191" t="s">
        <v>1669</v>
      </c>
      <c r="E1557" s="210">
        <v>49833.88</v>
      </c>
    </row>
    <row r="1558" spans="1:5" ht="16" x14ac:dyDescent="0.2">
      <c r="A1558" s="209">
        <v>121</v>
      </c>
      <c r="B1558" s="191" t="s">
        <v>279</v>
      </c>
      <c r="C1558" s="191">
        <v>1660</v>
      </c>
      <c r="D1558" s="191" t="s">
        <v>1855</v>
      </c>
      <c r="E1558" s="210">
        <v>51126.5</v>
      </c>
    </row>
    <row r="1559" spans="1:5" ht="16" x14ac:dyDescent="0.2">
      <c r="A1559" s="209">
        <v>121</v>
      </c>
      <c r="B1559" s="191" t="s">
        <v>279</v>
      </c>
      <c r="C1559" s="191">
        <v>1766</v>
      </c>
      <c r="D1559" s="191" t="s">
        <v>1856</v>
      </c>
      <c r="E1559" s="210">
        <v>48732.14</v>
      </c>
    </row>
    <row r="1560" spans="1:5" ht="16" x14ac:dyDescent="0.2">
      <c r="A1560" s="209">
        <v>121</v>
      </c>
      <c r="B1560" s="191" t="s">
        <v>279</v>
      </c>
      <c r="C1560" s="191">
        <v>1767</v>
      </c>
      <c r="D1560" s="191" t="s">
        <v>1857</v>
      </c>
      <c r="E1560" s="210">
        <v>50201.27</v>
      </c>
    </row>
    <row r="1561" spans="1:5" ht="16" x14ac:dyDescent="0.2">
      <c r="A1561" s="209">
        <v>121</v>
      </c>
      <c r="B1561" s="191" t="s">
        <v>279</v>
      </c>
      <c r="C1561" s="191">
        <v>1768</v>
      </c>
      <c r="D1561" s="191" t="s">
        <v>1858</v>
      </c>
      <c r="E1561" s="210">
        <v>52373.86</v>
      </c>
    </row>
    <row r="1562" spans="1:5" ht="16" x14ac:dyDescent="0.2">
      <c r="A1562" s="209">
        <v>121</v>
      </c>
      <c r="B1562" s="191" t="s">
        <v>279</v>
      </c>
      <c r="C1562" s="191">
        <v>1769</v>
      </c>
      <c r="D1562" s="191" t="s">
        <v>1315</v>
      </c>
      <c r="E1562" s="210">
        <v>48141.32</v>
      </c>
    </row>
    <row r="1563" spans="1:5" ht="16" x14ac:dyDescent="0.2">
      <c r="A1563" s="209">
        <v>121</v>
      </c>
      <c r="B1563" s="191" t="s">
        <v>279</v>
      </c>
      <c r="C1563" s="191">
        <v>1770</v>
      </c>
      <c r="D1563" s="191" t="s">
        <v>1859</v>
      </c>
      <c r="E1563" s="210">
        <v>49244.34</v>
      </c>
    </row>
    <row r="1564" spans="1:5" ht="16" x14ac:dyDescent="0.2">
      <c r="A1564" s="209">
        <v>121</v>
      </c>
      <c r="B1564" s="191" t="s">
        <v>279</v>
      </c>
      <c r="C1564" s="191">
        <v>190</v>
      </c>
      <c r="D1564" s="191" t="s">
        <v>1860</v>
      </c>
      <c r="E1564" s="210">
        <v>50745.95</v>
      </c>
    </row>
    <row r="1565" spans="1:5" ht="16" x14ac:dyDescent="0.2">
      <c r="A1565" s="209">
        <v>121</v>
      </c>
      <c r="B1565" s="191" t="s">
        <v>279</v>
      </c>
      <c r="C1565" s="191">
        <v>210</v>
      </c>
      <c r="D1565" s="191" t="s">
        <v>1861</v>
      </c>
      <c r="E1565" s="210">
        <v>47819.54</v>
      </c>
    </row>
    <row r="1566" spans="1:5" ht="16" x14ac:dyDescent="0.2">
      <c r="A1566" s="209">
        <v>121</v>
      </c>
      <c r="B1566" s="191" t="s">
        <v>279</v>
      </c>
      <c r="C1566" s="191">
        <v>230</v>
      </c>
      <c r="D1566" s="191" t="s">
        <v>1717</v>
      </c>
      <c r="E1566" s="210">
        <v>50181.85</v>
      </c>
    </row>
    <row r="1567" spans="1:5" ht="16" x14ac:dyDescent="0.2">
      <c r="A1567" s="209">
        <v>121</v>
      </c>
      <c r="B1567" s="191" t="s">
        <v>279</v>
      </c>
      <c r="C1567" s="191">
        <v>240</v>
      </c>
      <c r="D1567" s="191" t="s">
        <v>1862</v>
      </c>
      <c r="E1567" s="210">
        <v>51978.95</v>
      </c>
    </row>
    <row r="1568" spans="1:5" ht="16" x14ac:dyDescent="0.2">
      <c r="A1568" s="209">
        <v>121</v>
      </c>
      <c r="B1568" s="191" t="s">
        <v>279</v>
      </c>
      <c r="C1568" s="191">
        <v>290</v>
      </c>
      <c r="D1568" s="191" t="s">
        <v>1863</v>
      </c>
      <c r="E1568" s="210">
        <v>49551.71</v>
      </c>
    </row>
    <row r="1569" spans="1:5" ht="16" x14ac:dyDescent="0.2">
      <c r="A1569" s="209">
        <v>121</v>
      </c>
      <c r="B1569" s="191" t="s">
        <v>279</v>
      </c>
      <c r="C1569" s="191">
        <v>310</v>
      </c>
      <c r="D1569" s="191" t="s">
        <v>1864</v>
      </c>
      <c r="E1569" s="210">
        <v>49292.66</v>
      </c>
    </row>
    <row r="1570" spans="1:5" ht="16" x14ac:dyDescent="0.2">
      <c r="A1570" s="209">
        <v>121</v>
      </c>
      <c r="B1570" s="191" t="s">
        <v>279</v>
      </c>
      <c r="C1570" s="191">
        <v>320</v>
      </c>
      <c r="D1570" s="191" t="s">
        <v>1865</v>
      </c>
      <c r="E1570" s="210">
        <v>49003.42</v>
      </c>
    </row>
    <row r="1571" spans="1:5" ht="16" x14ac:dyDescent="0.2">
      <c r="A1571" s="209">
        <v>121</v>
      </c>
      <c r="B1571" s="191" t="s">
        <v>279</v>
      </c>
      <c r="C1571" s="191">
        <v>321</v>
      </c>
      <c r="D1571" s="191" t="s">
        <v>1866</v>
      </c>
      <c r="E1571" s="210">
        <v>50123.6</v>
      </c>
    </row>
    <row r="1572" spans="1:5" ht="16" x14ac:dyDescent="0.2">
      <c r="A1572" s="209">
        <v>121</v>
      </c>
      <c r="B1572" s="191" t="s">
        <v>279</v>
      </c>
      <c r="C1572" s="191">
        <v>322</v>
      </c>
      <c r="D1572" s="191" t="s">
        <v>1867</v>
      </c>
      <c r="E1572" s="210">
        <v>49261.88</v>
      </c>
    </row>
    <row r="1573" spans="1:5" ht="16" x14ac:dyDescent="0.2">
      <c r="A1573" s="209">
        <v>121</v>
      </c>
      <c r="B1573" s="191" t="s">
        <v>279</v>
      </c>
      <c r="C1573" s="191">
        <v>500</v>
      </c>
      <c r="D1573" s="191" t="s">
        <v>1868</v>
      </c>
      <c r="E1573" s="210">
        <v>51796.4</v>
      </c>
    </row>
    <row r="1574" spans="1:5" ht="16" x14ac:dyDescent="0.2">
      <c r="A1574" s="209">
        <v>121</v>
      </c>
      <c r="B1574" s="191" t="s">
        <v>279</v>
      </c>
      <c r="C1574" s="191">
        <v>60</v>
      </c>
      <c r="D1574" s="191" t="s">
        <v>1869</v>
      </c>
      <c r="E1574" s="210">
        <v>49271.63</v>
      </c>
    </row>
    <row r="1575" spans="1:5" ht="16" x14ac:dyDescent="0.2">
      <c r="A1575" s="209">
        <v>121</v>
      </c>
      <c r="B1575" s="191" t="s">
        <v>279</v>
      </c>
      <c r="C1575" s="191">
        <v>650</v>
      </c>
      <c r="D1575" s="191" t="s">
        <v>1870</v>
      </c>
      <c r="E1575" s="210">
        <v>51720.85</v>
      </c>
    </row>
    <row r="1576" spans="1:5" ht="16" x14ac:dyDescent="0.2">
      <c r="A1576" s="209">
        <v>122</v>
      </c>
      <c r="B1576" s="191" t="s">
        <v>280</v>
      </c>
      <c r="C1576" s="191">
        <v>10</v>
      </c>
      <c r="D1576" s="191" t="s">
        <v>1871</v>
      </c>
      <c r="E1576" s="210">
        <v>45793</v>
      </c>
    </row>
    <row r="1577" spans="1:5" ht="16" x14ac:dyDescent="0.2">
      <c r="A1577" s="209">
        <v>122</v>
      </c>
      <c r="B1577" s="191" t="s">
        <v>280</v>
      </c>
      <c r="C1577" s="191">
        <v>20</v>
      </c>
      <c r="D1577" s="191" t="s">
        <v>1872</v>
      </c>
      <c r="E1577" s="210">
        <v>54957</v>
      </c>
    </row>
    <row r="1578" spans="1:5" ht="16" x14ac:dyDescent="0.2">
      <c r="A1578" s="209">
        <v>122</v>
      </c>
      <c r="B1578" s="191" t="s">
        <v>280</v>
      </c>
      <c r="C1578" s="191">
        <v>41</v>
      </c>
      <c r="D1578" s="191" t="s">
        <v>1873</v>
      </c>
      <c r="E1578" s="210">
        <v>48725</v>
      </c>
    </row>
    <row r="1579" spans="1:5" ht="16" x14ac:dyDescent="0.2">
      <c r="A1579" s="209">
        <v>122</v>
      </c>
      <c r="B1579" s="191" t="s">
        <v>280</v>
      </c>
      <c r="C1579" s="191">
        <v>42</v>
      </c>
      <c r="D1579" s="191" t="s">
        <v>1874</v>
      </c>
      <c r="E1579" s="210">
        <v>46275</v>
      </c>
    </row>
    <row r="1580" spans="1:5" ht="16" x14ac:dyDescent="0.2">
      <c r="A1580" s="209">
        <v>123</v>
      </c>
      <c r="B1580" s="191" t="s">
        <v>281</v>
      </c>
      <c r="C1580" s="191">
        <v>100</v>
      </c>
      <c r="D1580" s="191" t="s">
        <v>1875</v>
      </c>
      <c r="E1580" s="210">
        <v>49322.51</v>
      </c>
    </row>
    <row r="1581" spans="1:5" ht="16" x14ac:dyDescent="0.2">
      <c r="A1581" s="209">
        <v>123</v>
      </c>
      <c r="B1581" s="191" t="s">
        <v>281</v>
      </c>
      <c r="C1581" s="191">
        <v>1100</v>
      </c>
      <c r="D1581" s="191" t="s">
        <v>1876</v>
      </c>
      <c r="E1581" s="210">
        <v>46834.67</v>
      </c>
    </row>
    <row r="1582" spans="1:5" ht="16" x14ac:dyDescent="0.2">
      <c r="A1582" s="209">
        <v>123</v>
      </c>
      <c r="B1582" s="191" t="s">
        <v>281</v>
      </c>
      <c r="C1582" s="191">
        <v>130</v>
      </c>
      <c r="D1582" s="191" t="s">
        <v>1877</v>
      </c>
      <c r="E1582" s="210">
        <v>48350.61</v>
      </c>
    </row>
    <row r="1583" spans="1:5" ht="16" x14ac:dyDescent="0.2">
      <c r="A1583" s="209">
        <v>123</v>
      </c>
      <c r="B1583" s="191" t="s">
        <v>281</v>
      </c>
      <c r="C1583" s="191">
        <v>1400</v>
      </c>
      <c r="D1583" s="191" t="s">
        <v>1878</v>
      </c>
      <c r="E1583" s="210">
        <v>47888.55</v>
      </c>
    </row>
    <row r="1584" spans="1:5" ht="16" x14ac:dyDescent="0.2">
      <c r="A1584" s="209">
        <v>123</v>
      </c>
      <c r="B1584" s="191" t="s">
        <v>281</v>
      </c>
      <c r="C1584" s="191">
        <v>1440</v>
      </c>
      <c r="D1584" s="191" t="s">
        <v>1879</v>
      </c>
      <c r="E1584" s="210">
        <v>49342.51</v>
      </c>
    </row>
    <row r="1585" spans="1:5" ht="16" x14ac:dyDescent="0.2">
      <c r="A1585" s="209">
        <v>123</v>
      </c>
      <c r="B1585" s="191" t="s">
        <v>281</v>
      </c>
      <c r="C1585" s="191">
        <v>1470</v>
      </c>
      <c r="D1585" s="191" t="s">
        <v>1880</v>
      </c>
      <c r="E1585" s="210">
        <v>48422.8</v>
      </c>
    </row>
    <row r="1586" spans="1:5" ht="16" x14ac:dyDescent="0.2">
      <c r="A1586" s="209">
        <v>123</v>
      </c>
      <c r="B1586" s="191" t="s">
        <v>281</v>
      </c>
      <c r="C1586" s="191">
        <v>1480</v>
      </c>
      <c r="D1586" s="191" t="s">
        <v>1881</v>
      </c>
      <c r="E1586" s="210">
        <v>51601.74</v>
      </c>
    </row>
    <row r="1587" spans="1:5" ht="16" x14ac:dyDescent="0.2">
      <c r="A1587" s="209">
        <v>123</v>
      </c>
      <c r="B1587" s="191" t="s">
        <v>281</v>
      </c>
      <c r="C1587" s="191">
        <v>1510</v>
      </c>
      <c r="D1587" s="191" t="s">
        <v>1882</v>
      </c>
      <c r="E1587" s="210">
        <v>52655.65</v>
      </c>
    </row>
    <row r="1588" spans="1:5" ht="16" x14ac:dyDescent="0.2">
      <c r="A1588" s="209">
        <v>123</v>
      </c>
      <c r="B1588" s="191" t="s">
        <v>281</v>
      </c>
      <c r="C1588" s="191">
        <v>1631</v>
      </c>
      <c r="D1588" s="191" t="s">
        <v>1883</v>
      </c>
      <c r="E1588" s="210">
        <v>50163.45</v>
      </c>
    </row>
    <row r="1589" spans="1:5" ht="16" x14ac:dyDescent="0.2">
      <c r="A1589" s="209">
        <v>123</v>
      </c>
      <c r="B1589" s="191" t="s">
        <v>281</v>
      </c>
      <c r="C1589" s="191">
        <v>1640</v>
      </c>
      <c r="D1589" s="191" t="s">
        <v>1884</v>
      </c>
      <c r="E1589" s="210">
        <v>49855.65</v>
      </c>
    </row>
    <row r="1590" spans="1:5" ht="16" x14ac:dyDescent="0.2">
      <c r="A1590" s="209">
        <v>123</v>
      </c>
      <c r="B1590" s="191" t="s">
        <v>281</v>
      </c>
      <c r="C1590" s="191">
        <v>170</v>
      </c>
      <c r="D1590" s="191" t="s">
        <v>1885</v>
      </c>
      <c r="E1590" s="210">
        <v>52286.55</v>
      </c>
    </row>
    <row r="1591" spans="1:5" ht="16" x14ac:dyDescent="0.2">
      <c r="A1591" s="209">
        <v>123</v>
      </c>
      <c r="B1591" s="191" t="s">
        <v>281</v>
      </c>
      <c r="C1591" s="191">
        <v>1710</v>
      </c>
      <c r="D1591" s="191" t="s">
        <v>1886</v>
      </c>
      <c r="E1591" s="210">
        <v>49252.25</v>
      </c>
    </row>
    <row r="1592" spans="1:5" ht="16" x14ac:dyDescent="0.2">
      <c r="A1592" s="209">
        <v>123</v>
      </c>
      <c r="B1592" s="191" t="s">
        <v>281</v>
      </c>
      <c r="C1592" s="191">
        <v>20</v>
      </c>
      <c r="D1592" s="191" t="s">
        <v>679</v>
      </c>
      <c r="E1592" s="210">
        <v>50577.97</v>
      </c>
    </row>
    <row r="1593" spans="1:5" ht="16" x14ac:dyDescent="0.2">
      <c r="A1593" s="209">
        <v>123</v>
      </c>
      <c r="B1593" s="191" t="s">
        <v>281</v>
      </c>
      <c r="C1593" s="191">
        <v>200</v>
      </c>
      <c r="D1593" s="191" t="s">
        <v>1887</v>
      </c>
      <c r="E1593" s="210">
        <v>50179.87</v>
      </c>
    </row>
    <row r="1594" spans="1:5" ht="16" x14ac:dyDescent="0.2">
      <c r="A1594" s="209">
        <v>123</v>
      </c>
      <c r="B1594" s="191" t="s">
        <v>281</v>
      </c>
      <c r="C1594" s="191">
        <v>210</v>
      </c>
      <c r="D1594" s="191" t="s">
        <v>1888</v>
      </c>
      <c r="E1594" s="210">
        <v>48652.480000000003</v>
      </c>
    </row>
    <row r="1595" spans="1:5" ht="16" x14ac:dyDescent="0.2">
      <c r="A1595" s="209">
        <v>123</v>
      </c>
      <c r="B1595" s="191" t="s">
        <v>281</v>
      </c>
      <c r="C1595" s="191">
        <v>230</v>
      </c>
      <c r="D1595" s="191" t="s">
        <v>1889</v>
      </c>
      <c r="E1595" s="210">
        <v>49947.85</v>
      </c>
    </row>
    <row r="1596" spans="1:5" ht="16" x14ac:dyDescent="0.2">
      <c r="A1596" s="209">
        <v>123</v>
      </c>
      <c r="B1596" s="191" t="s">
        <v>281</v>
      </c>
      <c r="C1596" s="191">
        <v>290</v>
      </c>
      <c r="D1596" s="191" t="s">
        <v>1633</v>
      </c>
      <c r="E1596" s="210">
        <v>50286.05</v>
      </c>
    </row>
    <row r="1597" spans="1:5" ht="16" x14ac:dyDescent="0.2">
      <c r="A1597" s="209">
        <v>123</v>
      </c>
      <c r="B1597" s="191" t="s">
        <v>281</v>
      </c>
      <c r="C1597" s="191">
        <v>30</v>
      </c>
      <c r="D1597" s="191" t="s">
        <v>1890</v>
      </c>
      <c r="E1597" s="210">
        <v>48684.7</v>
      </c>
    </row>
    <row r="1598" spans="1:5" ht="16" x14ac:dyDescent="0.2">
      <c r="A1598" s="209">
        <v>123</v>
      </c>
      <c r="B1598" s="191" t="s">
        <v>281</v>
      </c>
      <c r="C1598" s="191">
        <v>3105</v>
      </c>
      <c r="D1598" s="191" t="s">
        <v>1891</v>
      </c>
      <c r="E1598" s="210">
        <v>48388.29</v>
      </c>
    </row>
    <row r="1599" spans="1:5" ht="16" x14ac:dyDescent="0.2">
      <c r="A1599" s="209">
        <v>123</v>
      </c>
      <c r="B1599" s="191" t="s">
        <v>281</v>
      </c>
      <c r="C1599" s="191">
        <v>3106</v>
      </c>
      <c r="D1599" s="191" t="s">
        <v>1892</v>
      </c>
      <c r="E1599" s="210">
        <v>49862.05</v>
      </c>
    </row>
    <row r="1600" spans="1:5" ht="16" x14ac:dyDescent="0.2">
      <c r="A1600" s="209">
        <v>123</v>
      </c>
      <c r="B1600" s="191" t="s">
        <v>281</v>
      </c>
      <c r="C1600" s="191">
        <v>3107</v>
      </c>
      <c r="D1600" s="191" t="s">
        <v>1893</v>
      </c>
      <c r="E1600" s="210">
        <v>48938.02</v>
      </c>
    </row>
    <row r="1601" spans="1:5" ht="16" x14ac:dyDescent="0.2">
      <c r="A1601" s="209">
        <v>123</v>
      </c>
      <c r="B1601" s="191" t="s">
        <v>281</v>
      </c>
      <c r="C1601" s="191">
        <v>311</v>
      </c>
      <c r="D1601" s="191" t="s">
        <v>1894</v>
      </c>
      <c r="E1601" s="210">
        <v>49326.68</v>
      </c>
    </row>
    <row r="1602" spans="1:5" ht="16" x14ac:dyDescent="0.2">
      <c r="A1602" s="209">
        <v>123</v>
      </c>
      <c r="B1602" s="191" t="s">
        <v>281</v>
      </c>
      <c r="C1602" s="191">
        <v>3110</v>
      </c>
      <c r="D1602" s="191" t="s">
        <v>1895</v>
      </c>
      <c r="E1602" s="210">
        <v>52101.16</v>
      </c>
    </row>
    <row r="1603" spans="1:5" ht="16" x14ac:dyDescent="0.2">
      <c r="A1603" s="209">
        <v>123</v>
      </c>
      <c r="B1603" s="191" t="s">
        <v>281</v>
      </c>
      <c r="C1603" s="191">
        <v>3119</v>
      </c>
      <c r="D1603" s="191" t="s">
        <v>1896</v>
      </c>
      <c r="E1603" s="210">
        <v>46489.43</v>
      </c>
    </row>
    <row r="1604" spans="1:5" ht="16" x14ac:dyDescent="0.2">
      <c r="A1604" s="209">
        <v>123</v>
      </c>
      <c r="B1604" s="191" t="s">
        <v>281</v>
      </c>
      <c r="C1604" s="191">
        <v>3200</v>
      </c>
      <c r="D1604" s="191" t="s">
        <v>1897</v>
      </c>
      <c r="E1604" s="210">
        <v>56436.75</v>
      </c>
    </row>
    <row r="1605" spans="1:5" ht="16" x14ac:dyDescent="0.2">
      <c r="A1605" s="209">
        <v>123</v>
      </c>
      <c r="B1605" s="191" t="s">
        <v>281</v>
      </c>
      <c r="C1605" s="191">
        <v>330</v>
      </c>
      <c r="D1605" s="191" t="s">
        <v>1898</v>
      </c>
      <c r="E1605" s="210">
        <v>48217.66</v>
      </c>
    </row>
    <row r="1606" spans="1:5" ht="16" x14ac:dyDescent="0.2">
      <c r="A1606" s="209">
        <v>123</v>
      </c>
      <c r="B1606" s="191" t="s">
        <v>281</v>
      </c>
      <c r="C1606" s="191">
        <v>390</v>
      </c>
      <c r="D1606" s="191" t="s">
        <v>1848</v>
      </c>
      <c r="E1606" s="210">
        <v>49082.8</v>
      </c>
    </row>
    <row r="1607" spans="1:5" ht="16" x14ac:dyDescent="0.2">
      <c r="A1607" s="209">
        <v>123</v>
      </c>
      <c r="B1607" s="191" t="s">
        <v>281</v>
      </c>
      <c r="C1607" s="191">
        <v>452</v>
      </c>
      <c r="D1607" s="191" t="s">
        <v>1899</v>
      </c>
      <c r="E1607" s="210">
        <v>51742.75</v>
      </c>
    </row>
    <row r="1608" spans="1:5" ht="16" x14ac:dyDescent="0.2">
      <c r="A1608" s="209">
        <v>123</v>
      </c>
      <c r="B1608" s="191" t="s">
        <v>281</v>
      </c>
      <c r="C1608" s="191">
        <v>470</v>
      </c>
      <c r="D1608" s="191" t="s">
        <v>1900</v>
      </c>
      <c r="E1608" s="210">
        <v>47827.66</v>
      </c>
    </row>
    <row r="1609" spans="1:5" ht="16" x14ac:dyDescent="0.2">
      <c r="A1609" s="209">
        <v>123</v>
      </c>
      <c r="B1609" s="191" t="s">
        <v>281</v>
      </c>
      <c r="C1609" s="191">
        <v>480</v>
      </c>
      <c r="D1609" s="191" t="s">
        <v>1901</v>
      </c>
      <c r="E1609" s="210">
        <v>47629.35</v>
      </c>
    </row>
    <row r="1610" spans="1:5" ht="16" x14ac:dyDescent="0.2">
      <c r="A1610" s="209">
        <v>123</v>
      </c>
      <c r="B1610" s="191" t="s">
        <v>281</v>
      </c>
      <c r="C1610" s="191">
        <v>50</v>
      </c>
      <c r="D1610" s="191" t="s">
        <v>1902</v>
      </c>
      <c r="E1610" s="210">
        <v>49280.81</v>
      </c>
    </row>
    <row r="1611" spans="1:5" ht="16" x14ac:dyDescent="0.2">
      <c r="A1611" s="209">
        <v>123</v>
      </c>
      <c r="B1611" s="191" t="s">
        <v>281</v>
      </c>
      <c r="C1611" s="191">
        <v>580</v>
      </c>
      <c r="D1611" s="191" t="s">
        <v>1903</v>
      </c>
      <c r="E1611" s="210">
        <v>54590.66</v>
      </c>
    </row>
    <row r="1612" spans="1:5" ht="16" x14ac:dyDescent="0.2">
      <c r="A1612" s="209">
        <v>123</v>
      </c>
      <c r="B1612" s="191" t="s">
        <v>281</v>
      </c>
      <c r="C1612" s="191">
        <v>600</v>
      </c>
      <c r="D1612" s="191" t="s">
        <v>1704</v>
      </c>
      <c r="E1612" s="210">
        <v>51310.81</v>
      </c>
    </row>
    <row r="1613" spans="1:5" ht="16" x14ac:dyDescent="0.2">
      <c r="A1613" s="209">
        <v>123</v>
      </c>
      <c r="B1613" s="191" t="s">
        <v>281</v>
      </c>
      <c r="C1613" s="191">
        <v>621</v>
      </c>
      <c r="D1613" s="191" t="s">
        <v>1904</v>
      </c>
      <c r="E1613" s="210">
        <v>48746.39</v>
      </c>
    </row>
    <row r="1614" spans="1:5" ht="16" x14ac:dyDescent="0.2">
      <c r="A1614" s="209">
        <v>123</v>
      </c>
      <c r="B1614" s="191" t="s">
        <v>281</v>
      </c>
      <c r="C1614" s="191">
        <v>650</v>
      </c>
      <c r="D1614" s="191" t="s">
        <v>1905</v>
      </c>
      <c r="E1614" s="210">
        <v>47460.83</v>
      </c>
    </row>
    <row r="1615" spans="1:5" ht="16" x14ac:dyDescent="0.2">
      <c r="A1615" s="209">
        <v>123</v>
      </c>
      <c r="B1615" s="191" t="s">
        <v>281</v>
      </c>
      <c r="C1615" s="191">
        <v>660</v>
      </c>
      <c r="D1615" s="191" t="s">
        <v>1906</v>
      </c>
      <c r="E1615" s="210">
        <v>49202.69</v>
      </c>
    </row>
    <row r="1616" spans="1:5" ht="16" x14ac:dyDescent="0.2">
      <c r="A1616" s="209">
        <v>123</v>
      </c>
      <c r="B1616" s="191" t="s">
        <v>281</v>
      </c>
      <c r="C1616" s="191">
        <v>690</v>
      </c>
      <c r="D1616" s="191" t="s">
        <v>1907</v>
      </c>
      <c r="E1616" s="210">
        <v>56495.18</v>
      </c>
    </row>
    <row r="1617" spans="1:5" ht="16" x14ac:dyDescent="0.2">
      <c r="A1617" s="209">
        <v>123</v>
      </c>
      <c r="B1617" s="191" t="s">
        <v>281</v>
      </c>
      <c r="C1617" s="191">
        <v>710</v>
      </c>
      <c r="D1617" s="191" t="s">
        <v>1908</v>
      </c>
      <c r="E1617" s="210">
        <v>50327.75</v>
      </c>
    </row>
    <row r="1618" spans="1:5" ht="16" x14ac:dyDescent="0.2">
      <c r="A1618" s="209">
        <v>123</v>
      </c>
      <c r="B1618" s="191" t="s">
        <v>281</v>
      </c>
      <c r="C1618" s="191">
        <v>730</v>
      </c>
      <c r="D1618" s="191" t="s">
        <v>1909</v>
      </c>
      <c r="E1618" s="210">
        <v>49139.76</v>
      </c>
    </row>
    <row r="1619" spans="1:5" ht="16" x14ac:dyDescent="0.2">
      <c r="A1619" s="209">
        <v>123</v>
      </c>
      <c r="B1619" s="191" t="s">
        <v>281</v>
      </c>
      <c r="C1619" s="191">
        <v>741</v>
      </c>
      <c r="D1619" s="191" t="s">
        <v>1610</v>
      </c>
      <c r="E1619" s="210">
        <v>50619.32</v>
      </c>
    </row>
    <row r="1620" spans="1:5" ht="16" x14ac:dyDescent="0.2">
      <c r="A1620" s="209">
        <v>123</v>
      </c>
      <c r="B1620" s="191" t="s">
        <v>281</v>
      </c>
      <c r="C1620" s="191">
        <v>750</v>
      </c>
      <c r="D1620" s="191" t="s">
        <v>1910</v>
      </c>
      <c r="E1620" s="210">
        <v>51542.22</v>
      </c>
    </row>
    <row r="1621" spans="1:5" ht="16" x14ac:dyDescent="0.2">
      <c r="A1621" s="209">
        <v>123</v>
      </c>
      <c r="B1621" s="191" t="s">
        <v>281</v>
      </c>
      <c r="C1621" s="191">
        <v>770</v>
      </c>
      <c r="D1621" s="191" t="s">
        <v>1911</v>
      </c>
      <c r="E1621" s="210">
        <v>48531.92</v>
      </c>
    </row>
    <row r="1622" spans="1:5" ht="16" x14ac:dyDescent="0.2">
      <c r="A1622" s="209">
        <v>123</v>
      </c>
      <c r="B1622" s="191" t="s">
        <v>281</v>
      </c>
      <c r="C1622" s="191">
        <v>771</v>
      </c>
      <c r="D1622" s="191" t="s">
        <v>1912</v>
      </c>
      <c r="E1622" s="210">
        <v>55856.91</v>
      </c>
    </row>
    <row r="1623" spans="1:5" ht="16" x14ac:dyDescent="0.2">
      <c r="A1623" s="209">
        <v>123</v>
      </c>
      <c r="B1623" s="191" t="s">
        <v>281</v>
      </c>
      <c r="C1623" s="191">
        <v>823</v>
      </c>
      <c r="D1623" s="191" t="s">
        <v>1913</v>
      </c>
      <c r="E1623" s="210">
        <v>46751.040000000001</v>
      </c>
    </row>
    <row r="1624" spans="1:5" ht="16" x14ac:dyDescent="0.2">
      <c r="A1624" s="209">
        <v>123</v>
      </c>
      <c r="B1624" s="191" t="s">
        <v>281</v>
      </c>
      <c r="C1624" s="191">
        <v>830</v>
      </c>
      <c r="D1624" s="191" t="s">
        <v>1914</v>
      </c>
      <c r="E1624" s="210">
        <v>47810.37</v>
      </c>
    </row>
    <row r="1625" spans="1:5" ht="16" x14ac:dyDescent="0.2">
      <c r="A1625" s="209">
        <v>123</v>
      </c>
      <c r="B1625" s="191" t="s">
        <v>281</v>
      </c>
      <c r="C1625" s="191">
        <v>850</v>
      </c>
      <c r="D1625" s="191" t="s">
        <v>1915</v>
      </c>
      <c r="E1625" s="210">
        <v>49481.72</v>
      </c>
    </row>
    <row r="1626" spans="1:5" ht="16" x14ac:dyDescent="0.2">
      <c r="A1626" s="209">
        <v>123</v>
      </c>
      <c r="B1626" s="191" t="s">
        <v>281</v>
      </c>
      <c r="C1626" s="191">
        <v>90</v>
      </c>
      <c r="D1626" s="191" t="s">
        <v>1916</v>
      </c>
      <c r="E1626" s="210">
        <v>54161.1</v>
      </c>
    </row>
    <row r="1627" spans="1:5" ht="16" x14ac:dyDescent="0.2">
      <c r="A1627" s="209">
        <v>124</v>
      </c>
      <c r="B1627" s="191" t="s">
        <v>282</v>
      </c>
      <c r="C1627" s="191">
        <v>110</v>
      </c>
      <c r="D1627" s="191" t="s">
        <v>1917</v>
      </c>
      <c r="E1627" s="210">
        <v>47466.61</v>
      </c>
    </row>
    <row r="1628" spans="1:5" ht="16" x14ac:dyDescent="0.2">
      <c r="A1628" s="209">
        <v>124</v>
      </c>
      <c r="B1628" s="191" t="s">
        <v>282</v>
      </c>
      <c r="C1628" s="191">
        <v>150</v>
      </c>
      <c r="D1628" s="191" t="s">
        <v>1918</v>
      </c>
      <c r="E1628" s="210">
        <v>51457.22</v>
      </c>
    </row>
    <row r="1629" spans="1:5" ht="16" x14ac:dyDescent="0.2">
      <c r="A1629" s="209">
        <v>124</v>
      </c>
      <c r="B1629" s="191" t="s">
        <v>282</v>
      </c>
      <c r="C1629" s="191">
        <v>20</v>
      </c>
      <c r="D1629" s="191" t="s">
        <v>1919</v>
      </c>
      <c r="E1629" s="210">
        <v>50120.97</v>
      </c>
    </row>
    <row r="1630" spans="1:5" ht="16" x14ac:dyDescent="0.2">
      <c r="A1630" s="209">
        <v>124</v>
      </c>
      <c r="B1630" s="191" t="s">
        <v>282</v>
      </c>
      <c r="C1630" s="191">
        <v>210</v>
      </c>
      <c r="D1630" s="191" t="s">
        <v>1920</v>
      </c>
      <c r="E1630" s="210">
        <v>45658.8</v>
      </c>
    </row>
    <row r="1631" spans="1:5" ht="16" x14ac:dyDescent="0.2">
      <c r="A1631" s="209">
        <v>124</v>
      </c>
      <c r="B1631" s="191" t="s">
        <v>282</v>
      </c>
      <c r="C1631" s="191">
        <v>220</v>
      </c>
      <c r="D1631" s="191" t="s">
        <v>1921</v>
      </c>
      <c r="E1631" s="210">
        <v>45951.24</v>
      </c>
    </row>
    <row r="1632" spans="1:5" ht="16" x14ac:dyDescent="0.2">
      <c r="A1632" s="209">
        <v>124</v>
      </c>
      <c r="B1632" s="191" t="s">
        <v>282</v>
      </c>
      <c r="C1632" s="191">
        <v>230</v>
      </c>
      <c r="D1632" s="191" t="s">
        <v>958</v>
      </c>
      <c r="E1632" s="210">
        <v>44221.96</v>
      </c>
    </row>
    <row r="1633" spans="1:5" ht="16" x14ac:dyDescent="0.2">
      <c r="A1633" s="209">
        <v>124</v>
      </c>
      <c r="B1633" s="191" t="s">
        <v>282</v>
      </c>
      <c r="C1633" s="191">
        <v>240</v>
      </c>
      <c r="D1633" s="191" t="s">
        <v>1922</v>
      </c>
      <c r="E1633" s="210">
        <v>42870.82</v>
      </c>
    </row>
    <row r="1634" spans="1:5" ht="16" x14ac:dyDescent="0.2">
      <c r="A1634" s="209">
        <v>124</v>
      </c>
      <c r="B1634" s="191" t="s">
        <v>282</v>
      </c>
      <c r="C1634" s="191">
        <v>280</v>
      </c>
      <c r="D1634" s="191" t="s">
        <v>1923</v>
      </c>
      <c r="E1634" s="210">
        <v>44478.23</v>
      </c>
    </row>
    <row r="1635" spans="1:5" ht="16" x14ac:dyDescent="0.2">
      <c r="A1635" s="209">
        <v>124</v>
      </c>
      <c r="B1635" s="191" t="s">
        <v>282</v>
      </c>
      <c r="C1635" s="191">
        <v>300</v>
      </c>
      <c r="D1635" s="191" t="s">
        <v>1924</v>
      </c>
      <c r="E1635" s="210">
        <v>44699.58</v>
      </c>
    </row>
    <row r="1636" spans="1:5" ht="16" x14ac:dyDescent="0.2">
      <c r="A1636" s="209">
        <v>124</v>
      </c>
      <c r="B1636" s="191" t="s">
        <v>282</v>
      </c>
      <c r="C1636" s="191">
        <v>310</v>
      </c>
      <c r="D1636" s="191" t="s">
        <v>1925</v>
      </c>
      <c r="E1636" s="210">
        <v>47689.87</v>
      </c>
    </row>
    <row r="1637" spans="1:5" ht="16" x14ac:dyDescent="0.2">
      <c r="A1637" s="209">
        <v>124</v>
      </c>
      <c r="B1637" s="191" t="s">
        <v>282</v>
      </c>
      <c r="C1637" s="191">
        <v>320</v>
      </c>
      <c r="D1637" s="191" t="s">
        <v>1091</v>
      </c>
      <c r="E1637" s="210">
        <v>43533.3</v>
      </c>
    </row>
    <row r="1638" spans="1:5" ht="16" x14ac:dyDescent="0.2">
      <c r="A1638" s="209">
        <v>124</v>
      </c>
      <c r="B1638" s="191" t="s">
        <v>282</v>
      </c>
      <c r="C1638" s="191">
        <v>340</v>
      </c>
      <c r="D1638" s="191" t="s">
        <v>1926</v>
      </c>
      <c r="E1638" s="210">
        <v>43066.61</v>
      </c>
    </row>
    <row r="1639" spans="1:5" ht="16" x14ac:dyDescent="0.2">
      <c r="A1639" s="209">
        <v>124</v>
      </c>
      <c r="B1639" s="191" t="s">
        <v>282</v>
      </c>
      <c r="C1639" s="191">
        <v>350</v>
      </c>
      <c r="D1639" s="191" t="s">
        <v>1055</v>
      </c>
      <c r="E1639" s="210">
        <v>43628.23</v>
      </c>
    </row>
    <row r="1640" spans="1:5" ht="16" x14ac:dyDescent="0.2">
      <c r="A1640" s="209">
        <v>124</v>
      </c>
      <c r="B1640" s="191" t="s">
        <v>282</v>
      </c>
      <c r="C1640" s="191">
        <v>370</v>
      </c>
      <c r="D1640" s="191" t="s">
        <v>1927</v>
      </c>
      <c r="E1640" s="210">
        <v>44700.36</v>
      </c>
    </row>
    <row r="1641" spans="1:5" ht="16" x14ac:dyDescent="0.2">
      <c r="A1641" s="209">
        <v>124</v>
      </c>
      <c r="B1641" s="191" t="s">
        <v>282</v>
      </c>
      <c r="C1641" s="191">
        <v>380</v>
      </c>
      <c r="D1641" s="191" t="s">
        <v>1928</v>
      </c>
      <c r="E1641" s="210">
        <v>45978.28</v>
      </c>
    </row>
    <row r="1642" spans="1:5" ht="16" x14ac:dyDescent="0.2">
      <c r="A1642" s="209">
        <v>124</v>
      </c>
      <c r="B1642" s="191" t="s">
        <v>282</v>
      </c>
      <c r="C1642" s="191">
        <v>390</v>
      </c>
      <c r="D1642" s="191" t="s">
        <v>954</v>
      </c>
      <c r="E1642" s="210">
        <v>50428.55</v>
      </c>
    </row>
    <row r="1643" spans="1:5" ht="16" x14ac:dyDescent="0.2">
      <c r="A1643" s="209">
        <v>124</v>
      </c>
      <c r="B1643" s="191" t="s">
        <v>282</v>
      </c>
      <c r="C1643" s="191">
        <v>400</v>
      </c>
      <c r="D1643" s="191" t="s">
        <v>1929</v>
      </c>
      <c r="E1643" s="210">
        <v>47836.38</v>
      </c>
    </row>
    <row r="1644" spans="1:5" ht="16" x14ac:dyDescent="0.2">
      <c r="A1644" s="209">
        <v>124</v>
      </c>
      <c r="B1644" s="191" t="s">
        <v>282</v>
      </c>
      <c r="C1644" s="191">
        <v>410</v>
      </c>
      <c r="D1644" s="191" t="s">
        <v>786</v>
      </c>
      <c r="E1644" s="210">
        <v>48687.56</v>
      </c>
    </row>
    <row r="1645" spans="1:5" ht="16" x14ac:dyDescent="0.2">
      <c r="A1645" s="209">
        <v>124</v>
      </c>
      <c r="B1645" s="191" t="s">
        <v>282</v>
      </c>
      <c r="C1645" s="191">
        <v>420</v>
      </c>
      <c r="D1645" s="191" t="s">
        <v>1930</v>
      </c>
      <c r="E1645" s="210">
        <v>45860.84</v>
      </c>
    </row>
    <row r="1646" spans="1:5" ht="16" x14ac:dyDescent="0.2">
      <c r="A1646" s="209">
        <v>124</v>
      </c>
      <c r="B1646" s="191" t="s">
        <v>282</v>
      </c>
      <c r="C1646" s="191">
        <v>450</v>
      </c>
      <c r="D1646" s="191" t="s">
        <v>1931</v>
      </c>
      <c r="E1646" s="210">
        <v>41792.79</v>
      </c>
    </row>
    <row r="1647" spans="1:5" ht="16" x14ac:dyDescent="0.2">
      <c r="A1647" s="209">
        <v>124</v>
      </c>
      <c r="B1647" s="191" t="s">
        <v>282</v>
      </c>
      <c r="C1647" s="191">
        <v>50</v>
      </c>
      <c r="D1647" s="191" t="s">
        <v>1932</v>
      </c>
      <c r="E1647" s="210">
        <v>48110.5</v>
      </c>
    </row>
    <row r="1648" spans="1:5" ht="16" x14ac:dyDescent="0.2">
      <c r="A1648" s="209">
        <v>124</v>
      </c>
      <c r="B1648" s="191" t="s">
        <v>282</v>
      </c>
      <c r="C1648" s="191">
        <v>60</v>
      </c>
      <c r="D1648" s="191" t="s">
        <v>1933</v>
      </c>
      <c r="E1648" s="210">
        <v>45652.75</v>
      </c>
    </row>
    <row r="1649" spans="1:5" ht="16" x14ac:dyDescent="0.2">
      <c r="A1649" s="209">
        <v>124</v>
      </c>
      <c r="B1649" s="191" t="s">
        <v>282</v>
      </c>
      <c r="C1649" s="191">
        <v>70</v>
      </c>
      <c r="D1649" s="191" t="s">
        <v>1934</v>
      </c>
      <c r="E1649" s="210">
        <v>48330.879999999997</v>
      </c>
    </row>
    <row r="1650" spans="1:5" ht="16" x14ac:dyDescent="0.2">
      <c r="A1650" s="209">
        <v>124</v>
      </c>
      <c r="B1650" s="191" t="s">
        <v>282</v>
      </c>
      <c r="C1650" s="191">
        <v>90</v>
      </c>
      <c r="D1650" s="191" t="s">
        <v>1935</v>
      </c>
      <c r="E1650" s="210">
        <v>43328.94</v>
      </c>
    </row>
    <row r="1651" spans="1:5" ht="16" x14ac:dyDescent="0.2">
      <c r="A1651" s="209">
        <v>126</v>
      </c>
      <c r="B1651" s="191" t="s">
        <v>283</v>
      </c>
      <c r="C1651" s="191">
        <v>110</v>
      </c>
      <c r="D1651" s="191" t="s">
        <v>1936</v>
      </c>
      <c r="E1651" s="210">
        <v>46453</v>
      </c>
    </row>
    <row r="1652" spans="1:5" ht="16" x14ac:dyDescent="0.2">
      <c r="A1652" s="209">
        <v>126</v>
      </c>
      <c r="B1652" s="191" t="s">
        <v>283</v>
      </c>
      <c r="C1652" s="191">
        <v>30</v>
      </c>
      <c r="D1652" s="191" t="s">
        <v>1937</v>
      </c>
      <c r="E1652" s="210">
        <v>46307</v>
      </c>
    </row>
    <row r="1653" spans="1:5" ht="16" x14ac:dyDescent="0.2">
      <c r="A1653" s="209">
        <v>126</v>
      </c>
      <c r="B1653" s="191" t="s">
        <v>283</v>
      </c>
      <c r="C1653" s="191">
        <v>40</v>
      </c>
      <c r="D1653" s="191" t="s">
        <v>1938</v>
      </c>
      <c r="E1653" s="210">
        <v>45565</v>
      </c>
    </row>
    <row r="1654" spans="1:5" ht="16" x14ac:dyDescent="0.2">
      <c r="A1654" s="209">
        <v>126</v>
      </c>
      <c r="B1654" s="191" t="s">
        <v>283</v>
      </c>
      <c r="C1654" s="191">
        <v>41</v>
      </c>
      <c r="D1654" s="191" t="s">
        <v>1939</v>
      </c>
      <c r="E1654" s="210">
        <v>48512</v>
      </c>
    </row>
    <row r="1655" spans="1:5" ht="16" x14ac:dyDescent="0.2">
      <c r="A1655" s="209">
        <v>126</v>
      </c>
      <c r="B1655" s="191" t="s">
        <v>283</v>
      </c>
      <c r="C1655" s="191">
        <v>70</v>
      </c>
      <c r="D1655" s="191" t="s">
        <v>1940</v>
      </c>
      <c r="E1655" s="210">
        <v>46427</v>
      </c>
    </row>
    <row r="1656" spans="1:5" ht="16" x14ac:dyDescent="0.2">
      <c r="A1656" s="209">
        <v>126</v>
      </c>
      <c r="B1656" s="191" t="s">
        <v>283</v>
      </c>
      <c r="C1656" s="191">
        <v>90</v>
      </c>
      <c r="D1656" s="191" t="s">
        <v>1941</v>
      </c>
      <c r="E1656" s="210">
        <v>47258</v>
      </c>
    </row>
    <row r="1657" spans="1:5" ht="16" x14ac:dyDescent="0.2">
      <c r="A1657" s="209">
        <v>127</v>
      </c>
      <c r="B1657" s="191" t="s">
        <v>284</v>
      </c>
      <c r="C1657" s="191">
        <v>210</v>
      </c>
      <c r="D1657" s="191" t="s">
        <v>1942</v>
      </c>
      <c r="E1657" s="210">
        <v>47386.13</v>
      </c>
    </row>
    <row r="1658" spans="1:5" ht="16" x14ac:dyDescent="0.2">
      <c r="A1658" s="209">
        <v>127</v>
      </c>
      <c r="B1658" s="191" t="s">
        <v>284</v>
      </c>
      <c r="C1658" s="191">
        <v>220</v>
      </c>
      <c r="D1658" s="191" t="s">
        <v>1943</v>
      </c>
      <c r="E1658" s="210">
        <v>48713.47</v>
      </c>
    </row>
    <row r="1659" spans="1:5" ht="16" x14ac:dyDescent="0.2">
      <c r="A1659" s="209">
        <v>127</v>
      </c>
      <c r="B1659" s="191" t="s">
        <v>284</v>
      </c>
      <c r="C1659" s="191">
        <v>230</v>
      </c>
      <c r="D1659" s="191" t="s">
        <v>1944</v>
      </c>
      <c r="E1659" s="210">
        <v>52886.38</v>
      </c>
    </row>
    <row r="1660" spans="1:5" ht="16" x14ac:dyDescent="0.2">
      <c r="A1660" s="209">
        <v>127</v>
      </c>
      <c r="B1660" s="191" t="s">
        <v>284</v>
      </c>
      <c r="C1660" s="191">
        <v>240</v>
      </c>
      <c r="D1660" s="191" t="s">
        <v>1945</v>
      </c>
      <c r="E1660" s="210">
        <v>48998.98</v>
      </c>
    </row>
    <row r="1661" spans="1:5" ht="16" x14ac:dyDescent="0.2">
      <c r="A1661" s="209">
        <v>127</v>
      </c>
      <c r="B1661" s="191" t="s">
        <v>284</v>
      </c>
      <c r="C1661" s="191">
        <v>300</v>
      </c>
      <c r="D1661" s="191" t="s">
        <v>1946</v>
      </c>
      <c r="E1661" s="210">
        <v>48785.54</v>
      </c>
    </row>
    <row r="1662" spans="1:5" ht="16" x14ac:dyDescent="0.2">
      <c r="A1662" s="209">
        <v>127</v>
      </c>
      <c r="B1662" s="191" t="s">
        <v>284</v>
      </c>
      <c r="C1662" s="191">
        <v>330</v>
      </c>
      <c r="D1662" s="191" t="s">
        <v>1947</v>
      </c>
      <c r="E1662" s="210">
        <v>48818.48</v>
      </c>
    </row>
    <row r="1663" spans="1:5" ht="16" x14ac:dyDescent="0.2">
      <c r="A1663" s="209">
        <v>127</v>
      </c>
      <c r="B1663" s="191" t="s">
        <v>284</v>
      </c>
      <c r="C1663" s="191">
        <v>370</v>
      </c>
      <c r="D1663" s="191" t="s">
        <v>1948</v>
      </c>
      <c r="E1663" s="210">
        <v>48072.67</v>
      </c>
    </row>
    <row r="1664" spans="1:5" ht="16" x14ac:dyDescent="0.2">
      <c r="A1664" s="209">
        <v>127</v>
      </c>
      <c r="B1664" s="191" t="s">
        <v>284</v>
      </c>
      <c r="C1664" s="191">
        <v>380</v>
      </c>
      <c r="D1664" s="191" t="s">
        <v>1949</v>
      </c>
      <c r="E1664" s="210">
        <v>48955.14</v>
      </c>
    </row>
    <row r="1665" spans="1:5" ht="16" x14ac:dyDescent="0.2">
      <c r="A1665" s="209">
        <v>127</v>
      </c>
      <c r="B1665" s="191" t="s">
        <v>284</v>
      </c>
      <c r="C1665" s="191">
        <v>390</v>
      </c>
      <c r="D1665" s="191" t="s">
        <v>1950</v>
      </c>
      <c r="E1665" s="210">
        <v>48237.58</v>
      </c>
    </row>
    <row r="1666" spans="1:5" ht="16" x14ac:dyDescent="0.2">
      <c r="A1666" s="209">
        <v>127</v>
      </c>
      <c r="B1666" s="191" t="s">
        <v>284</v>
      </c>
      <c r="C1666" s="191">
        <v>391</v>
      </c>
      <c r="D1666" s="191" t="s">
        <v>1951</v>
      </c>
      <c r="E1666" s="210">
        <v>48768.13</v>
      </c>
    </row>
    <row r="1667" spans="1:5" ht="16" x14ac:dyDescent="0.2">
      <c r="A1667" s="209">
        <v>127</v>
      </c>
      <c r="B1667" s="191" t="s">
        <v>284</v>
      </c>
      <c r="C1667" s="191">
        <v>393</v>
      </c>
      <c r="D1667" s="191" t="s">
        <v>1952</v>
      </c>
      <c r="E1667" s="210">
        <v>50908.06</v>
      </c>
    </row>
    <row r="1668" spans="1:5" ht="16" x14ac:dyDescent="0.2">
      <c r="A1668" s="209">
        <v>127</v>
      </c>
      <c r="B1668" s="191" t="s">
        <v>284</v>
      </c>
      <c r="C1668" s="191">
        <v>395</v>
      </c>
      <c r="D1668" s="191" t="s">
        <v>1953</v>
      </c>
      <c r="E1668" s="210">
        <v>47140.63</v>
      </c>
    </row>
    <row r="1669" spans="1:5" ht="16" x14ac:dyDescent="0.2">
      <c r="A1669" s="209">
        <v>127</v>
      </c>
      <c r="B1669" s="191" t="s">
        <v>284</v>
      </c>
      <c r="C1669" s="191">
        <v>440</v>
      </c>
      <c r="D1669" s="191" t="s">
        <v>1954</v>
      </c>
      <c r="E1669" s="210">
        <v>45230.62</v>
      </c>
    </row>
    <row r="1670" spans="1:5" ht="16" x14ac:dyDescent="0.2">
      <c r="A1670" s="209">
        <v>127</v>
      </c>
      <c r="B1670" s="191" t="s">
        <v>284</v>
      </c>
      <c r="C1670" s="191">
        <v>450</v>
      </c>
      <c r="D1670" s="191" t="s">
        <v>1955</v>
      </c>
      <c r="E1670" s="210">
        <v>47694.43</v>
      </c>
    </row>
    <row r="1671" spans="1:5" ht="16" x14ac:dyDescent="0.2">
      <c r="A1671" s="209">
        <v>127</v>
      </c>
      <c r="B1671" s="191" t="s">
        <v>284</v>
      </c>
      <c r="C1671" s="191">
        <v>47</v>
      </c>
      <c r="D1671" s="191" t="s">
        <v>1956</v>
      </c>
      <c r="E1671" s="210">
        <v>48983.92</v>
      </c>
    </row>
    <row r="1672" spans="1:5" ht="16" x14ac:dyDescent="0.2">
      <c r="A1672" s="209">
        <v>127</v>
      </c>
      <c r="B1672" s="191" t="s">
        <v>284</v>
      </c>
      <c r="C1672" s="191">
        <v>50</v>
      </c>
      <c r="D1672" s="191" t="s">
        <v>1957</v>
      </c>
      <c r="E1672" s="210">
        <v>49363.03</v>
      </c>
    </row>
    <row r="1673" spans="1:5" ht="16" x14ac:dyDescent="0.2">
      <c r="A1673" s="209">
        <v>127</v>
      </c>
      <c r="B1673" s="191" t="s">
        <v>284</v>
      </c>
      <c r="C1673" s="191">
        <v>70</v>
      </c>
      <c r="D1673" s="191" t="s">
        <v>537</v>
      </c>
      <c r="E1673" s="210">
        <v>47800.63</v>
      </c>
    </row>
    <row r="1674" spans="1:5" ht="16" x14ac:dyDescent="0.2">
      <c r="A1674" s="209">
        <v>127</v>
      </c>
      <c r="B1674" s="191" t="s">
        <v>284</v>
      </c>
      <c r="C1674" s="191">
        <v>80</v>
      </c>
      <c r="D1674" s="191" t="s">
        <v>1958</v>
      </c>
      <c r="E1674" s="210">
        <v>49123</v>
      </c>
    </row>
    <row r="1675" spans="1:5" ht="16" x14ac:dyDescent="0.2">
      <c r="A1675" s="209">
        <v>127</v>
      </c>
      <c r="B1675" s="191" t="s">
        <v>284</v>
      </c>
      <c r="C1675" s="191">
        <v>90</v>
      </c>
      <c r="D1675" s="191" t="s">
        <v>1959</v>
      </c>
      <c r="E1675" s="210">
        <v>48081.91</v>
      </c>
    </row>
    <row r="1676" spans="1:5" ht="16" x14ac:dyDescent="0.2">
      <c r="A1676" s="209">
        <v>128</v>
      </c>
      <c r="B1676" s="191" t="s">
        <v>285</v>
      </c>
      <c r="C1676" s="191">
        <v>10</v>
      </c>
      <c r="D1676" s="191" t="s">
        <v>1960</v>
      </c>
      <c r="E1676" s="210">
        <v>54623</v>
      </c>
    </row>
    <row r="1677" spans="1:5" ht="16" x14ac:dyDescent="0.2">
      <c r="A1677" s="209">
        <v>128</v>
      </c>
      <c r="B1677" s="191" t="s">
        <v>285</v>
      </c>
      <c r="C1677" s="191">
        <v>100</v>
      </c>
      <c r="D1677" s="191" t="s">
        <v>1961</v>
      </c>
      <c r="E1677" s="210">
        <v>58113</v>
      </c>
    </row>
    <row r="1678" spans="1:5" ht="16" x14ac:dyDescent="0.2">
      <c r="A1678" s="209">
        <v>128</v>
      </c>
      <c r="B1678" s="191" t="s">
        <v>285</v>
      </c>
      <c r="C1678" s="191">
        <v>1020</v>
      </c>
      <c r="D1678" s="191" t="s">
        <v>1962</v>
      </c>
      <c r="E1678" s="210">
        <v>55725</v>
      </c>
    </row>
    <row r="1679" spans="1:5" ht="16" x14ac:dyDescent="0.2">
      <c r="A1679" s="209">
        <v>128</v>
      </c>
      <c r="B1679" s="191" t="s">
        <v>285</v>
      </c>
      <c r="C1679" s="191">
        <v>1030</v>
      </c>
      <c r="D1679" s="191" t="s">
        <v>1963</v>
      </c>
      <c r="E1679" s="210">
        <v>57579</v>
      </c>
    </row>
    <row r="1680" spans="1:5" ht="16" x14ac:dyDescent="0.2">
      <c r="A1680" s="209">
        <v>128</v>
      </c>
      <c r="B1680" s="191" t="s">
        <v>285</v>
      </c>
      <c r="C1680" s="191">
        <v>1041</v>
      </c>
      <c r="D1680" s="191" t="s">
        <v>1964</v>
      </c>
      <c r="E1680" s="210">
        <v>54031</v>
      </c>
    </row>
    <row r="1681" spans="1:5" ht="16" x14ac:dyDescent="0.2">
      <c r="A1681" s="209">
        <v>128</v>
      </c>
      <c r="B1681" s="191" t="s">
        <v>285</v>
      </c>
      <c r="C1681" s="191">
        <v>1050</v>
      </c>
      <c r="D1681" s="191" t="s">
        <v>1965</v>
      </c>
      <c r="E1681" s="210">
        <v>52618</v>
      </c>
    </row>
    <row r="1682" spans="1:5" ht="16" x14ac:dyDescent="0.2">
      <c r="A1682" s="209">
        <v>128</v>
      </c>
      <c r="B1682" s="191" t="s">
        <v>285</v>
      </c>
      <c r="C1682" s="191">
        <v>106</v>
      </c>
      <c r="D1682" s="191" t="s">
        <v>1966</v>
      </c>
      <c r="E1682" s="210">
        <v>51821</v>
      </c>
    </row>
    <row r="1683" spans="1:5" ht="16" x14ac:dyDescent="0.2">
      <c r="A1683" s="209">
        <v>128</v>
      </c>
      <c r="B1683" s="191" t="s">
        <v>285</v>
      </c>
      <c r="C1683" s="191">
        <v>115</v>
      </c>
      <c r="D1683" s="191" t="s">
        <v>1967</v>
      </c>
      <c r="E1683" s="210">
        <v>49607</v>
      </c>
    </row>
    <row r="1684" spans="1:5" ht="16" x14ac:dyDescent="0.2">
      <c r="A1684" s="209">
        <v>128</v>
      </c>
      <c r="B1684" s="191" t="s">
        <v>285</v>
      </c>
      <c r="C1684" s="191">
        <v>130</v>
      </c>
      <c r="D1684" s="191" t="s">
        <v>1968</v>
      </c>
      <c r="E1684" s="210">
        <v>54217</v>
      </c>
    </row>
    <row r="1685" spans="1:5" ht="16" x14ac:dyDescent="0.2">
      <c r="A1685" s="209">
        <v>128</v>
      </c>
      <c r="B1685" s="191" t="s">
        <v>285</v>
      </c>
      <c r="C1685" s="191">
        <v>140</v>
      </c>
      <c r="D1685" s="191" t="s">
        <v>1969</v>
      </c>
      <c r="E1685" s="210">
        <v>53128</v>
      </c>
    </row>
    <row r="1686" spans="1:5" ht="16" x14ac:dyDescent="0.2">
      <c r="A1686" s="209">
        <v>128</v>
      </c>
      <c r="B1686" s="191" t="s">
        <v>285</v>
      </c>
      <c r="C1686" s="191">
        <v>20</v>
      </c>
      <c r="D1686" s="191" t="s">
        <v>796</v>
      </c>
      <c r="E1686" s="210">
        <v>52984</v>
      </c>
    </row>
    <row r="1687" spans="1:5" ht="16" x14ac:dyDescent="0.2">
      <c r="A1687" s="209">
        <v>128</v>
      </c>
      <c r="B1687" s="191" t="s">
        <v>285</v>
      </c>
      <c r="C1687" s="191">
        <v>230</v>
      </c>
      <c r="D1687" s="191" t="s">
        <v>1970</v>
      </c>
      <c r="E1687" s="210">
        <v>57639</v>
      </c>
    </row>
    <row r="1688" spans="1:5" ht="16" x14ac:dyDescent="0.2">
      <c r="A1688" s="209">
        <v>128</v>
      </c>
      <c r="B1688" s="191" t="s">
        <v>285</v>
      </c>
      <c r="C1688" s="191">
        <v>280</v>
      </c>
      <c r="D1688" s="191" t="s">
        <v>1971</v>
      </c>
      <c r="E1688" s="210">
        <v>53592</v>
      </c>
    </row>
    <row r="1689" spans="1:5" ht="16" x14ac:dyDescent="0.2">
      <c r="A1689" s="209">
        <v>128</v>
      </c>
      <c r="B1689" s="191" t="s">
        <v>285</v>
      </c>
      <c r="C1689" s="191">
        <v>290</v>
      </c>
      <c r="D1689" s="191" t="s">
        <v>1972</v>
      </c>
      <c r="E1689" s="210">
        <v>55779</v>
      </c>
    </row>
    <row r="1690" spans="1:5" ht="16" x14ac:dyDescent="0.2">
      <c r="A1690" s="209">
        <v>128</v>
      </c>
      <c r="B1690" s="191" t="s">
        <v>285</v>
      </c>
      <c r="C1690" s="191">
        <v>30</v>
      </c>
      <c r="D1690" s="191" t="s">
        <v>1973</v>
      </c>
      <c r="E1690" s="210">
        <v>56464</v>
      </c>
    </row>
    <row r="1691" spans="1:5" ht="16" x14ac:dyDescent="0.2">
      <c r="A1691" s="209">
        <v>128</v>
      </c>
      <c r="B1691" s="191" t="s">
        <v>285</v>
      </c>
      <c r="C1691" s="191">
        <v>300</v>
      </c>
      <c r="D1691" s="191" t="s">
        <v>1974</v>
      </c>
      <c r="E1691" s="210">
        <v>52247</v>
      </c>
    </row>
    <row r="1692" spans="1:5" ht="16" x14ac:dyDescent="0.2">
      <c r="A1692" s="209">
        <v>128</v>
      </c>
      <c r="B1692" s="191" t="s">
        <v>285</v>
      </c>
      <c r="C1692" s="191">
        <v>321</v>
      </c>
      <c r="D1692" s="191" t="s">
        <v>1975</v>
      </c>
      <c r="E1692" s="210">
        <v>58036</v>
      </c>
    </row>
    <row r="1693" spans="1:5" ht="16" x14ac:dyDescent="0.2">
      <c r="A1693" s="209">
        <v>128</v>
      </c>
      <c r="B1693" s="191" t="s">
        <v>285</v>
      </c>
      <c r="C1693" s="191">
        <v>330</v>
      </c>
      <c r="D1693" s="191" t="s">
        <v>1976</v>
      </c>
      <c r="E1693" s="210">
        <v>56267</v>
      </c>
    </row>
    <row r="1694" spans="1:5" ht="16" x14ac:dyDescent="0.2">
      <c r="A1694" s="209">
        <v>128</v>
      </c>
      <c r="B1694" s="191" t="s">
        <v>285</v>
      </c>
      <c r="C1694" s="191">
        <v>340</v>
      </c>
      <c r="D1694" s="191" t="s">
        <v>1977</v>
      </c>
      <c r="E1694" s="210">
        <v>55052</v>
      </c>
    </row>
    <row r="1695" spans="1:5" ht="16" x14ac:dyDescent="0.2">
      <c r="A1695" s="209">
        <v>128</v>
      </c>
      <c r="B1695" s="191" t="s">
        <v>285</v>
      </c>
      <c r="C1695" s="191">
        <v>350</v>
      </c>
      <c r="D1695" s="191" t="s">
        <v>1978</v>
      </c>
      <c r="E1695" s="210">
        <v>54670</v>
      </c>
    </row>
    <row r="1696" spans="1:5" ht="16" x14ac:dyDescent="0.2">
      <c r="A1696" s="209">
        <v>128</v>
      </c>
      <c r="B1696" s="191" t="s">
        <v>285</v>
      </c>
      <c r="C1696" s="191">
        <v>360</v>
      </c>
      <c r="D1696" s="191" t="s">
        <v>1979</v>
      </c>
      <c r="E1696" s="210">
        <v>53566</v>
      </c>
    </row>
    <row r="1697" spans="1:5" ht="16" x14ac:dyDescent="0.2">
      <c r="A1697" s="209">
        <v>128</v>
      </c>
      <c r="B1697" s="191" t="s">
        <v>285</v>
      </c>
      <c r="C1697" s="191">
        <v>390</v>
      </c>
      <c r="D1697" s="191" t="s">
        <v>1980</v>
      </c>
      <c r="E1697" s="210">
        <v>55247</v>
      </c>
    </row>
    <row r="1698" spans="1:5" ht="16" x14ac:dyDescent="0.2">
      <c r="A1698" s="209">
        <v>128</v>
      </c>
      <c r="B1698" s="191" t="s">
        <v>285</v>
      </c>
      <c r="C1698" s="191">
        <v>40</v>
      </c>
      <c r="D1698" s="191" t="s">
        <v>1981</v>
      </c>
      <c r="E1698" s="210">
        <v>54389</v>
      </c>
    </row>
    <row r="1699" spans="1:5" ht="16" x14ac:dyDescent="0.2">
      <c r="A1699" s="209">
        <v>128</v>
      </c>
      <c r="B1699" s="191" t="s">
        <v>285</v>
      </c>
      <c r="C1699" s="191">
        <v>400</v>
      </c>
      <c r="D1699" s="191" t="s">
        <v>1982</v>
      </c>
      <c r="E1699" s="210">
        <v>52304</v>
      </c>
    </row>
    <row r="1700" spans="1:5" ht="16" x14ac:dyDescent="0.2">
      <c r="A1700" s="209">
        <v>128</v>
      </c>
      <c r="B1700" s="191" t="s">
        <v>285</v>
      </c>
      <c r="C1700" s="191">
        <v>410</v>
      </c>
      <c r="D1700" s="191" t="s">
        <v>1983</v>
      </c>
      <c r="E1700" s="210">
        <v>57406</v>
      </c>
    </row>
    <row r="1701" spans="1:5" ht="16" x14ac:dyDescent="0.2">
      <c r="A1701" s="209">
        <v>128</v>
      </c>
      <c r="B1701" s="191" t="s">
        <v>285</v>
      </c>
      <c r="C1701" s="191">
        <v>420</v>
      </c>
      <c r="D1701" s="191" t="s">
        <v>1984</v>
      </c>
      <c r="E1701" s="210">
        <v>55468</v>
      </c>
    </row>
    <row r="1702" spans="1:5" ht="16" x14ac:dyDescent="0.2">
      <c r="A1702" s="209">
        <v>128</v>
      </c>
      <c r="B1702" s="191" t="s">
        <v>285</v>
      </c>
      <c r="C1702" s="191">
        <v>430</v>
      </c>
      <c r="D1702" s="191" t="s">
        <v>1985</v>
      </c>
      <c r="E1702" s="210">
        <v>54698</v>
      </c>
    </row>
    <row r="1703" spans="1:5" ht="16" x14ac:dyDescent="0.2">
      <c r="A1703" s="209">
        <v>128</v>
      </c>
      <c r="B1703" s="191" t="s">
        <v>285</v>
      </c>
      <c r="C1703" s="191">
        <v>440</v>
      </c>
      <c r="D1703" s="191" t="s">
        <v>1986</v>
      </c>
      <c r="E1703" s="210">
        <v>57862</v>
      </c>
    </row>
    <row r="1704" spans="1:5" ht="16" x14ac:dyDescent="0.2">
      <c r="A1704" s="209">
        <v>128</v>
      </c>
      <c r="B1704" s="191" t="s">
        <v>285</v>
      </c>
      <c r="C1704" s="191">
        <v>450</v>
      </c>
      <c r="D1704" s="191" t="s">
        <v>1987</v>
      </c>
      <c r="E1704" s="210">
        <v>55625</v>
      </c>
    </row>
    <row r="1705" spans="1:5" ht="16" x14ac:dyDescent="0.2">
      <c r="A1705" s="209">
        <v>128</v>
      </c>
      <c r="B1705" s="191" t="s">
        <v>285</v>
      </c>
      <c r="C1705" s="191">
        <v>460</v>
      </c>
      <c r="D1705" s="191" t="s">
        <v>1988</v>
      </c>
      <c r="E1705" s="210">
        <v>52672</v>
      </c>
    </row>
    <row r="1706" spans="1:5" ht="16" x14ac:dyDescent="0.2">
      <c r="A1706" s="209">
        <v>128</v>
      </c>
      <c r="B1706" s="191" t="s">
        <v>285</v>
      </c>
      <c r="C1706" s="191">
        <v>470</v>
      </c>
      <c r="D1706" s="191" t="s">
        <v>1989</v>
      </c>
      <c r="E1706" s="210">
        <v>49880</v>
      </c>
    </row>
    <row r="1707" spans="1:5" ht="16" x14ac:dyDescent="0.2">
      <c r="A1707" s="209">
        <v>128</v>
      </c>
      <c r="B1707" s="191" t="s">
        <v>285</v>
      </c>
      <c r="C1707" s="191">
        <v>490</v>
      </c>
      <c r="D1707" s="191" t="s">
        <v>1990</v>
      </c>
      <c r="E1707" s="210">
        <v>56148</v>
      </c>
    </row>
    <row r="1708" spans="1:5" ht="16" x14ac:dyDescent="0.2">
      <c r="A1708" s="209">
        <v>128</v>
      </c>
      <c r="B1708" s="191" t="s">
        <v>285</v>
      </c>
      <c r="C1708" s="191">
        <v>50</v>
      </c>
      <c r="D1708" s="191" t="s">
        <v>1991</v>
      </c>
      <c r="E1708" s="210">
        <v>57326</v>
      </c>
    </row>
    <row r="1709" spans="1:5" ht="16" x14ac:dyDescent="0.2">
      <c r="A1709" s="209">
        <v>128</v>
      </c>
      <c r="B1709" s="191" t="s">
        <v>285</v>
      </c>
      <c r="C1709" s="191">
        <v>500</v>
      </c>
      <c r="D1709" s="191" t="s">
        <v>1992</v>
      </c>
      <c r="E1709" s="210">
        <v>53594</v>
      </c>
    </row>
    <row r="1710" spans="1:5" ht="16" x14ac:dyDescent="0.2">
      <c r="A1710" s="209">
        <v>128</v>
      </c>
      <c r="B1710" s="191" t="s">
        <v>285</v>
      </c>
      <c r="C1710" s="191">
        <v>510</v>
      </c>
      <c r="D1710" s="191" t="s">
        <v>1993</v>
      </c>
      <c r="E1710" s="210">
        <v>57257</v>
      </c>
    </row>
    <row r="1711" spans="1:5" ht="16" x14ac:dyDescent="0.2">
      <c r="A1711" s="209">
        <v>128</v>
      </c>
      <c r="B1711" s="191" t="s">
        <v>285</v>
      </c>
      <c r="C1711" s="191">
        <v>520</v>
      </c>
      <c r="D1711" s="191" t="s">
        <v>1994</v>
      </c>
      <c r="E1711" s="210">
        <v>55571</v>
      </c>
    </row>
    <row r="1712" spans="1:5" ht="16" x14ac:dyDescent="0.2">
      <c r="A1712" s="209">
        <v>128</v>
      </c>
      <c r="B1712" s="191" t="s">
        <v>285</v>
      </c>
      <c r="C1712" s="191">
        <v>530</v>
      </c>
      <c r="D1712" s="191" t="s">
        <v>1995</v>
      </c>
      <c r="E1712" s="210">
        <v>55111</v>
      </c>
    </row>
    <row r="1713" spans="1:5" ht="16" x14ac:dyDescent="0.2">
      <c r="A1713" s="209">
        <v>128</v>
      </c>
      <c r="B1713" s="191" t="s">
        <v>285</v>
      </c>
      <c r="C1713" s="191">
        <v>540</v>
      </c>
      <c r="D1713" s="191" t="s">
        <v>1996</v>
      </c>
      <c r="E1713" s="210">
        <v>56902</v>
      </c>
    </row>
    <row r="1714" spans="1:5" ht="16" x14ac:dyDescent="0.2">
      <c r="A1714" s="209">
        <v>128</v>
      </c>
      <c r="B1714" s="191" t="s">
        <v>285</v>
      </c>
      <c r="C1714" s="191">
        <v>550</v>
      </c>
      <c r="D1714" s="191" t="s">
        <v>1997</v>
      </c>
      <c r="E1714" s="210">
        <v>55310</v>
      </c>
    </row>
    <row r="1715" spans="1:5" ht="16" x14ac:dyDescent="0.2">
      <c r="A1715" s="209">
        <v>128</v>
      </c>
      <c r="B1715" s="191" t="s">
        <v>285</v>
      </c>
      <c r="C1715" s="191">
        <v>560</v>
      </c>
      <c r="D1715" s="191" t="s">
        <v>1998</v>
      </c>
      <c r="E1715" s="210">
        <v>54142</v>
      </c>
    </row>
    <row r="1716" spans="1:5" ht="16" x14ac:dyDescent="0.2">
      <c r="A1716" s="209">
        <v>128</v>
      </c>
      <c r="B1716" s="191" t="s">
        <v>285</v>
      </c>
      <c r="C1716" s="191">
        <v>580</v>
      </c>
      <c r="D1716" s="191" t="s">
        <v>1999</v>
      </c>
      <c r="E1716" s="210">
        <v>55333</v>
      </c>
    </row>
    <row r="1717" spans="1:5" ht="16" x14ac:dyDescent="0.2">
      <c r="A1717" s="209">
        <v>128</v>
      </c>
      <c r="B1717" s="191" t="s">
        <v>285</v>
      </c>
      <c r="C1717" s="191">
        <v>590</v>
      </c>
      <c r="D1717" s="191" t="s">
        <v>2000</v>
      </c>
      <c r="E1717" s="210">
        <v>58458</v>
      </c>
    </row>
    <row r="1718" spans="1:5" ht="16" x14ac:dyDescent="0.2">
      <c r="A1718" s="209">
        <v>128</v>
      </c>
      <c r="B1718" s="191" t="s">
        <v>285</v>
      </c>
      <c r="C1718" s="191">
        <v>60</v>
      </c>
      <c r="D1718" s="191" t="s">
        <v>2001</v>
      </c>
      <c r="E1718" s="210">
        <v>56673</v>
      </c>
    </row>
    <row r="1719" spans="1:5" ht="16" x14ac:dyDescent="0.2">
      <c r="A1719" s="209">
        <v>128</v>
      </c>
      <c r="B1719" s="191" t="s">
        <v>285</v>
      </c>
      <c r="C1719" s="191">
        <v>600</v>
      </c>
      <c r="D1719" s="191" t="s">
        <v>2002</v>
      </c>
      <c r="E1719" s="210">
        <v>52993</v>
      </c>
    </row>
    <row r="1720" spans="1:5" ht="16" x14ac:dyDescent="0.2">
      <c r="A1720" s="209">
        <v>128</v>
      </c>
      <c r="B1720" s="191" t="s">
        <v>285</v>
      </c>
      <c r="C1720" s="191">
        <v>610</v>
      </c>
      <c r="D1720" s="191" t="s">
        <v>2003</v>
      </c>
      <c r="E1720" s="210">
        <v>55762</v>
      </c>
    </row>
    <row r="1721" spans="1:5" ht="16" x14ac:dyDescent="0.2">
      <c r="A1721" s="209">
        <v>128</v>
      </c>
      <c r="B1721" s="191" t="s">
        <v>285</v>
      </c>
      <c r="C1721" s="191">
        <v>620</v>
      </c>
      <c r="D1721" s="191" t="s">
        <v>2004</v>
      </c>
      <c r="E1721" s="210">
        <v>56091</v>
      </c>
    </row>
    <row r="1722" spans="1:5" ht="16" x14ac:dyDescent="0.2">
      <c r="A1722" s="209">
        <v>128</v>
      </c>
      <c r="B1722" s="191" t="s">
        <v>285</v>
      </c>
      <c r="C1722" s="191">
        <v>630</v>
      </c>
      <c r="D1722" s="191" t="s">
        <v>2005</v>
      </c>
      <c r="E1722" s="210">
        <v>52664</v>
      </c>
    </row>
    <row r="1723" spans="1:5" ht="16" x14ac:dyDescent="0.2">
      <c r="A1723" s="209">
        <v>128</v>
      </c>
      <c r="B1723" s="191" t="s">
        <v>285</v>
      </c>
      <c r="C1723" s="191">
        <v>640</v>
      </c>
      <c r="D1723" s="191" t="s">
        <v>2006</v>
      </c>
      <c r="E1723" s="210">
        <v>52958</v>
      </c>
    </row>
    <row r="1724" spans="1:5" ht="16" x14ac:dyDescent="0.2">
      <c r="A1724" s="209">
        <v>128</v>
      </c>
      <c r="B1724" s="191" t="s">
        <v>285</v>
      </c>
      <c r="C1724" s="191">
        <v>660</v>
      </c>
      <c r="D1724" s="191" t="s">
        <v>2007</v>
      </c>
      <c r="E1724" s="210">
        <v>54601</v>
      </c>
    </row>
    <row r="1725" spans="1:5" ht="16" x14ac:dyDescent="0.2">
      <c r="A1725" s="209">
        <v>128</v>
      </c>
      <c r="B1725" s="191" t="s">
        <v>285</v>
      </c>
      <c r="C1725" s="191">
        <v>670</v>
      </c>
      <c r="D1725" s="191" t="s">
        <v>2008</v>
      </c>
      <c r="E1725" s="210">
        <v>53942</v>
      </c>
    </row>
    <row r="1726" spans="1:5" ht="16" x14ac:dyDescent="0.2">
      <c r="A1726" s="209">
        <v>128</v>
      </c>
      <c r="B1726" s="191" t="s">
        <v>285</v>
      </c>
      <c r="C1726" s="191">
        <v>680</v>
      </c>
      <c r="D1726" s="191" t="s">
        <v>2009</v>
      </c>
      <c r="E1726" s="210">
        <v>54808</v>
      </c>
    </row>
    <row r="1727" spans="1:5" ht="16" x14ac:dyDescent="0.2">
      <c r="A1727" s="209">
        <v>128</v>
      </c>
      <c r="B1727" s="191" t="s">
        <v>285</v>
      </c>
      <c r="C1727" s="191">
        <v>690</v>
      </c>
      <c r="D1727" s="191" t="s">
        <v>2010</v>
      </c>
      <c r="E1727" s="210">
        <v>55954</v>
      </c>
    </row>
    <row r="1728" spans="1:5" ht="16" x14ac:dyDescent="0.2">
      <c r="A1728" s="209">
        <v>128</v>
      </c>
      <c r="B1728" s="191" t="s">
        <v>285</v>
      </c>
      <c r="C1728" s="191">
        <v>692</v>
      </c>
      <c r="D1728" s="191" t="s">
        <v>568</v>
      </c>
      <c r="E1728" s="210">
        <v>54400</v>
      </c>
    </row>
    <row r="1729" spans="1:5" ht="16" x14ac:dyDescent="0.2">
      <c r="A1729" s="209">
        <v>128</v>
      </c>
      <c r="B1729" s="191" t="s">
        <v>285</v>
      </c>
      <c r="C1729" s="191">
        <v>700</v>
      </c>
      <c r="D1729" s="191" t="s">
        <v>2011</v>
      </c>
      <c r="E1729" s="210">
        <v>51789</v>
      </c>
    </row>
    <row r="1730" spans="1:5" ht="16" x14ac:dyDescent="0.2">
      <c r="A1730" s="209">
        <v>128</v>
      </c>
      <c r="B1730" s="191" t="s">
        <v>285</v>
      </c>
      <c r="C1730" s="191">
        <v>710</v>
      </c>
      <c r="D1730" s="191" t="s">
        <v>2012</v>
      </c>
      <c r="E1730" s="210">
        <v>51481</v>
      </c>
    </row>
    <row r="1731" spans="1:5" ht="16" x14ac:dyDescent="0.2">
      <c r="A1731" s="209">
        <v>128</v>
      </c>
      <c r="B1731" s="191" t="s">
        <v>285</v>
      </c>
      <c r="C1731" s="191">
        <v>720</v>
      </c>
      <c r="D1731" s="191" t="s">
        <v>2013</v>
      </c>
      <c r="E1731" s="210">
        <v>49567</v>
      </c>
    </row>
    <row r="1732" spans="1:5" ht="16" x14ac:dyDescent="0.2">
      <c r="A1732" s="209">
        <v>128</v>
      </c>
      <c r="B1732" s="191" t="s">
        <v>285</v>
      </c>
      <c r="C1732" s="191">
        <v>730</v>
      </c>
      <c r="D1732" s="191" t="s">
        <v>2014</v>
      </c>
      <c r="E1732" s="210">
        <v>56852</v>
      </c>
    </row>
    <row r="1733" spans="1:5" ht="16" x14ac:dyDescent="0.2">
      <c r="A1733" s="209">
        <v>128</v>
      </c>
      <c r="B1733" s="191" t="s">
        <v>285</v>
      </c>
      <c r="C1733" s="191">
        <v>740</v>
      </c>
      <c r="D1733" s="191" t="s">
        <v>918</v>
      </c>
      <c r="E1733" s="210">
        <v>54278</v>
      </c>
    </row>
    <row r="1734" spans="1:5" ht="16" x14ac:dyDescent="0.2">
      <c r="A1734" s="209">
        <v>128</v>
      </c>
      <c r="B1734" s="191" t="s">
        <v>285</v>
      </c>
      <c r="C1734" s="191">
        <v>750</v>
      </c>
      <c r="D1734" s="191" t="s">
        <v>2015</v>
      </c>
      <c r="E1734" s="210">
        <v>56500</v>
      </c>
    </row>
    <row r="1735" spans="1:5" ht="16" x14ac:dyDescent="0.2">
      <c r="A1735" s="209">
        <v>128</v>
      </c>
      <c r="B1735" s="191" t="s">
        <v>285</v>
      </c>
      <c r="C1735" s="191">
        <v>760</v>
      </c>
      <c r="D1735" s="191" t="s">
        <v>2016</v>
      </c>
      <c r="E1735" s="210">
        <v>58190</v>
      </c>
    </row>
    <row r="1736" spans="1:5" ht="16" x14ac:dyDescent="0.2">
      <c r="A1736" s="209">
        <v>128</v>
      </c>
      <c r="B1736" s="191" t="s">
        <v>285</v>
      </c>
      <c r="C1736" s="191">
        <v>770</v>
      </c>
      <c r="D1736" s="191" t="s">
        <v>2017</v>
      </c>
      <c r="E1736" s="210">
        <v>55919</v>
      </c>
    </row>
    <row r="1737" spans="1:5" ht="16" x14ac:dyDescent="0.2">
      <c r="A1737" s="209">
        <v>128</v>
      </c>
      <c r="B1737" s="191" t="s">
        <v>285</v>
      </c>
      <c r="C1737" s="191">
        <v>780</v>
      </c>
      <c r="D1737" s="191" t="s">
        <v>1410</v>
      </c>
      <c r="E1737" s="210">
        <v>53876</v>
      </c>
    </row>
    <row r="1738" spans="1:5" ht="16" x14ac:dyDescent="0.2">
      <c r="A1738" s="209">
        <v>128</v>
      </c>
      <c r="B1738" s="191" t="s">
        <v>285</v>
      </c>
      <c r="C1738" s="191">
        <v>790</v>
      </c>
      <c r="D1738" s="191" t="s">
        <v>2018</v>
      </c>
      <c r="E1738" s="210">
        <v>57051</v>
      </c>
    </row>
    <row r="1739" spans="1:5" ht="16" x14ac:dyDescent="0.2">
      <c r="A1739" s="209">
        <v>128</v>
      </c>
      <c r="B1739" s="191" t="s">
        <v>285</v>
      </c>
      <c r="C1739" s="191">
        <v>80</v>
      </c>
      <c r="D1739" s="191" t="s">
        <v>2019</v>
      </c>
      <c r="E1739" s="210">
        <v>55608</v>
      </c>
    </row>
    <row r="1740" spans="1:5" ht="16" x14ac:dyDescent="0.2">
      <c r="A1740" s="209">
        <v>128</v>
      </c>
      <c r="B1740" s="191" t="s">
        <v>285</v>
      </c>
      <c r="C1740" s="191">
        <v>800</v>
      </c>
      <c r="D1740" s="191" t="s">
        <v>2020</v>
      </c>
      <c r="E1740" s="210">
        <v>54904</v>
      </c>
    </row>
    <row r="1741" spans="1:5" ht="16" x14ac:dyDescent="0.2">
      <c r="A1741" s="209">
        <v>128</v>
      </c>
      <c r="B1741" s="191" t="s">
        <v>285</v>
      </c>
      <c r="C1741" s="191">
        <v>810</v>
      </c>
      <c r="D1741" s="191" t="s">
        <v>2021</v>
      </c>
      <c r="E1741" s="210">
        <v>50360</v>
      </c>
    </row>
    <row r="1742" spans="1:5" ht="16" x14ac:dyDescent="0.2">
      <c r="A1742" s="209">
        <v>128</v>
      </c>
      <c r="B1742" s="191" t="s">
        <v>285</v>
      </c>
      <c r="C1742" s="191">
        <v>820</v>
      </c>
      <c r="D1742" s="191" t="s">
        <v>2022</v>
      </c>
      <c r="E1742" s="210">
        <v>56659</v>
      </c>
    </row>
    <row r="1743" spans="1:5" ht="16" x14ac:dyDescent="0.2">
      <c r="A1743" s="209">
        <v>128</v>
      </c>
      <c r="B1743" s="191" t="s">
        <v>285</v>
      </c>
      <c r="C1743" s="191">
        <v>830</v>
      </c>
      <c r="D1743" s="191" t="s">
        <v>1514</v>
      </c>
      <c r="E1743" s="210">
        <v>58788</v>
      </c>
    </row>
    <row r="1744" spans="1:5" ht="16" x14ac:dyDescent="0.2">
      <c r="A1744" s="209">
        <v>128</v>
      </c>
      <c r="B1744" s="191" t="s">
        <v>285</v>
      </c>
      <c r="C1744" s="191">
        <v>840</v>
      </c>
      <c r="D1744" s="191" t="s">
        <v>2023</v>
      </c>
      <c r="E1744" s="210">
        <v>58172</v>
      </c>
    </row>
    <row r="1745" spans="1:5" ht="16" x14ac:dyDescent="0.2">
      <c r="A1745" s="209">
        <v>128</v>
      </c>
      <c r="B1745" s="191" t="s">
        <v>285</v>
      </c>
      <c r="C1745" s="191">
        <v>850</v>
      </c>
      <c r="D1745" s="191" t="s">
        <v>2024</v>
      </c>
      <c r="E1745" s="210">
        <v>54615</v>
      </c>
    </row>
    <row r="1746" spans="1:5" ht="16" x14ac:dyDescent="0.2">
      <c r="A1746" s="209">
        <v>128</v>
      </c>
      <c r="B1746" s="191" t="s">
        <v>285</v>
      </c>
      <c r="C1746" s="191">
        <v>870</v>
      </c>
      <c r="D1746" s="191" t="s">
        <v>2025</v>
      </c>
      <c r="E1746" s="210">
        <v>52904</v>
      </c>
    </row>
    <row r="1747" spans="1:5" ht="16" x14ac:dyDescent="0.2">
      <c r="A1747" s="209">
        <v>128</v>
      </c>
      <c r="B1747" s="191" t="s">
        <v>285</v>
      </c>
      <c r="C1747" s="191">
        <v>880</v>
      </c>
      <c r="D1747" s="191" t="s">
        <v>2026</v>
      </c>
      <c r="E1747" s="210">
        <v>55195</v>
      </c>
    </row>
    <row r="1748" spans="1:5" ht="16" x14ac:dyDescent="0.2">
      <c r="A1748" s="209">
        <v>128</v>
      </c>
      <c r="B1748" s="191" t="s">
        <v>285</v>
      </c>
      <c r="C1748" s="191">
        <v>900</v>
      </c>
      <c r="D1748" s="191" t="s">
        <v>2027</v>
      </c>
      <c r="E1748" s="210">
        <v>55745</v>
      </c>
    </row>
    <row r="1749" spans="1:5" ht="16" x14ac:dyDescent="0.2">
      <c r="A1749" s="209">
        <v>128</v>
      </c>
      <c r="B1749" s="191" t="s">
        <v>285</v>
      </c>
      <c r="C1749" s="191">
        <v>910</v>
      </c>
      <c r="D1749" s="191" t="s">
        <v>2028</v>
      </c>
      <c r="E1749" s="210">
        <v>55253</v>
      </c>
    </row>
    <row r="1750" spans="1:5" ht="16" x14ac:dyDescent="0.2">
      <c r="A1750" s="209">
        <v>128</v>
      </c>
      <c r="B1750" s="191" t="s">
        <v>285</v>
      </c>
      <c r="C1750" s="191">
        <v>920</v>
      </c>
      <c r="D1750" s="191" t="s">
        <v>2029</v>
      </c>
      <c r="E1750" s="210">
        <v>53583</v>
      </c>
    </row>
    <row r="1751" spans="1:5" ht="16" x14ac:dyDescent="0.2">
      <c r="A1751" s="209">
        <v>128</v>
      </c>
      <c r="B1751" s="191" t="s">
        <v>285</v>
      </c>
      <c r="C1751" s="191">
        <v>931</v>
      </c>
      <c r="D1751" s="191" t="s">
        <v>2030</v>
      </c>
      <c r="E1751" s="210">
        <v>56932</v>
      </c>
    </row>
    <row r="1752" spans="1:5" ht="16" x14ac:dyDescent="0.2">
      <c r="A1752" s="209">
        <v>128</v>
      </c>
      <c r="B1752" s="191" t="s">
        <v>285</v>
      </c>
      <c r="C1752" s="191">
        <v>932</v>
      </c>
      <c r="D1752" s="191" t="s">
        <v>2031</v>
      </c>
      <c r="E1752" s="210">
        <v>55275</v>
      </c>
    </row>
    <row r="1753" spans="1:5" ht="16" x14ac:dyDescent="0.2">
      <c r="A1753" s="209">
        <v>128</v>
      </c>
      <c r="B1753" s="191" t="s">
        <v>285</v>
      </c>
      <c r="C1753" s="191">
        <v>940</v>
      </c>
      <c r="D1753" s="191" t="s">
        <v>2032</v>
      </c>
      <c r="E1753" s="210">
        <v>55152</v>
      </c>
    </row>
    <row r="1754" spans="1:5" ht="16" x14ac:dyDescent="0.2">
      <c r="A1754" s="209">
        <v>128</v>
      </c>
      <c r="B1754" s="191" t="s">
        <v>285</v>
      </c>
      <c r="C1754" s="191">
        <v>960</v>
      </c>
      <c r="D1754" s="191" t="s">
        <v>2033</v>
      </c>
      <c r="E1754" s="210">
        <v>55423</v>
      </c>
    </row>
    <row r="1755" spans="1:5" ht="16" x14ac:dyDescent="0.2">
      <c r="A1755" s="209">
        <v>128</v>
      </c>
      <c r="B1755" s="191" t="s">
        <v>285</v>
      </c>
      <c r="C1755" s="191">
        <v>970</v>
      </c>
      <c r="D1755" s="191" t="s">
        <v>2034</v>
      </c>
      <c r="E1755" s="210">
        <v>55036</v>
      </c>
    </row>
    <row r="1756" spans="1:5" ht="16" x14ac:dyDescent="0.2">
      <c r="A1756" s="209">
        <v>128</v>
      </c>
      <c r="B1756" s="191" t="s">
        <v>285</v>
      </c>
      <c r="C1756" s="191">
        <v>980</v>
      </c>
      <c r="D1756" s="191" t="s">
        <v>2035</v>
      </c>
      <c r="E1756" s="210">
        <v>57704</v>
      </c>
    </row>
    <row r="1757" spans="1:5" ht="16" x14ac:dyDescent="0.2">
      <c r="A1757" s="209">
        <v>128</v>
      </c>
      <c r="B1757" s="191" t="s">
        <v>285</v>
      </c>
      <c r="C1757" s="191">
        <v>990</v>
      </c>
      <c r="D1757" s="191" t="s">
        <v>2036</v>
      </c>
      <c r="E1757" s="210">
        <v>57672</v>
      </c>
    </row>
    <row r="1758" spans="1:5" ht="16" x14ac:dyDescent="0.2">
      <c r="A1758" s="209">
        <v>130</v>
      </c>
      <c r="B1758" s="191" t="s">
        <v>286</v>
      </c>
      <c r="C1758" s="191">
        <v>580</v>
      </c>
      <c r="D1758" s="191" t="s">
        <v>2037</v>
      </c>
      <c r="E1758" s="210">
        <v>43645.71</v>
      </c>
    </row>
    <row r="1759" spans="1:5" ht="16" x14ac:dyDescent="0.2">
      <c r="A1759" s="209">
        <v>130</v>
      </c>
      <c r="B1759" s="191" t="s">
        <v>286</v>
      </c>
      <c r="C1759" s="191">
        <v>600</v>
      </c>
      <c r="D1759" s="191" t="s">
        <v>2038</v>
      </c>
      <c r="E1759" s="210">
        <v>48900.07</v>
      </c>
    </row>
    <row r="1760" spans="1:5" ht="16" x14ac:dyDescent="0.2">
      <c r="A1760" s="209">
        <v>130</v>
      </c>
      <c r="B1760" s="191" t="s">
        <v>286</v>
      </c>
      <c r="C1760" s="191">
        <v>620</v>
      </c>
      <c r="D1760" s="191" t="s">
        <v>2039</v>
      </c>
      <c r="E1760" s="210">
        <v>51046.12</v>
      </c>
    </row>
    <row r="1761" spans="1:5" ht="16" x14ac:dyDescent="0.2">
      <c r="A1761" s="209">
        <v>130</v>
      </c>
      <c r="B1761" s="191" t="s">
        <v>286</v>
      </c>
      <c r="C1761" s="191">
        <v>630</v>
      </c>
      <c r="D1761" s="191" t="s">
        <v>2040</v>
      </c>
      <c r="E1761" s="210">
        <v>47979.38</v>
      </c>
    </row>
    <row r="1762" spans="1:5" ht="16" x14ac:dyDescent="0.2">
      <c r="A1762" s="209">
        <v>130</v>
      </c>
      <c r="B1762" s="191" t="s">
        <v>286</v>
      </c>
      <c r="C1762" s="191">
        <v>640</v>
      </c>
      <c r="D1762" s="191" t="s">
        <v>2041</v>
      </c>
      <c r="E1762" s="210">
        <v>48909.21</v>
      </c>
    </row>
    <row r="1763" spans="1:5" ht="16" x14ac:dyDescent="0.2">
      <c r="A1763" s="209">
        <v>130</v>
      </c>
      <c r="B1763" s="191" t="s">
        <v>286</v>
      </c>
      <c r="C1763" s="191">
        <v>650</v>
      </c>
      <c r="D1763" s="191" t="s">
        <v>2042</v>
      </c>
      <c r="E1763" s="210">
        <v>49639.45</v>
      </c>
    </row>
    <row r="1764" spans="1:5" ht="16" x14ac:dyDescent="0.2">
      <c r="A1764" s="209">
        <v>130</v>
      </c>
      <c r="B1764" s="191" t="s">
        <v>286</v>
      </c>
      <c r="C1764" s="191">
        <v>751</v>
      </c>
      <c r="D1764" s="191" t="s">
        <v>2043</v>
      </c>
      <c r="E1764" s="210">
        <v>44961.97</v>
      </c>
    </row>
    <row r="1765" spans="1:5" ht="16" x14ac:dyDescent="0.2">
      <c r="A1765" s="209">
        <v>131</v>
      </c>
      <c r="B1765" s="191" t="s">
        <v>287</v>
      </c>
      <c r="C1765" s="191">
        <v>10</v>
      </c>
      <c r="D1765" s="191" t="s">
        <v>2044</v>
      </c>
      <c r="E1765" s="210">
        <v>50566.63</v>
      </c>
    </row>
    <row r="1766" spans="1:5" ht="16" x14ac:dyDescent="0.2">
      <c r="A1766" s="209">
        <v>131</v>
      </c>
      <c r="B1766" s="191" t="s">
        <v>287</v>
      </c>
      <c r="C1766" s="191">
        <v>100</v>
      </c>
      <c r="D1766" s="191" t="s">
        <v>2045</v>
      </c>
      <c r="E1766" s="210">
        <v>51118.16</v>
      </c>
    </row>
    <row r="1767" spans="1:5" ht="16" x14ac:dyDescent="0.2">
      <c r="A1767" s="209">
        <v>131</v>
      </c>
      <c r="B1767" s="191" t="s">
        <v>287</v>
      </c>
      <c r="C1767" s="191">
        <v>190</v>
      </c>
      <c r="D1767" s="191" t="s">
        <v>2046</v>
      </c>
      <c r="E1767" s="210">
        <v>49859.45</v>
      </c>
    </row>
    <row r="1768" spans="1:5" ht="16" x14ac:dyDescent="0.2">
      <c r="A1768" s="209">
        <v>131</v>
      </c>
      <c r="B1768" s="191" t="s">
        <v>287</v>
      </c>
      <c r="C1768" s="191">
        <v>191</v>
      </c>
      <c r="D1768" s="191" t="s">
        <v>2047</v>
      </c>
      <c r="E1768" s="210">
        <v>51537.16</v>
      </c>
    </row>
    <row r="1769" spans="1:5" ht="16" x14ac:dyDescent="0.2">
      <c r="A1769" s="209">
        <v>131</v>
      </c>
      <c r="B1769" s="191" t="s">
        <v>287</v>
      </c>
      <c r="C1769" s="191">
        <v>201</v>
      </c>
      <c r="D1769" s="191" t="s">
        <v>2048</v>
      </c>
      <c r="E1769" s="210">
        <v>50679.82</v>
      </c>
    </row>
    <row r="1770" spans="1:5" ht="16" x14ac:dyDescent="0.2">
      <c r="A1770" s="209">
        <v>131</v>
      </c>
      <c r="B1770" s="191" t="s">
        <v>287</v>
      </c>
      <c r="C1770" s="191">
        <v>202</v>
      </c>
      <c r="D1770" s="191" t="s">
        <v>2049</v>
      </c>
      <c r="E1770" s="210">
        <v>54058.85</v>
      </c>
    </row>
    <row r="1771" spans="1:5" ht="16" x14ac:dyDescent="0.2">
      <c r="A1771" s="209">
        <v>131</v>
      </c>
      <c r="B1771" s="191" t="s">
        <v>287</v>
      </c>
      <c r="C1771" s="191">
        <v>203</v>
      </c>
      <c r="D1771" s="191" t="s">
        <v>2050</v>
      </c>
      <c r="E1771" s="210">
        <v>54515.31</v>
      </c>
    </row>
    <row r="1772" spans="1:5" ht="16" x14ac:dyDescent="0.2">
      <c r="A1772" s="209">
        <v>131</v>
      </c>
      <c r="B1772" s="191" t="s">
        <v>287</v>
      </c>
      <c r="C1772" s="191">
        <v>204</v>
      </c>
      <c r="D1772" s="191" t="s">
        <v>2051</v>
      </c>
      <c r="E1772" s="210">
        <v>47555.14</v>
      </c>
    </row>
    <row r="1773" spans="1:5" ht="16" x14ac:dyDescent="0.2">
      <c r="A1773" s="209">
        <v>131</v>
      </c>
      <c r="B1773" s="191" t="s">
        <v>287</v>
      </c>
      <c r="C1773" s="191">
        <v>205</v>
      </c>
      <c r="D1773" s="191" t="s">
        <v>2052</v>
      </c>
      <c r="E1773" s="210">
        <v>53037.73</v>
      </c>
    </row>
    <row r="1774" spans="1:5" ht="16" x14ac:dyDescent="0.2">
      <c r="A1774" s="209">
        <v>131</v>
      </c>
      <c r="B1774" s="191" t="s">
        <v>287</v>
      </c>
      <c r="C1774" s="191">
        <v>40</v>
      </c>
      <c r="D1774" s="191" t="s">
        <v>2053</v>
      </c>
      <c r="E1774" s="210">
        <v>55328.58</v>
      </c>
    </row>
    <row r="1775" spans="1:5" ht="16" x14ac:dyDescent="0.2">
      <c r="A1775" s="209">
        <v>131</v>
      </c>
      <c r="B1775" s="191" t="s">
        <v>287</v>
      </c>
      <c r="C1775" s="191">
        <v>50</v>
      </c>
      <c r="D1775" s="191" t="s">
        <v>2054</v>
      </c>
      <c r="E1775" s="210">
        <v>51830.19</v>
      </c>
    </row>
    <row r="1776" spans="1:5" ht="16" x14ac:dyDescent="0.2">
      <c r="A1776" s="209">
        <v>131</v>
      </c>
      <c r="B1776" s="191" t="s">
        <v>287</v>
      </c>
      <c r="C1776" s="191">
        <v>60</v>
      </c>
      <c r="D1776" s="191" t="s">
        <v>2055</v>
      </c>
      <c r="E1776" s="210">
        <v>53335.55</v>
      </c>
    </row>
    <row r="1777" spans="1:5" ht="16" x14ac:dyDescent="0.2">
      <c r="A1777" s="209">
        <v>131</v>
      </c>
      <c r="B1777" s="191" t="s">
        <v>287</v>
      </c>
      <c r="C1777" s="191">
        <v>70</v>
      </c>
      <c r="D1777" s="191" t="s">
        <v>2056</v>
      </c>
      <c r="E1777" s="210">
        <v>51635.26</v>
      </c>
    </row>
    <row r="1778" spans="1:5" ht="16" x14ac:dyDescent="0.2">
      <c r="A1778" s="209">
        <v>131</v>
      </c>
      <c r="B1778" s="191" t="s">
        <v>287</v>
      </c>
      <c r="C1778" s="191">
        <v>80</v>
      </c>
      <c r="D1778" s="191" t="s">
        <v>2057</v>
      </c>
      <c r="E1778" s="210">
        <v>52592.24</v>
      </c>
    </row>
    <row r="1779" spans="1:5" ht="16" x14ac:dyDescent="0.2">
      <c r="A1779" s="209">
        <v>131</v>
      </c>
      <c r="B1779" s="191" t="s">
        <v>287</v>
      </c>
      <c r="C1779" s="191">
        <v>90</v>
      </c>
      <c r="D1779" s="191" t="s">
        <v>2058</v>
      </c>
      <c r="E1779" s="210">
        <v>53279.54</v>
      </c>
    </row>
    <row r="1780" spans="1:5" ht="16" x14ac:dyDescent="0.2">
      <c r="A1780" s="209">
        <v>132</v>
      </c>
      <c r="B1780" s="191" t="s">
        <v>288</v>
      </c>
      <c r="C1780" s="191">
        <v>20</v>
      </c>
      <c r="D1780" s="191" t="s">
        <v>2059</v>
      </c>
      <c r="E1780" s="210">
        <v>48321</v>
      </c>
    </row>
    <row r="1781" spans="1:5" ht="16" x14ac:dyDescent="0.2">
      <c r="A1781" s="209">
        <v>132</v>
      </c>
      <c r="B1781" s="191" t="s">
        <v>288</v>
      </c>
      <c r="C1781" s="191">
        <v>40</v>
      </c>
      <c r="D1781" s="191" t="s">
        <v>2060</v>
      </c>
      <c r="E1781" s="210">
        <v>49351</v>
      </c>
    </row>
    <row r="1782" spans="1:5" ht="16" x14ac:dyDescent="0.2">
      <c r="A1782" s="209">
        <v>132</v>
      </c>
      <c r="B1782" s="191" t="s">
        <v>288</v>
      </c>
      <c r="C1782" s="191">
        <v>50</v>
      </c>
      <c r="D1782" s="191" t="s">
        <v>2061</v>
      </c>
      <c r="E1782" s="210">
        <v>49224</v>
      </c>
    </row>
    <row r="1783" spans="1:5" ht="16" x14ac:dyDescent="0.2">
      <c r="A1783" s="209">
        <v>132</v>
      </c>
      <c r="B1783" s="191" t="s">
        <v>288</v>
      </c>
      <c r="C1783" s="191">
        <v>60</v>
      </c>
      <c r="D1783" s="191" t="s">
        <v>2062</v>
      </c>
      <c r="E1783" s="210">
        <v>47663</v>
      </c>
    </row>
    <row r="1784" spans="1:5" ht="16" x14ac:dyDescent="0.2">
      <c r="A1784" s="209">
        <v>132</v>
      </c>
      <c r="B1784" s="191" t="s">
        <v>288</v>
      </c>
      <c r="C1784" s="191">
        <v>70</v>
      </c>
      <c r="D1784" s="191" t="s">
        <v>2063</v>
      </c>
      <c r="E1784" s="210">
        <v>48117</v>
      </c>
    </row>
    <row r="1785" spans="1:5" ht="16" x14ac:dyDescent="0.2">
      <c r="A1785" s="209">
        <v>132</v>
      </c>
      <c r="B1785" s="191" t="s">
        <v>288</v>
      </c>
      <c r="C1785" s="191">
        <v>80</v>
      </c>
      <c r="D1785" s="191" t="s">
        <v>1121</v>
      </c>
      <c r="E1785" s="210">
        <v>47986</v>
      </c>
    </row>
    <row r="1786" spans="1:5" ht="16" x14ac:dyDescent="0.2">
      <c r="A1786" s="209">
        <v>135</v>
      </c>
      <c r="B1786" s="191" t="s">
        <v>289</v>
      </c>
      <c r="C1786" s="191">
        <v>10</v>
      </c>
      <c r="D1786" s="191" t="s">
        <v>2064</v>
      </c>
      <c r="E1786" s="210">
        <v>45187</v>
      </c>
    </row>
    <row r="1787" spans="1:5" ht="16" x14ac:dyDescent="0.2">
      <c r="A1787" s="209">
        <v>135</v>
      </c>
      <c r="B1787" s="191" t="s">
        <v>289</v>
      </c>
      <c r="C1787" s="191">
        <v>20</v>
      </c>
      <c r="D1787" s="191" t="s">
        <v>2065</v>
      </c>
      <c r="E1787" s="210">
        <v>45837</v>
      </c>
    </row>
    <row r="1788" spans="1:5" ht="16" x14ac:dyDescent="0.2">
      <c r="A1788" s="209">
        <v>135</v>
      </c>
      <c r="B1788" s="191" t="s">
        <v>289</v>
      </c>
      <c r="C1788" s="191">
        <v>561</v>
      </c>
      <c r="D1788" s="191" t="s">
        <v>2066</v>
      </c>
      <c r="E1788" s="210">
        <v>46094</v>
      </c>
    </row>
    <row r="1789" spans="1:5" ht="16" x14ac:dyDescent="0.2">
      <c r="A1789" s="209">
        <v>136</v>
      </c>
      <c r="B1789" s="191" t="s">
        <v>290</v>
      </c>
      <c r="C1789" s="191">
        <v>10</v>
      </c>
      <c r="D1789" s="191" t="s">
        <v>2067</v>
      </c>
      <c r="E1789" s="210">
        <v>52035.65</v>
      </c>
    </row>
    <row r="1790" spans="1:5" ht="16" x14ac:dyDescent="0.2">
      <c r="A1790" s="209">
        <v>136</v>
      </c>
      <c r="B1790" s="191" t="s">
        <v>290</v>
      </c>
      <c r="C1790" s="191">
        <v>100</v>
      </c>
      <c r="D1790" s="191" t="s">
        <v>2068</v>
      </c>
      <c r="E1790" s="210">
        <v>53377.57</v>
      </c>
    </row>
    <row r="1791" spans="1:5" ht="16" x14ac:dyDescent="0.2">
      <c r="A1791" s="209">
        <v>136</v>
      </c>
      <c r="B1791" s="191" t="s">
        <v>290</v>
      </c>
      <c r="C1791" s="191">
        <v>110</v>
      </c>
      <c r="D1791" s="191" t="s">
        <v>2069</v>
      </c>
      <c r="E1791" s="210">
        <v>52881.55</v>
      </c>
    </row>
    <row r="1792" spans="1:5" ht="16" x14ac:dyDescent="0.2">
      <c r="A1792" s="209">
        <v>136</v>
      </c>
      <c r="B1792" s="191" t="s">
        <v>290</v>
      </c>
      <c r="C1792" s="191">
        <v>120</v>
      </c>
      <c r="D1792" s="191" t="s">
        <v>2070</v>
      </c>
      <c r="E1792" s="210">
        <v>53709.87</v>
      </c>
    </row>
    <row r="1793" spans="1:5" ht="16" x14ac:dyDescent="0.2">
      <c r="A1793" s="209">
        <v>136</v>
      </c>
      <c r="B1793" s="191" t="s">
        <v>290</v>
      </c>
      <c r="C1793" s="191">
        <v>140</v>
      </c>
      <c r="D1793" s="191" t="s">
        <v>2071</v>
      </c>
      <c r="E1793" s="210">
        <v>52753.14</v>
      </c>
    </row>
    <row r="1794" spans="1:5" ht="16" x14ac:dyDescent="0.2">
      <c r="A1794" s="209">
        <v>136</v>
      </c>
      <c r="B1794" s="191" t="s">
        <v>290</v>
      </c>
      <c r="C1794" s="191">
        <v>160</v>
      </c>
      <c r="D1794" s="191" t="s">
        <v>2072</v>
      </c>
      <c r="E1794" s="210">
        <v>52379.75</v>
      </c>
    </row>
    <row r="1795" spans="1:5" ht="16" x14ac:dyDescent="0.2">
      <c r="A1795" s="209">
        <v>136</v>
      </c>
      <c r="B1795" s="191" t="s">
        <v>290</v>
      </c>
      <c r="C1795" s="191">
        <v>200</v>
      </c>
      <c r="D1795" s="191" t="s">
        <v>2073</v>
      </c>
      <c r="E1795" s="210">
        <v>55452.11</v>
      </c>
    </row>
    <row r="1796" spans="1:5" ht="16" x14ac:dyDescent="0.2">
      <c r="A1796" s="209">
        <v>136</v>
      </c>
      <c r="B1796" s="191" t="s">
        <v>290</v>
      </c>
      <c r="C1796" s="191">
        <v>210</v>
      </c>
      <c r="D1796" s="191" t="s">
        <v>2074</v>
      </c>
      <c r="E1796" s="210">
        <v>57856.1</v>
      </c>
    </row>
    <row r="1797" spans="1:5" ht="16" x14ac:dyDescent="0.2">
      <c r="A1797" s="209">
        <v>136</v>
      </c>
      <c r="B1797" s="191" t="s">
        <v>290</v>
      </c>
      <c r="C1797" s="191">
        <v>280</v>
      </c>
      <c r="D1797" s="191" t="s">
        <v>2075</v>
      </c>
      <c r="E1797" s="210">
        <v>53941.9</v>
      </c>
    </row>
    <row r="1798" spans="1:5" ht="16" x14ac:dyDescent="0.2">
      <c r="A1798" s="209">
        <v>136</v>
      </c>
      <c r="B1798" s="191" t="s">
        <v>290</v>
      </c>
      <c r="C1798" s="191">
        <v>340</v>
      </c>
      <c r="D1798" s="191" t="s">
        <v>2076</v>
      </c>
      <c r="E1798" s="210">
        <v>53035.63</v>
      </c>
    </row>
    <row r="1799" spans="1:5" ht="16" x14ac:dyDescent="0.2">
      <c r="A1799" s="209">
        <v>136</v>
      </c>
      <c r="B1799" s="191" t="s">
        <v>290</v>
      </c>
      <c r="C1799" s="191">
        <v>40</v>
      </c>
      <c r="D1799" s="191" t="s">
        <v>1355</v>
      </c>
      <c r="E1799" s="210">
        <v>49751.17</v>
      </c>
    </row>
    <row r="1800" spans="1:5" ht="16" x14ac:dyDescent="0.2">
      <c r="A1800" s="209">
        <v>136</v>
      </c>
      <c r="B1800" s="191" t="s">
        <v>290</v>
      </c>
      <c r="C1800" s="191">
        <v>50</v>
      </c>
      <c r="D1800" s="191" t="s">
        <v>2077</v>
      </c>
      <c r="E1800" s="210">
        <v>50224.17</v>
      </c>
    </row>
    <row r="1801" spans="1:5" ht="16" x14ac:dyDescent="0.2">
      <c r="A1801" s="209">
        <v>136</v>
      </c>
      <c r="B1801" s="191" t="s">
        <v>290</v>
      </c>
      <c r="C1801" s="191">
        <v>560</v>
      </c>
      <c r="D1801" s="191" t="s">
        <v>2078</v>
      </c>
      <c r="E1801" s="210">
        <v>51901.25</v>
      </c>
    </row>
    <row r="1802" spans="1:5" ht="16" x14ac:dyDescent="0.2">
      <c r="A1802" s="209">
        <v>136</v>
      </c>
      <c r="B1802" s="191" t="s">
        <v>290</v>
      </c>
      <c r="C1802" s="191">
        <v>590</v>
      </c>
      <c r="D1802" s="191" t="s">
        <v>2079</v>
      </c>
      <c r="E1802" s="210">
        <v>54069.47</v>
      </c>
    </row>
    <row r="1803" spans="1:5" ht="16" x14ac:dyDescent="0.2">
      <c r="A1803" s="209">
        <v>136</v>
      </c>
      <c r="B1803" s="191" t="s">
        <v>290</v>
      </c>
      <c r="C1803" s="191">
        <v>600</v>
      </c>
      <c r="D1803" s="191" t="s">
        <v>2080</v>
      </c>
      <c r="E1803" s="210">
        <v>55249.08</v>
      </c>
    </row>
    <row r="1804" spans="1:5" ht="16" x14ac:dyDescent="0.2">
      <c r="A1804" s="209">
        <v>136</v>
      </c>
      <c r="B1804" s="191" t="s">
        <v>290</v>
      </c>
      <c r="C1804" s="191">
        <v>610</v>
      </c>
      <c r="D1804" s="191" t="s">
        <v>2081</v>
      </c>
      <c r="E1804" s="210">
        <v>51526.35</v>
      </c>
    </row>
    <row r="1805" spans="1:5" ht="16" x14ac:dyDescent="0.2">
      <c r="A1805" s="209">
        <v>136</v>
      </c>
      <c r="B1805" s="191" t="s">
        <v>290</v>
      </c>
      <c r="C1805" s="191">
        <v>620</v>
      </c>
      <c r="D1805" s="191" t="s">
        <v>2082</v>
      </c>
      <c r="E1805" s="210">
        <v>56066.81</v>
      </c>
    </row>
    <row r="1806" spans="1:5" ht="16" x14ac:dyDescent="0.2">
      <c r="A1806" s="209">
        <v>136</v>
      </c>
      <c r="B1806" s="191" t="s">
        <v>290</v>
      </c>
      <c r="C1806" s="191">
        <v>630</v>
      </c>
      <c r="D1806" s="191" t="s">
        <v>2083</v>
      </c>
      <c r="E1806" s="210">
        <v>54468.29</v>
      </c>
    </row>
    <row r="1807" spans="1:5" ht="16" x14ac:dyDescent="0.2">
      <c r="A1807" s="209">
        <v>136</v>
      </c>
      <c r="B1807" s="191" t="s">
        <v>290</v>
      </c>
      <c r="C1807" s="191">
        <v>640</v>
      </c>
      <c r="D1807" s="191" t="s">
        <v>2084</v>
      </c>
      <c r="E1807" s="210">
        <v>54603.99</v>
      </c>
    </row>
    <row r="1808" spans="1:5" ht="16" x14ac:dyDescent="0.2">
      <c r="A1808" s="209">
        <v>136</v>
      </c>
      <c r="B1808" s="191" t="s">
        <v>290</v>
      </c>
      <c r="C1808" s="191">
        <v>660</v>
      </c>
      <c r="D1808" s="191" t="s">
        <v>2085</v>
      </c>
      <c r="E1808" s="210">
        <v>51663.16</v>
      </c>
    </row>
    <row r="1809" spans="1:5" ht="16" x14ac:dyDescent="0.2">
      <c r="A1809" s="209">
        <v>136</v>
      </c>
      <c r="B1809" s="191" t="s">
        <v>290</v>
      </c>
      <c r="C1809" s="191">
        <v>680</v>
      </c>
      <c r="D1809" s="191" t="s">
        <v>2086</v>
      </c>
      <c r="E1809" s="210">
        <v>53321.99</v>
      </c>
    </row>
    <row r="1810" spans="1:5" ht="16" x14ac:dyDescent="0.2">
      <c r="A1810" s="209">
        <v>136</v>
      </c>
      <c r="B1810" s="191" t="s">
        <v>290</v>
      </c>
      <c r="C1810" s="191">
        <v>700</v>
      </c>
      <c r="D1810" s="191" t="s">
        <v>2087</v>
      </c>
      <c r="E1810" s="210">
        <v>51296.37</v>
      </c>
    </row>
    <row r="1811" spans="1:5" ht="16" x14ac:dyDescent="0.2">
      <c r="A1811" s="209">
        <v>136</v>
      </c>
      <c r="B1811" s="191" t="s">
        <v>290</v>
      </c>
      <c r="C1811" s="191">
        <v>710</v>
      </c>
      <c r="D1811" s="191" t="s">
        <v>2088</v>
      </c>
      <c r="E1811" s="210">
        <v>53094.09</v>
      </c>
    </row>
    <row r="1812" spans="1:5" ht="16" x14ac:dyDescent="0.2">
      <c r="A1812" s="209">
        <v>136</v>
      </c>
      <c r="B1812" s="191" t="s">
        <v>290</v>
      </c>
      <c r="C1812" s="191">
        <v>720</v>
      </c>
      <c r="D1812" s="191" t="s">
        <v>2089</v>
      </c>
      <c r="E1812" s="210">
        <v>52369.78</v>
      </c>
    </row>
    <row r="1813" spans="1:5" ht="16" x14ac:dyDescent="0.2">
      <c r="A1813" s="209">
        <v>136</v>
      </c>
      <c r="B1813" s="191" t="s">
        <v>290</v>
      </c>
      <c r="C1813" s="191">
        <v>730</v>
      </c>
      <c r="D1813" s="191" t="s">
        <v>2090</v>
      </c>
      <c r="E1813" s="210">
        <v>51427.1</v>
      </c>
    </row>
    <row r="1814" spans="1:5" ht="16" x14ac:dyDescent="0.2">
      <c r="A1814" s="209">
        <v>136</v>
      </c>
      <c r="B1814" s="191" t="s">
        <v>290</v>
      </c>
      <c r="C1814" s="191">
        <v>740</v>
      </c>
      <c r="D1814" s="191" t="s">
        <v>2091</v>
      </c>
      <c r="E1814" s="210">
        <v>53856.04</v>
      </c>
    </row>
    <row r="1815" spans="1:5" ht="16" x14ac:dyDescent="0.2">
      <c r="A1815" s="209">
        <v>136</v>
      </c>
      <c r="B1815" s="191" t="s">
        <v>290</v>
      </c>
      <c r="C1815" s="191">
        <v>750</v>
      </c>
      <c r="D1815" s="191" t="s">
        <v>2092</v>
      </c>
      <c r="E1815" s="210">
        <v>51219.6</v>
      </c>
    </row>
    <row r="1816" spans="1:5" ht="16" x14ac:dyDescent="0.2">
      <c r="A1816" s="209">
        <v>136</v>
      </c>
      <c r="B1816" s="191" t="s">
        <v>290</v>
      </c>
      <c r="C1816" s="191">
        <v>770</v>
      </c>
      <c r="D1816" s="191" t="s">
        <v>2093</v>
      </c>
      <c r="E1816" s="210">
        <v>54284.25</v>
      </c>
    </row>
    <row r="1817" spans="1:5" ht="16" x14ac:dyDescent="0.2">
      <c r="A1817" s="209">
        <v>136</v>
      </c>
      <c r="B1817" s="191" t="s">
        <v>290</v>
      </c>
      <c r="C1817" s="191">
        <v>80</v>
      </c>
      <c r="D1817" s="191" t="s">
        <v>2094</v>
      </c>
      <c r="E1817" s="210">
        <v>51965.07</v>
      </c>
    </row>
    <row r="1818" spans="1:5" ht="16" x14ac:dyDescent="0.2">
      <c r="A1818" s="209">
        <v>136</v>
      </c>
      <c r="B1818" s="191" t="s">
        <v>290</v>
      </c>
      <c r="C1818" s="191">
        <v>810</v>
      </c>
      <c r="D1818" s="191" t="s">
        <v>2095</v>
      </c>
      <c r="E1818" s="210">
        <v>52154.22</v>
      </c>
    </row>
    <row r="1819" spans="1:5" ht="16" x14ac:dyDescent="0.2">
      <c r="A1819" s="209">
        <v>136</v>
      </c>
      <c r="B1819" s="191" t="s">
        <v>290</v>
      </c>
      <c r="C1819" s="191">
        <v>820</v>
      </c>
      <c r="D1819" s="191" t="s">
        <v>2096</v>
      </c>
      <c r="E1819" s="210">
        <v>52659.92</v>
      </c>
    </row>
    <row r="1820" spans="1:5" ht="16" x14ac:dyDescent="0.2">
      <c r="A1820" s="209">
        <v>136</v>
      </c>
      <c r="B1820" s="191" t="s">
        <v>290</v>
      </c>
      <c r="C1820" s="191">
        <v>830</v>
      </c>
      <c r="D1820" s="191" t="s">
        <v>2097</v>
      </c>
      <c r="E1820" s="210">
        <v>56388.47</v>
      </c>
    </row>
    <row r="1821" spans="1:5" ht="16" x14ac:dyDescent="0.2">
      <c r="A1821" s="209">
        <v>136</v>
      </c>
      <c r="B1821" s="191" t="s">
        <v>290</v>
      </c>
      <c r="C1821" s="191">
        <v>840</v>
      </c>
      <c r="D1821" s="191" t="s">
        <v>2098</v>
      </c>
      <c r="E1821" s="210">
        <v>52455.13</v>
      </c>
    </row>
    <row r="1822" spans="1:5" ht="16" x14ac:dyDescent="0.2">
      <c r="A1822" s="209">
        <v>136</v>
      </c>
      <c r="B1822" s="191" t="s">
        <v>290</v>
      </c>
      <c r="C1822" s="191">
        <v>850</v>
      </c>
      <c r="D1822" s="191" t="s">
        <v>2099</v>
      </c>
      <c r="E1822" s="210">
        <v>53464.63</v>
      </c>
    </row>
    <row r="1823" spans="1:5" ht="16" x14ac:dyDescent="0.2">
      <c r="A1823" s="209">
        <v>136</v>
      </c>
      <c r="B1823" s="191" t="s">
        <v>290</v>
      </c>
      <c r="C1823" s="191">
        <v>860</v>
      </c>
      <c r="D1823" s="191" t="s">
        <v>2100</v>
      </c>
      <c r="E1823" s="210">
        <v>53979.74</v>
      </c>
    </row>
    <row r="1824" spans="1:5" ht="16" x14ac:dyDescent="0.2">
      <c r="A1824" s="209">
        <v>136</v>
      </c>
      <c r="B1824" s="191" t="s">
        <v>290</v>
      </c>
      <c r="C1824" s="191">
        <v>870</v>
      </c>
      <c r="D1824" s="191" t="s">
        <v>2101</v>
      </c>
      <c r="E1824" s="210">
        <v>50956.45</v>
      </c>
    </row>
    <row r="1825" spans="1:5" ht="16" x14ac:dyDescent="0.2">
      <c r="A1825" s="209">
        <v>136</v>
      </c>
      <c r="B1825" s="191" t="s">
        <v>290</v>
      </c>
      <c r="C1825" s="191">
        <v>890</v>
      </c>
      <c r="D1825" s="191" t="s">
        <v>2102</v>
      </c>
      <c r="E1825" s="210">
        <v>53511.59</v>
      </c>
    </row>
    <row r="1826" spans="1:5" ht="16" x14ac:dyDescent="0.2">
      <c r="A1826" s="209">
        <v>136</v>
      </c>
      <c r="B1826" s="191" t="s">
        <v>290</v>
      </c>
      <c r="C1826" s="191">
        <v>90</v>
      </c>
      <c r="D1826" s="191" t="s">
        <v>734</v>
      </c>
      <c r="E1826" s="210">
        <v>53001.08</v>
      </c>
    </row>
    <row r="1827" spans="1:5" ht="16" x14ac:dyDescent="0.2">
      <c r="A1827" s="209">
        <v>136</v>
      </c>
      <c r="B1827" s="191" t="s">
        <v>290</v>
      </c>
      <c r="C1827" s="191">
        <v>900</v>
      </c>
      <c r="D1827" s="191" t="s">
        <v>2103</v>
      </c>
      <c r="E1827" s="210">
        <v>52583.4</v>
      </c>
    </row>
    <row r="1828" spans="1:5" ht="16" x14ac:dyDescent="0.2">
      <c r="A1828" s="209">
        <v>136</v>
      </c>
      <c r="B1828" s="191" t="s">
        <v>290</v>
      </c>
      <c r="C1828" s="191">
        <v>920</v>
      </c>
      <c r="D1828" s="191" t="s">
        <v>2104</v>
      </c>
      <c r="E1828" s="210">
        <v>53810.67</v>
      </c>
    </row>
    <row r="1829" spans="1:5" ht="16" x14ac:dyDescent="0.2">
      <c r="A1829" s="209">
        <v>136</v>
      </c>
      <c r="B1829" s="191" t="s">
        <v>290</v>
      </c>
      <c r="C1829" s="191">
        <v>950</v>
      </c>
      <c r="D1829" s="191" t="s">
        <v>2105</v>
      </c>
      <c r="E1829" s="210">
        <v>53086.98</v>
      </c>
    </row>
    <row r="1830" spans="1:5" ht="16" x14ac:dyDescent="0.2">
      <c r="A1830" s="209">
        <v>136</v>
      </c>
      <c r="B1830" s="191" t="s">
        <v>290</v>
      </c>
      <c r="C1830" s="191">
        <v>960</v>
      </c>
      <c r="D1830" s="191" t="s">
        <v>2106</v>
      </c>
      <c r="E1830" s="210">
        <v>50605.96</v>
      </c>
    </row>
    <row r="1831" spans="1:5" ht="16" x14ac:dyDescent="0.2">
      <c r="A1831" s="209">
        <v>136</v>
      </c>
      <c r="B1831" s="191" t="s">
        <v>290</v>
      </c>
      <c r="C1831" s="191">
        <v>971</v>
      </c>
      <c r="D1831" s="191" t="s">
        <v>2107</v>
      </c>
      <c r="E1831" s="210">
        <v>49503.85</v>
      </c>
    </row>
    <row r="1832" spans="1:5" ht="16" x14ac:dyDescent="0.2">
      <c r="A1832" s="209">
        <v>136</v>
      </c>
      <c r="B1832" s="191" t="s">
        <v>290</v>
      </c>
      <c r="C1832" s="191">
        <v>972</v>
      </c>
      <c r="D1832" s="191" t="s">
        <v>2108</v>
      </c>
      <c r="E1832" s="210">
        <v>54765.599999999999</v>
      </c>
    </row>
    <row r="1833" spans="1:5" ht="16" x14ac:dyDescent="0.2">
      <c r="A1833" s="209">
        <v>136</v>
      </c>
      <c r="B1833" s="191" t="s">
        <v>290</v>
      </c>
      <c r="C1833" s="191">
        <v>973</v>
      </c>
      <c r="D1833" s="191" t="s">
        <v>2109</v>
      </c>
      <c r="E1833" s="210">
        <v>54784.63</v>
      </c>
    </row>
    <row r="1834" spans="1:5" ht="16" x14ac:dyDescent="0.2">
      <c r="A1834" s="209">
        <v>137</v>
      </c>
      <c r="B1834" s="191" t="s">
        <v>291</v>
      </c>
      <c r="C1834" s="191">
        <v>1390</v>
      </c>
      <c r="D1834" s="191" t="s">
        <v>2110</v>
      </c>
      <c r="E1834" s="210">
        <v>45863.23</v>
      </c>
    </row>
    <row r="1835" spans="1:5" ht="16" x14ac:dyDescent="0.2">
      <c r="A1835" s="209">
        <v>137</v>
      </c>
      <c r="B1835" s="191" t="s">
        <v>291</v>
      </c>
      <c r="C1835" s="191">
        <v>1440</v>
      </c>
      <c r="D1835" s="191" t="s">
        <v>2111</v>
      </c>
      <c r="E1835" s="210">
        <v>49525.99</v>
      </c>
    </row>
    <row r="1836" spans="1:5" ht="16" x14ac:dyDescent="0.2">
      <c r="A1836" s="209">
        <v>139</v>
      </c>
      <c r="B1836" s="191" t="s">
        <v>292</v>
      </c>
      <c r="C1836" s="191">
        <v>100</v>
      </c>
      <c r="D1836" s="191" t="s">
        <v>2112</v>
      </c>
      <c r="E1836" s="210">
        <v>55631.79</v>
      </c>
    </row>
    <row r="1837" spans="1:5" ht="16" x14ac:dyDescent="0.2">
      <c r="A1837" s="209">
        <v>139</v>
      </c>
      <c r="B1837" s="191" t="s">
        <v>292</v>
      </c>
      <c r="C1837" s="191">
        <v>460</v>
      </c>
      <c r="D1837" s="191" t="s">
        <v>2113</v>
      </c>
      <c r="E1837" s="210">
        <v>53370.89</v>
      </c>
    </row>
    <row r="1838" spans="1:5" ht="16" x14ac:dyDescent="0.2">
      <c r="A1838" s="209">
        <v>139</v>
      </c>
      <c r="B1838" s="191" t="s">
        <v>292</v>
      </c>
      <c r="C1838" s="191">
        <v>550</v>
      </c>
      <c r="D1838" s="191" t="s">
        <v>2114</v>
      </c>
      <c r="E1838" s="210">
        <v>51585.54</v>
      </c>
    </row>
    <row r="1839" spans="1:5" ht="16" x14ac:dyDescent="0.2">
      <c r="A1839" s="209">
        <v>139</v>
      </c>
      <c r="B1839" s="191" t="s">
        <v>292</v>
      </c>
      <c r="C1839" s="191">
        <v>580</v>
      </c>
      <c r="D1839" s="191" t="s">
        <v>2115</v>
      </c>
      <c r="E1839" s="210">
        <v>51889.21</v>
      </c>
    </row>
    <row r="1840" spans="1:5" ht="16" x14ac:dyDescent="0.2">
      <c r="A1840" s="209">
        <v>139</v>
      </c>
      <c r="B1840" s="191" t="s">
        <v>292</v>
      </c>
      <c r="C1840" s="191">
        <v>70</v>
      </c>
      <c r="D1840" s="191" t="s">
        <v>2024</v>
      </c>
      <c r="E1840" s="210">
        <v>52256.61</v>
      </c>
    </row>
    <row r="1841" spans="1:5" ht="16" x14ac:dyDescent="0.2">
      <c r="A1841" s="209">
        <v>139</v>
      </c>
      <c r="B1841" s="191" t="s">
        <v>292</v>
      </c>
      <c r="C1841" s="191">
        <v>90</v>
      </c>
      <c r="D1841" s="191" t="s">
        <v>1036</v>
      </c>
      <c r="E1841" s="210">
        <v>54571.8</v>
      </c>
    </row>
    <row r="1842" spans="1:5" ht="16" x14ac:dyDescent="0.2">
      <c r="A1842" s="209">
        <v>142</v>
      </c>
      <c r="B1842" s="191" t="s">
        <v>293</v>
      </c>
      <c r="C1842" s="191">
        <v>10</v>
      </c>
      <c r="D1842" s="191" t="s">
        <v>2116</v>
      </c>
      <c r="E1842" s="210">
        <v>48099.44</v>
      </c>
    </row>
    <row r="1843" spans="1:5" ht="16" x14ac:dyDescent="0.2">
      <c r="A1843" s="209">
        <v>142</v>
      </c>
      <c r="B1843" s="191" t="s">
        <v>293</v>
      </c>
      <c r="C1843" s="191">
        <v>130</v>
      </c>
      <c r="D1843" s="191" t="s">
        <v>2117</v>
      </c>
      <c r="E1843" s="210">
        <v>48806.85</v>
      </c>
    </row>
    <row r="1844" spans="1:5" ht="16" x14ac:dyDescent="0.2">
      <c r="A1844" s="209">
        <v>142</v>
      </c>
      <c r="B1844" s="191" t="s">
        <v>293</v>
      </c>
      <c r="C1844" s="191">
        <v>150</v>
      </c>
      <c r="D1844" s="191" t="s">
        <v>2118</v>
      </c>
      <c r="E1844" s="210">
        <v>44851</v>
      </c>
    </row>
    <row r="1845" spans="1:5" ht="16" x14ac:dyDescent="0.2">
      <c r="A1845" s="209">
        <v>142</v>
      </c>
      <c r="B1845" s="191" t="s">
        <v>293</v>
      </c>
      <c r="C1845" s="191">
        <v>160</v>
      </c>
      <c r="D1845" s="191" t="s">
        <v>2119</v>
      </c>
      <c r="E1845" s="210">
        <v>47794.04</v>
      </c>
    </row>
    <row r="1846" spans="1:5" ht="16" x14ac:dyDescent="0.2">
      <c r="A1846" s="209">
        <v>143</v>
      </c>
      <c r="B1846" s="191" t="s">
        <v>294</v>
      </c>
      <c r="C1846" s="191">
        <v>10</v>
      </c>
      <c r="D1846" s="191" t="s">
        <v>2120</v>
      </c>
      <c r="E1846" s="210">
        <v>58797</v>
      </c>
    </row>
    <row r="1847" spans="1:5" ht="16" x14ac:dyDescent="0.2">
      <c r="A1847" s="209">
        <v>143</v>
      </c>
      <c r="B1847" s="191" t="s">
        <v>294</v>
      </c>
      <c r="C1847" s="191">
        <v>20</v>
      </c>
      <c r="D1847" s="191" t="s">
        <v>2121</v>
      </c>
      <c r="E1847" s="210">
        <v>69095</v>
      </c>
    </row>
    <row r="1848" spans="1:5" ht="16" x14ac:dyDescent="0.2">
      <c r="A1848" s="209">
        <v>143</v>
      </c>
      <c r="B1848" s="191" t="s">
        <v>294</v>
      </c>
      <c r="C1848" s="191">
        <v>310</v>
      </c>
      <c r="D1848" s="191" t="s">
        <v>2122</v>
      </c>
      <c r="E1848" s="210">
        <v>61957</v>
      </c>
    </row>
    <row r="1849" spans="1:5" ht="16" x14ac:dyDescent="0.2">
      <c r="A1849" s="209">
        <v>143</v>
      </c>
      <c r="B1849" s="191" t="s">
        <v>294</v>
      </c>
      <c r="C1849" s="191">
        <v>370</v>
      </c>
      <c r="D1849" s="191" t="s">
        <v>2123</v>
      </c>
      <c r="E1849" s="210">
        <v>65144</v>
      </c>
    </row>
    <row r="1850" spans="1:5" ht="16" x14ac:dyDescent="0.2">
      <c r="A1850" s="209">
        <v>143</v>
      </c>
      <c r="B1850" s="191" t="s">
        <v>294</v>
      </c>
      <c r="C1850" s="191">
        <v>470</v>
      </c>
      <c r="D1850" s="191" t="s">
        <v>2124</v>
      </c>
      <c r="E1850" s="210">
        <v>61913</v>
      </c>
    </row>
    <row r="1851" spans="1:5" ht="16" x14ac:dyDescent="0.2">
      <c r="A1851" s="209">
        <v>143</v>
      </c>
      <c r="B1851" s="191" t="s">
        <v>294</v>
      </c>
      <c r="C1851" s="191">
        <v>60</v>
      </c>
      <c r="D1851" s="191" t="s">
        <v>2125</v>
      </c>
      <c r="E1851" s="210">
        <v>67876</v>
      </c>
    </row>
    <row r="1852" spans="1:5" ht="16" x14ac:dyDescent="0.2">
      <c r="A1852" s="209">
        <v>143</v>
      </c>
      <c r="B1852" s="191" t="s">
        <v>294</v>
      </c>
      <c r="C1852" s="191">
        <v>70</v>
      </c>
      <c r="D1852" s="191" t="s">
        <v>2126</v>
      </c>
      <c r="E1852" s="210">
        <v>65467</v>
      </c>
    </row>
    <row r="1853" spans="1:5" ht="16" x14ac:dyDescent="0.2">
      <c r="A1853" s="209">
        <v>143</v>
      </c>
      <c r="B1853" s="191" t="s">
        <v>294</v>
      </c>
      <c r="C1853" s="191">
        <v>80</v>
      </c>
      <c r="D1853" s="191" t="s">
        <v>2127</v>
      </c>
      <c r="E1853" s="210">
        <v>62459</v>
      </c>
    </row>
    <row r="1854" spans="1:5" ht="16" x14ac:dyDescent="0.2">
      <c r="A1854" s="209">
        <v>144</v>
      </c>
      <c r="B1854" s="191" t="s">
        <v>295</v>
      </c>
      <c r="C1854" s="191">
        <v>30</v>
      </c>
      <c r="D1854" s="191" t="s">
        <v>2128</v>
      </c>
      <c r="E1854" s="210">
        <v>58342.28</v>
      </c>
    </row>
    <row r="1855" spans="1:5" ht="16" x14ac:dyDescent="0.2">
      <c r="A1855" s="209">
        <v>144</v>
      </c>
      <c r="B1855" s="191" t="s">
        <v>295</v>
      </c>
      <c r="C1855" s="191">
        <v>31</v>
      </c>
      <c r="D1855" s="191" t="s">
        <v>2129</v>
      </c>
      <c r="E1855" s="210">
        <v>59096.41</v>
      </c>
    </row>
    <row r="1856" spans="1:5" ht="16" x14ac:dyDescent="0.2">
      <c r="A1856" s="209">
        <v>144</v>
      </c>
      <c r="B1856" s="191" t="s">
        <v>295</v>
      </c>
      <c r="C1856" s="191">
        <v>420</v>
      </c>
      <c r="D1856" s="191" t="s">
        <v>2130</v>
      </c>
      <c r="E1856" s="210">
        <v>56596.1</v>
      </c>
    </row>
    <row r="1857" spans="1:5" ht="16" x14ac:dyDescent="0.2">
      <c r="A1857" s="209">
        <v>144</v>
      </c>
      <c r="B1857" s="191" t="s">
        <v>295</v>
      </c>
      <c r="C1857" s="191">
        <v>522</v>
      </c>
      <c r="D1857" s="191" t="s">
        <v>2131</v>
      </c>
      <c r="E1857" s="210">
        <v>56969.25</v>
      </c>
    </row>
    <row r="1858" spans="1:5" ht="16" x14ac:dyDescent="0.2">
      <c r="A1858" s="209">
        <v>202</v>
      </c>
      <c r="B1858" s="191" t="s">
        <v>296</v>
      </c>
      <c r="C1858" s="191">
        <v>21</v>
      </c>
      <c r="D1858" s="191" t="s">
        <v>2132</v>
      </c>
      <c r="E1858" s="210">
        <v>44374</v>
      </c>
    </row>
    <row r="1859" spans="1:5" ht="16" x14ac:dyDescent="0.2">
      <c r="A1859" s="209">
        <v>202</v>
      </c>
      <c r="B1859" s="191" t="s">
        <v>296</v>
      </c>
      <c r="C1859" s="191">
        <v>22</v>
      </c>
      <c r="D1859" s="191" t="s">
        <v>2133</v>
      </c>
      <c r="E1859" s="210">
        <v>41268</v>
      </c>
    </row>
    <row r="1860" spans="1:5" ht="16" x14ac:dyDescent="0.2">
      <c r="A1860" s="209">
        <v>207</v>
      </c>
      <c r="B1860" s="191" t="s">
        <v>297</v>
      </c>
      <c r="C1860" s="191">
        <v>280</v>
      </c>
      <c r="D1860" s="191" t="s">
        <v>2134</v>
      </c>
      <c r="E1860" s="210">
        <v>50579</v>
      </c>
    </row>
    <row r="1861" spans="1:5" ht="16" x14ac:dyDescent="0.2">
      <c r="A1861" s="209">
        <v>207</v>
      </c>
      <c r="B1861" s="191" t="s">
        <v>297</v>
      </c>
      <c r="C1861" s="191">
        <v>290</v>
      </c>
      <c r="D1861" s="191" t="s">
        <v>2135</v>
      </c>
      <c r="E1861" s="210">
        <v>55171</v>
      </c>
    </row>
    <row r="1862" spans="1:5" ht="16" x14ac:dyDescent="0.2">
      <c r="A1862" s="209">
        <v>207</v>
      </c>
      <c r="B1862" s="191" t="s">
        <v>297</v>
      </c>
      <c r="C1862" s="191">
        <v>391</v>
      </c>
      <c r="D1862" s="191" t="s">
        <v>2136</v>
      </c>
      <c r="E1862" s="210">
        <v>51325</v>
      </c>
    </row>
    <row r="1863" spans="1:5" ht="16" x14ac:dyDescent="0.2">
      <c r="A1863" s="209">
        <v>218</v>
      </c>
      <c r="B1863" s="191" t="s">
        <v>2137</v>
      </c>
      <c r="C1863" s="191">
        <v>4011</v>
      </c>
      <c r="D1863" s="191" t="s">
        <v>2138</v>
      </c>
      <c r="E1863" s="210">
        <v>37000</v>
      </c>
    </row>
    <row r="1864" spans="1:5" ht="16" x14ac:dyDescent="0.2">
      <c r="A1864" s="209">
        <v>218</v>
      </c>
      <c r="B1864" s="191" t="s">
        <v>2137</v>
      </c>
      <c r="C1864" s="191">
        <v>4013</v>
      </c>
      <c r="D1864" s="191" t="s">
        <v>2139</v>
      </c>
      <c r="E1864" s="210">
        <v>35000</v>
      </c>
    </row>
    <row r="1865" spans="1:5" ht="17" thickBot="1" x14ac:dyDescent="0.25">
      <c r="A1865" s="211">
        <v>917</v>
      </c>
      <c r="B1865" s="212" t="s">
        <v>2140</v>
      </c>
      <c r="C1865" s="212">
        <v>101</v>
      </c>
      <c r="D1865" s="212" t="s">
        <v>2141</v>
      </c>
      <c r="E1865" s="213">
        <v>59800</v>
      </c>
    </row>
    <row r="1866" spans="1:5" ht="16" hidden="1" x14ac:dyDescent="0.2">
      <c r="A1866" s="209">
        <v>0</v>
      </c>
      <c r="B1866" s="191">
        <v>0</v>
      </c>
      <c r="C1866" s="191">
        <v>0</v>
      </c>
      <c r="D1866" s="191">
        <v>0</v>
      </c>
      <c r="E1866" s="210">
        <v>0</v>
      </c>
    </row>
    <row r="1867" spans="1:5" ht="16" hidden="1" x14ac:dyDescent="0.2">
      <c r="A1867" s="209">
        <v>0</v>
      </c>
      <c r="B1867" s="191">
        <v>0</v>
      </c>
      <c r="C1867" s="191">
        <v>0</v>
      </c>
      <c r="D1867" s="191">
        <v>0</v>
      </c>
      <c r="E1867" s="210">
        <v>0</v>
      </c>
    </row>
    <row r="1869" spans="1:5" x14ac:dyDescent="0.15">
      <c r="E1869" s="214"/>
    </row>
  </sheetData>
  <sheetProtection password="BE8E" sheet="1" objects="1" scenarios="1"/>
  <mergeCells count="3">
    <mergeCell ref="A1:E1"/>
    <mergeCell ref="A2:E2"/>
    <mergeCell ref="A3:E3"/>
  </mergeCells>
  <printOptions horizontalCentered="1"/>
  <pageMargins left="0.5" right="0.5" top="1" bottom="1" header="0.5" footer="0.5"/>
  <pageSetup scale="65" firstPageNumber="27" fitToHeight="11" orientation="portrait" useFirstPageNumber="1" r:id="rId1"/>
  <headerFooter alignWithMargins="0">
    <oddFooter>&amp;RFY 2015 Salary Survey - &amp;A
January 13, 2016
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2"/>
    <pageSetUpPr fitToPage="1"/>
  </sheetPr>
  <dimension ref="A1:C9"/>
  <sheetViews>
    <sheetView zoomScale="110" zoomScaleNormal="110" zoomScaleSheetLayoutView="110" zoomScalePageLayoutView="110" workbookViewId="0"/>
  </sheetViews>
  <sheetFormatPr baseColWidth="10" defaultColWidth="8.75" defaultRowHeight="11" x14ac:dyDescent="0.15"/>
  <cols>
    <col min="1" max="1" width="105.5" customWidth="1"/>
    <col min="3" max="3" width="0" hidden="1" customWidth="1"/>
  </cols>
  <sheetData>
    <row r="1" spans="1:3" ht="42" customHeight="1" x14ac:dyDescent="0.3">
      <c r="A1" s="255" t="s">
        <v>347</v>
      </c>
    </row>
    <row r="3" spans="1:3" ht="18" x14ac:dyDescent="0.15">
      <c r="A3" s="215" t="s">
        <v>301</v>
      </c>
    </row>
    <row r="4" spans="1:3" ht="9.75" customHeight="1" x14ac:dyDescent="0.15">
      <c r="A4" s="6"/>
    </row>
    <row r="5" spans="1:3" ht="16" x14ac:dyDescent="0.15">
      <c r="A5" s="216" t="s">
        <v>302</v>
      </c>
    </row>
    <row r="6" spans="1:3" ht="16" x14ac:dyDescent="0.15">
      <c r="A6" s="5"/>
    </row>
    <row r="7" spans="1:3" ht="120" customHeight="1" x14ac:dyDescent="0.15">
      <c r="A7" s="217" t="s">
        <v>303</v>
      </c>
    </row>
    <row r="9" spans="1:3" x14ac:dyDescent="0.15">
      <c r="C9">
        <v>40949.227084428559</v>
      </c>
    </row>
  </sheetData>
  <sheetProtection password="BE8E" sheet="1" objects="1" scenarios="1"/>
  <printOptions horizontalCentered="1"/>
  <pageMargins left="0.5" right="0.5" top="1" bottom="1" header="0.5" footer="0.5"/>
  <pageSetup firstPageNumber="63" orientation="portrait" useFirstPageNumber="1" r:id="rId1"/>
  <headerFooter alignWithMargins="0">
    <oddFooter>&amp;RFY 2014 Salary Survey - &amp;A
January 13, 2016
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42"/>
  </sheetPr>
  <dimension ref="A1:F56"/>
  <sheetViews>
    <sheetView zoomScale="110" zoomScaleNormal="110" zoomScaleSheetLayoutView="100" zoomScalePageLayoutView="110" workbookViewId="0">
      <pane ySplit="3" topLeftCell="A25" activePane="bottomLeft" state="frozen"/>
      <selection activeCell="C62" sqref="C62"/>
      <selection pane="bottomLeft"/>
    </sheetView>
  </sheetViews>
  <sheetFormatPr baseColWidth="10" defaultColWidth="9.25" defaultRowHeight="11" x14ac:dyDescent="0.15"/>
  <cols>
    <col min="1" max="1" width="72" style="220" customWidth="1"/>
    <col min="2" max="3" width="15.75" style="220" customWidth="1"/>
    <col min="4" max="4" width="26.75" style="220" customWidth="1"/>
    <col min="5" max="5" width="21.5" style="220" hidden="1" customWidth="1"/>
    <col min="6" max="6" width="22.25" style="220" hidden="1" customWidth="1"/>
    <col min="7" max="16384" width="9.25" style="220"/>
  </cols>
  <sheetData>
    <row r="1" spans="1:6" ht="42" customHeight="1" x14ac:dyDescent="0.15">
      <c r="A1" s="256" t="s">
        <v>348</v>
      </c>
    </row>
    <row r="2" spans="1:6" ht="24" customHeight="1" x14ac:dyDescent="0.15">
      <c r="A2" s="314" t="s">
        <v>304</v>
      </c>
      <c r="B2" s="315"/>
      <c r="C2" s="315"/>
      <c r="D2" s="316"/>
      <c r="E2" s="218" t="s">
        <v>305</v>
      </c>
      <c r="F2" s="219" t="s">
        <v>306</v>
      </c>
    </row>
    <row r="3" spans="1:6" s="223" customFormat="1" ht="30.75" customHeight="1" x14ac:dyDescent="0.15">
      <c r="A3" s="317" t="s">
        <v>307</v>
      </c>
      <c r="B3" s="318"/>
      <c r="C3" s="318"/>
      <c r="D3" s="319"/>
      <c r="E3" s="221" t="str">
        <f>IF(AND(ABS(SUM(E5:E52))&lt;0.01,ABS(SUM(E5:E52))&gt;-0.01),"Data is fine","Check Data!")</f>
        <v>Data is fine</v>
      </c>
      <c r="F3" s="222" t="str">
        <f>IF(AND(ABS(SUM(F5:F52))&lt;0.01,ABS(SUM(F5:F52))&gt;-0.01),"Data is fine","Check Data!")</f>
        <v>Check Data!</v>
      </c>
    </row>
    <row r="4" spans="1:6" ht="18" customHeight="1" x14ac:dyDescent="0.15">
      <c r="A4" s="224" t="s">
        <v>308</v>
      </c>
      <c r="B4" s="225" t="s">
        <v>309</v>
      </c>
      <c r="C4" s="225" t="s">
        <v>310</v>
      </c>
      <c r="D4" s="226" t="s">
        <v>311</v>
      </c>
      <c r="E4" s="227"/>
      <c r="F4" s="228"/>
    </row>
    <row r="5" spans="1:6" ht="16.5" customHeight="1" x14ac:dyDescent="0.15">
      <c r="A5" s="229" t="s">
        <v>312</v>
      </c>
      <c r="B5" s="230">
        <v>61100</v>
      </c>
      <c r="C5" s="230">
        <v>1120</v>
      </c>
      <c r="D5" s="231">
        <v>5044282133.3999996</v>
      </c>
      <c r="E5" s="232">
        <v>0</v>
      </c>
      <c r="F5" s="232"/>
    </row>
    <row r="6" spans="1:6" ht="16.5" customHeight="1" x14ac:dyDescent="0.15">
      <c r="A6" s="229" t="s">
        <v>313</v>
      </c>
      <c r="B6" s="230">
        <v>61100</v>
      </c>
      <c r="C6" s="230">
        <v>1620</v>
      </c>
      <c r="D6" s="231">
        <v>92058160.579999998</v>
      </c>
      <c r="E6" s="232">
        <v>0</v>
      </c>
      <c r="F6" s="232"/>
    </row>
    <row r="7" spans="1:6" ht="16.5" customHeight="1" x14ac:dyDescent="0.15">
      <c r="A7" s="229" t="s">
        <v>314</v>
      </c>
      <c r="B7" s="230">
        <v>61210</v>
      </c>
      <c r="C7" s="230">
        <v>1120</v>
      </c>
      <c r="D7" s="231">
        <v>226351502.08000001</v>
      </c>
      <c r="E7" s="232">
        <v>0</v>
      </c>
      <c r="F7" s="232"/>
    </row>
    <row r="8" spans="1:6" ht="16.5" customHeight="1" x14ac:dyDescent="0.15">
      <c r="A8" s="229" t="s">
        <v>315</v>
      </c>
      <c r="B8" s="230">
        <v>61230</v>
      </c>
      <c r="C8" s="230">
        <v>1120</v>
      </c>
      <c r="D8" s="231">
        <v>14386433.33</v>
      </c>
      <c r="E8" s="232">
        <v>0</v>
      </c>
      <c r="F8" s="232"/>
    </row>
    <row r="9" spans="1:6" ht="16.5" customHeight="1" x14ac:dyDescent="0.15">
      <c r="A9" s="229" t="s">
        <v>316</v>
      </c>
      <c r="B9" s="230">
        <v>61320</v>
      </c>
      <c r="C9" s="230">
        <v>1120</v>
      </c>
      <c r="D9" s="231">
        <v>3733437.29</v>
      </c>
      <c r="E9" s="232">
        <v>0</v>
      </c>
      <c r="F9" s="232"/>
    </row>
    <row r="10" spans="1:6" ht="16.5" customHeight="1" x14ac:dyDescent="0.15">
      <c r="A10" s="229" t="s">
        <v>317</v>
      </c>
      <c r="B10" s="230">
        <v>61320</v>
      </c>
      <c r="C10" s="230">
        <v>1122</v>
      </c>
      <c r="D10" s="231">
        <v>115904091.41</v>
      </c>
      <c r="E10" s="232">
        <v>0</v>
      </c>
      <c r="F10" s="232"/>
    </row>
    <row r="11" spans="1:6" ht="16.5" customHeight="1" x14ac:dyDescent="0.15">
      <c r="A11" s="229" t="s">
        <v>318</v>
      </c>
      <c r="B11" s="230">
        <v>68100</v>
      </c>
      <c r="C11" s="230">
        <v>1120</v>
      </c>
      <c r="D11" s="231">
        <v>60092847.109999999</v>
      </c>
      <c r="E11" s="232">
        <v>0</v>
      </c>
      <c r="F11" s="232"/>
    </row>
    <row r="12" spans="1:6" ht="16.5" customHeight="1" x14ac:dyDescent="0.15">
      <c r="A12" s="229" t="s">
        <v>319</v>
      </c>
      <c r="B12" s="230">
        <v>68200</v>
      </c>
      <c r="C12" s="230">
        <v>1120</v>
      </c>
      <c r="D12" s="231">
        <v>28962319.649999999</v>
      </c>
      <c r="E12" s="232">
        <v>0</v>
      </c>
      <c r="F12" s="232"/>
    </row>
    <row r="13" spans="1:6" ht="16.5" customHeight="1" x14ac:dyDescent="0.15">
      <c r="A13" s="229" t="s">
        <v>320</v>
      </c>
      <c r="B13" s="230">
        <v>69000</v>
      </c>
      <c r="C13" s="230">
        <v>1120</v>
      </c>
      <c r="D13" s="231">
        <v>0</v>
      </c>
      <c r="E13" s="232">
        <v>0</v>
      </c>
      <c r="F13" s="232"/>
    </row>
    <row r="14" spans="1:6" ht="16.5" customHeight="1" x14ac:dyDescent="0.15">
      <c r="A14" s="229" t="s">
        <v>321</v>
      </c>
      <c r="B14" s="230">
        <v>69000</v>
      </c>
      <c r="C14" s="230">
        <v>1620</v>
      </c>
      <c r="D14" s="231">
        <v>0</v>
      </c>
      <c r="E14" s="232">
        <v>0</v>
      </c>
      <c r="F14" s="232"/>
    </row>
    <row r="15" spans="1:6" s="223" customFormat="1" ht="17.25" customHeight="1" x14ac:dyDescent="0.15">
      <c r="A15" s="320" t="s">
        <v>322</v>
      </c>
      <c r="B15" s="321"/>
      <c r="C15" s="321"/>
      <c r="D15" s="233">
        <f>SUM(D5:D14)</f>
        <v>5585770924.8499985</v>
      </c>
      <c r="E15" s="234"/>
      <c r="F15" s="235">
        <v>-1.0003089904785156E-2</v>
      </c>
    </row>
    <row r="16" spans="1:6" s="223" customFormat="1" ht="19.5" customHeight="1" x14ac:dyDescent="0.15">
      <c r="A16" s="317" t="s">
        <v>323</v>
      </c>
      <c r="B16" s="318"/>
      <c r="C16" s="318"/>
      <c r="D16" s="319"/>
      <c r="E16" s="221"/>
      <c r="F16" s="222"/>
    </row>
    <row r="17" spans="1:6" ht="18" customHeight="1" x14ac:dyDescent="0.15">
      <c r="A17" s="224" t="s">
        <v>324</v>
      </c>
      <c r="B17" s="225" t="s">
        <v>309</v>
      </c>
      <c r="C17" s="225" t="s">
        <v>310</v>
      </c>
      <c r="D17" s="226" t="s">
        <v>311</v>
      </c>
      <c r="E17" s="236"/>
      <c r="F17" s="237"/>
    </row>
    <row r="18" spans="1:6" ht="16.5" customHeight="1" x14ac:dyDescent="0.15">
      <c r="A18" s="229" t="s">
        <v>325</v>
      </c>
      <c r="B18" s="230">
        <v>61100</v>
      </c>
      <c r="C18" s="230">
        <v>1120</v>
      </c>
      <c r="D18" s="231">
        <v>94652.06</v>
      </c>
      <c r="E18" s="232">
        <v>0</v>
      </c>
      <c r="F18" s="232">
        <v>0</v>
      </c>
    </row>
    <row r="19" spans="1:6" ht="16.5" customHeight="1" x14ac:dyDescent="0.15">
      <c r="A19" s="229" t="s">
        <v>326</v>
      </c>
      <c r="B19" s="230">
        <v>61210</v>
      </c>
      <c r="C19" s="230">
        <v>1120</v>
      </c>
      <c r="D19" s="238">
        <v>3793.2599999999989</v>
      </c>
      <c r="E19" s="232">
        <v>0</v>
      </c>
      <c r="F19" s="232">
        <v>0</v>
      </c>
    </row>
    <row r="20" spans="1:6" ht="16.5" customHeight="1" x14ac:dyDescent="0.15">
      <c r="A20" s="229" t="s">
        <v>327</v>
      </c>
      <c r="B20" s="230">
        <v>61230</v>
      </c>
      <c r="C20" s="230">
        <v>1120</v>
      </c>
      <c r="D20" s="238">
        <v>544.31000000000017</v>
      </c>
      <c r="E20" s="232">
        <v>0</v>
      </c>
      <c r="F20" s="232"/>
    </row>
    <row r="21" spans="1:6" ht="16.5" customHeight="1" x14ac:dyDescent="0.15">
      <c r="A21" s="229" t="s">
        <v>328</v>
      </c>
      <c r="B21" s="230">
        <v>61320</v>
      </c>
      <c r="C21" s="230">
        <v>1120</v>
      </c>
      <c r="D21" s="238">
        <v>64.790000000000006</v>
      </c>
      <c r="E21" s="232">
        <v>0</v>
      </c>
      <c r="F21" s="232"/>
    </row>
    <row r="22" spans="1:6" ht="16.5" customHeight="1" x14ac:dyDescent="0.15">
      <c r="A22" s="229" t="s">
        <v>329</v>
      </c>
      <c r="B22" s="230">
        <v>61320</v>
      </c>
      <c r="C22" s="230">
        <v>1122</v>
      </c>
      <c r="D22" s="238">
        <v>2005.3699999999994</v>
      </c>
      <c r="E22" s="232">
        <v>0</v>
      </c>
      <c r="F22" s="232"/>
    </row>
    <row r="23" spans="1:6" ht="16.5" customHeight="1" x14ac:dyDescent="0.15">
      <c r="A23" s="229" t="s">
        <v>330</v>
      </c>
      <c r="B23" s="230">
        <v>68100</v>
      </c>
      <c r="C23" s="230">
        <v>1120</v>
      </c>
      <c r="D23" s="231">
        <v>999.80000000000018</v>
      </c>
      <c r="E23" s="232">
        <v>0</v>
      </c>
      <c r="F23" s="232"/>
    </row>
    <row r="24" spans="1:6" ht="16.5" customHeight="1" x14ac:dyDescent="0.15">
      <c r="A24" s="229" t="s">
        <v>331</v>
      </c>
      <c r="B24" s="230">
        <v>68200</v>
      </c>
      <c r="C24" s="230">
        <v>1120</v>
      </c>
      <c r="D24" s="231">
        <v>457.39000000000004</v>
      </c>
      <c r="E24" s="232">
        <v>0</v>
      </c>
      <c r="F24" s="232"/>
    </row>
    <row r="25" spans="1:6" ht="16.5" customHeight="1" x14ac:dyDescent="0.15">
      <c r="A25" s="229" t="s">
        <v>332</v>
      </c>
      <c r="B25" s="230">
        <v>69000</v>
      </c>
      <c r="C25" s="230">
        <v>1120</v>
      </c>
      <c r="D25" s="238">
        <v>0</v>
      </c>
      <c r="E25" s="232">
        <v>0</v>
      </c>
      <c r="F25" s="232"/>
    </row>
    <row r="26" spans="1:6" ht="16.5" customHeight="1" x14ac:dyDescent="0.15">
      <c r="A26" s="229" t="s">
        <v>333</v>
      </c>
      <c r="B26" s="230">
        <v>69000</v>
      </c>
      <c r="C26" s="230">
        <v>1122</v>
      </c>
      <c r="D26" s="238">
        <v>0</v>
      </c>
      <c r="E26" s="232">
        <v>0</v>
      </c>
      <c r="F26" s="232"/>
    </row>
    <row r="27" spans="1:6" s="223" customFormat="1" ht="17.25" customHeight="1" x14ac:dyDescent="0.15">
      <c r="A27" s="322" t="s">
        <v>322</v>
      </c>
      <c r="B27" s="323"/>
      <c r="C27" s="323"/>
      <c r="D27" s="239">
        <f>ROUND(SUM(D18:D26), 2)</f>
        <v>102516.98</v>
      </c>
      <c r="E27" s="234"/>
      <c r="F27" s="235">
        <v>0</v>
      </c>
    </row>
    <row r="28" spans="1:6" s="223" customFormat="1" ht="39" customHeight="1" x14ac:dyDescent="0.15">
      <c r="A28" s="312" t="s">
        <v>2336</v>
      </c>
      <c r="B28" s="313"/>
      <c r="C28" s="313"/>
      <c r="D28" s="240">
        <v>54486</v>
      </c>
      <c r="E28" s="234"/>
      <c r="F28" s="241">
        <f>Summary!B7-D28</f>
        <v>0.29997528209787561</v>
      </c>
    </row>
    <row r="29" spans="1:6" ht="5.25" customHeight="1" x14ac:dyDescent="0.15">
      <c r="E29" s="227"/>
      <c r="F29" s="228"/>
    </row>
    <row r="30" spans="1:6" ht="24" customHeight="1" x14ac:dyDescent="0.15">
      <c r="A30" s="314" t="s">
        <v>334</v>
      </c>
      <c r="B30" s="315"/>
      <c r="C30" s="315"/>
      <c r="D30" s="316"/>
      <c r="E30" s="242"/>
      <c r="F30" s="243"/>
    </row>
    <row r="31" spans="1:6" s="223" customFormat="1" ht="30.75" customHeight="1" x14ac:dyDescent="0.15">
      <c r="A31" s="317" t="s">
        <v>307</v>
      </c>
      <c r="B31" s="318"/>
      <c r="C31" s="318"/>
      <c r="D31" s="319"/>
      <c r="E31" s="244"/>
      <c r="F31" s="245"/>
    </row>
    <row r="32" spans="1:6" ht="18" customHeight="1" x14ac:dyDescent="0.15">
      <c r="A32" s="224" t="s">
        <v>308</v>
      </c>
      <c r="B32" s="225" t="s">
        <v>309</v>
      </c>
      <c r="C32" s="225" t="s">
        <v>310</v>
      </c>
      <c r="D32" s="226" t="s">
        <v>311</v>
      </c>
      <c r="E32" s="236"/>
      <c r="F32" s="237"/>
    </row>
    <row r="33" spans="1:6" ht="16.5" customHeight="1" x14ac:dyDescent="0.15">
      <c r="A33" s="229" t="s">
        <v>335</v>
      </c>
      <c r="B33" s="230">
        <v>61410</v>
      </c>
      <c r="C33" s="230">
        <v>1126</v>
      </c>
      <c r="D33" s="231">
        <v>192569269.08000001</v>
      </c>
      <c r="E33" s="246">
        <v>0</v>
      </c>
      <c r="F33" s="232"/>
    </row>
    <row r="34" spans="1:6" ht="16.5" customHeight="1" x14ac:dyDescent="0.15">
      <c r="A34" s="229" t="s">
        <v>336</v>
      </c>
      <c r="B34" s="230">
        <v>69000</v>
      </c>
      <c r="C34" s="230">
        <v>1126</v>
      </c>
      <c r="D34" s="231">
        <v>0</v>
      </c>
      <c r="E34" s="246">
        <v>0</v>
      </c>
      <c r="F34" s="232"/>
    </row>
    <row r="35" spans="1:6" s="223" customFormat="1" ht="17.25" customHeight="1" x14ac:dyDescent="0.15">
      <c r="A35" s="320" t="s">
        <v>322</v>
      </c>
      <c r="B35" s="321"/>
      <c r="C35" s="321"/>
      <c r="D35" s="247">
        <f>SUM(D33:D34)</f>
        <v>192569269.08000001</v>
      </c>
      <c r="E35" s="234"/>
      <c r="F35" s="235">
        <v>-1.0000020265579224E-2</v>
      </c>
    </row>
    <row r="36" spans="1:6" s="223" customFormat="1" ht="19.5" customHeight="1" x14ac:dyDescent="0.15">
      <c r="A36" s="317" t="s">
        <v>323</v>
      </c>
      <c r="B36" s="318"/>
      <c r="C36" s="318"/>
      <c r="D36" s="319"/>
      <c r="E36" s="244"/>
      <c r="F36" s="245"/>
    </row>
    <row r="37" spans="1:6" ht="18" customHeight="1" x14ac:dyDescent="0.15">
      <c r="A37" s="224" t="s">
        <v>324</v>
      </c>
      <c r="B37" s="225" t="s">
        <v>309</v>
      </c>
      <c r="C37" s="225" t="s">
        <v>310</v>
      </c>
      <c r="D37" s="226" t="s">
        <v>311</v>
      </c>
      <c r="E37" s="236"/>
      <c r="F37" s="237"/>
    </row>
    <row r="38" spans="1:6" ht="16.5" customHeight="1" x14ac:dyDescent="0.15">
      <c r="A38" s="229" t="s">
        <v>337</v>
      </c>
      <c r="B38" s="230">
        <v>61410</v>
      </c>
      <c r="C38" s="230">
        <v>1126</v>
      </c>
      <c r="D38" s="238">
        <v>1988.4199999999985</v>
      </c>
      <c r="E38" s="232">
        <v>0</v>
      </c>
      <c r="F38" s="232"/>
    </row>
    <row r="39" spans="1:6" ht="16.5" customHeight="1" x14ac:dyDescent="0.15">
      <c r="A39" s="229" t="s">
        <v>338</v>
      </c>
      <c r="B39" s="230">
        <v>69000</v>
      </c>
      <c r="C39" s="230">
        <v>1126</v>
      </c>
      <c r="D39" s="238">
        <v>0</v>
      </c>
      <c r="E39" s="232">
        <v>0</v>
      </c>
      <c r="F39" s="232"/>
    </row>
    <row r="40" spans="1:6" s="223" customFormat="1" ht="17.25" customHeight="1" x14ac:dyDescent="0.15">
      <c r="A40" s="322" t="s">
        <v>322</v>
      </c>
      <c r="B40" s="323"/>
      <c r="C40" s="323"/>
      <c r="D40" s="239">
        <f>SUM(D38:D39)</f>
        <v>1988.4199999999985</v>
      </c>
      <c r="E40" s="234"/>
      <c r="F40" s="235">
        <v>2.2737367544323206E-12</v>
      </c>
    </row>
    <row r="41" spans="1:6" s="223" customFormat="1" ht="31.5" customHeight="1" x14ac:dyDescent="0.15">
      <c r="A41" s="312" t="s">
        <v>2336</v>
      </c>
      <c r="B41" s="313"/>
      <c r="C41" s="313"/>
      <c r="D41" s="240">
        <f>D35/D40</f>
        <v>96845.369227829215</v>
      </c>
      <c r="E41" s="234"/>
      <c r="F41" s="241">
        <f>Summary!B16-D41</f>
        <v>-5.0292437663301826E-6</v>
      </c>
    </row>
    <row r="42" spans="1:6" ht="5.25" customHeight="1" x14ac:dyDescent="0.15">
      <c r="E42" s="227"/>
      <c r="F42" s="228"/>
    </row>
    <row r="43" spans="1:6" ht="24" customHeight="1" x14ac:dyDescent="0.15">
      <c r="A43" s="314" t="s">
        <v>339</v>
      </c>
      <c r="B43" s="315"/>
      <c r="C43" s="315"/>
      <c r="D43" s="316"/>
      <c r="E43" s="242"/>
      <c r="F43" s="243"/>
    </row>
    <row r="44" spans="1:6" s="223" customFormat="1" ht="30.75" customHeight="1" x14ac:dyDescent="0.15">
      <c r="A44" s="317" t="s">
        <v>340</v>
      </c>
      <c r="B44" s="318"/>
      <c r="C44" s="318"/>
      <c r="D44" s="319"/>
      <c r="E44" s="244"/>
      <c r="F44" s="245"/>
    </row>
    <row r="45" spans="1:6" ht="16" x14ac:dyDescent="0.15">
      <c r="A45" s="224" t="s">
        <v>308</v>
      </c>
      <c r="B45" s="225" t="s">
        <v>309</v>
      </c>
      <c r="C45" s="225" t="s">
        <v>310</v>
      </c>
      <c r="D45" s="226" t="s">
        <v>311</v>
      </c>
      <c r="E45" s="236"/>
      <c r="F45" s="237"/>
    </row>
    <row r="46" spans="1:6" ht="36" customHeight="1" x14ac:dyDescent="0.15">
      <c r="A46" s="248" t="s">
        <v>341</v>
      </c>
      <c r="B46" s="230">
        <v>61410</v>
      </c>
      <c r="C46" s="230">
        <v>1127</v>
      </c>
      <c r="D46" s="231">
        <v>205236881.46000001</v>
      </c>
      <c r="E46" s="246">
        <v>0</v>
      </c>
      <c r="F46" s="232"/>
    </row>
    <row r="47" spans="1:6" ht="33.75" customHeight="1" x14ac:dyDescent="0.15">
      <c r="A47" s="248" t="s">
        <v>342</v>
      </c>
      <c r="B47" s="230">
        <v>69000</v>
      </c>
      <c r="C47" s="230">
        <v>1127</v>
      </c>
      <c r="D47" s="231">
        <v>0</v>
      </c>
      <c r="E47" s="246">
        <v>0</v>
      </c>
      <c r="F47" s="232"/>
    </row>
    <row r="48" spans="1:6" s="223" customFormat="1" ht="17.25" customHeight="1" x14ac:dyDescent="0.15">
      <c r="A48" s="327" t="s">
        <v>322</v>
      </c>
      <c r="B48" s="328"/>
      <c r="C48" s="328"/>
      <c r="D48" s="249">
        <f>SUM(D46:D47)</f>
        <v>205236881.46000001</v>
      </c>
      <c r="E48" s="250"/>
      <c r="F48" s="251">
        <v>1.0000109672546387E-2</v>
      </c>
    </row>
    <row r="49" spans="1:6" s="223" customFormat="1" ht="19.5" customHeight="1" x14ac:dyDescent="0.15">
      <c r="A49" s="317" t="s">
        <v>323</v>
      </c>
      <c r="B49" s="318"/>
      <c r="C49" s="318"/>
      <c r="D49" s="319"/>
      <c r="E49" s="244"/>
      <c r="F49" s="245"/>
    </row>
    <row r="50" spans="1:6" ht="16" x14ac:dyDescent="0.15">
      <c r="A50" s="224" t="s">
        <v>324</v>
      </c>
      <c r="B50" s="225" t="s">
        <v>309</v>
      </c>
      <c r="C50" s="225" t="s">
        <v>310</v>
      </c>
      <c r="D50" s="226" t="s">
        <v>311</v>
      </c>
      <c r="E50" s="236"/>
      <c r="F50" s="237"/>
    </row>
    <row r="51" spans="1:6" ht="16.5" customHeight="1" x14ac:dyDescent="0.15">
      <c r="A51" s="229" t="s">
        <v>343</v>
      </c>
      <c r="B51" s="230">
        <v>61410</v>
      </c>
      <c r="C51" s="230">
        <v>1127</v>
      </c>
      <c r="D51" s="238">
        <v>2554.2300000000005</v>
      </c>
      <c r="E51" s="232">
        <v>0</v>
      </c>
      <c r="F51" s="232"/>
    </row>
    <row r="52" spans="1:6" ht="16.5" customHeight="1" x14ac:dyDescent="0.15">
      <c r="A52" s="229" t="s">
        <v>344</v>
      </c>
      <c r="B52" s="230">
        <v>69000</v>
      </c>
      <c r="C52" s="230">
        <v>1127</v>
      </c>
      <c r="D52" s="238">
        <v>0</v>
      </c>
      <c r="E52" s="232">
        <v>0</v>
      </c>
      <c r="F52" s="232"/>
    </row>
    <row r="53" spans="1:6" s="223" customFormat="1" ht="17.25" customHeight="1" x14ac:dyDescent="0.15">
      <c r="A53" s="322" t="s">
        <v>322</v>
      </c>
      <c r="B53" s="323"/>
      <c r="C53" s="323"/>
      <c r="D53" s="239">
        <f>SUM(D51:D52)</f>
        <v>2554.2300000000005</v>
      </c>
      <c r="E53" s="234"/>
      <c r="F53" s="235">
        <v>0</v>
      </c>
    </row>
    <row r="54" spans="1:6" s="223" customFormat="1" ht="39" customHeight="1" x14ac:dyDescent="0.15">
      <c r="A54" s="312" t="s">
        <v>2336</v>
      </c>
      <c r="B54" s="313"/>
      <c r="C54" s="313"/>
      <c r="D54" s="240">
        <f>D48/D53</f>
        <v>80351.762159241713</v>
      </c>
      <c r="E54" s="234"/>
      <c r="F54" s="241">
        <f>Summary!B25-D54</f>
        <v>3.9151200326159596E-6</v>
      </c>
    </row>
    <row r="55" spans="1:6" x14ac:dyDescent="0.15">
      <c r="E55" s="227"/>
      <c r="F55" s="228"/>
    </row>
    <row r="56" spans="1:6" ht="15" customHeight="1" x14ac:dyDescent="0.15">
      <c r="A56" s="324" t="s">
        <v>345</v>
      </c>
      <c r="B56" s="325"/>
      <c r="C56" s="325"/>
      <c r="D56" s="326"/>
      <c r="E56" s="252"/>
      <c r="F56" s="253"/>
    </row>
  </sheetData>
  <sheetProtection password="BE8E" sheet="1" objects="1" scenarios="1"/>
  <mergeCells count="19">
    <mergeCell ref="A56:D56"/>
    <mergeCell ref="A43:D43"/>
    <mergeCell ref="A44:D44"/>
    <mergeCell ref="A48:C48"/>
    <mergeCell ref="A49:D49"/>
    <mergeCell ref="A53:C53"/>
    <mergeCell ref="A54:C54"/>
    <mergeCell ref="A41:C41"/>
    <mergeCell ref="A2:D2"/>
    <mergeCell ref="A3:D3"/>
    <mergeCell ref="A15:C15"/>
    <mergeCell ref="A16:D16"/>
    <mergeCell ref="A27:C27"/>
    <mergeCell ref="A28:C28"/>
    <mergeCell ref="A30:D30"/>
    <mergeCell ref="A31:D31"/>
    <mergeCell ref="A35:C35"/>
    <mergeCell ref="A36:D36"/>
    <mergeCell ref="A40:C40"/>
  </mergeCells>
  <conditionalFormatting sqref="E3:F3">
    <cfRule type="expression" dxfId="0" priority="1" stopIfTrue="1">
      <formula>E3="Check Data!"</formula>
    </cfRule>
  </conditionalFormatting>
  <printOptions horizontalCentered="1"/>
  <pageMargins left="0.5" right="0.5" top="0.5" bottom="0.5" header="0.5" footer="0.5"/>
  <pageSetup scale="90" firstPageNumber="64" orientation="portrait" useFirstPageNumber="1" r:id="rId1"/>
  <headerFooter alignWithMargins="0">
    <oddFooter>&amp;RFY 2015 Salary Survey - &amp;A
January 13, 2016
Page &amp;P</oddFooter>
  </headerFooter>
  <rowBreaks count="1" manualBreakCount="1">
    <brk id="42" max="16383"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2"/>
  </sheetPr>
  <dimension ref="A1:C40"/>
  <sheetViews>
    <sheetView zoomScale="110" zoomScaleNormal="110" zoomScaleSheetLayoutView="100" zoomScalePageLayoutView="110" workbookViewId="0">
      <pane ySplit="2" topLeftCell="A3" activePane="bottomLeft" state="frozen"/>
      <selection activeCell="C62" sqref="C62"/>
      <selection pane="bottomLeft"/>
    </sheetView>
  </sheetViews>
  <sheetFormatPr baseColWidth="10" defaultColWidth="9.25" defaultRowHeight="11" x14ac:dyDescent="0.15"/>
  <cols>
    <col min="1" max="1" width="97.25" style="23" customWidth="1"/>
    <col min="2" max="2" width="15.25" style="18" customWidth="1"/>
    <col min="3" max="3" width="0" style="19" hidden="1" customWidth="1"/>
    <col min="4" max="5" width="9.25" style="19"/>
    <col min="6" max="6" width="37" style="19" customWidth="1"/>
    <col min="7" max="16384" width="9.25" style="19"/>
  </cols>
  <sheetData>
    <row r="1" spans="1:3" ht="20" x14ac:dyDescent="0.15">
      <c r="A1" s="17" t="s">
        <v>9</v>
      </c>
    </row>
    <row r="2" spans="1:3" ht="16" x14ac:dyDescent="0.15">
      <c r="A2" s="20"/>
    </row>
    <row r="3" spans="1:3" ht="22.5" customHeight="1" x14ac:dyDescent="0.15">
      <c r="A3" s="20" t="s">
        <v>10</v>
      </c>
    </row>
    <row r="4" spans="1:3" ht="6" customHeight="1" x14ac:dyDescent="0.15">
      <c r="A4" s="20"/>
    </row>
    <row r="5" spans="1:3" ht="22.5" customHeight="1" x14ac:dyDescent="0.15">
      <c r="A5" s="21" t="s">
        <v>11</v>
      </c>
      <c r="B5" s="22" t="s">
        <v>12</v>
      </c>
    </row>
    <row r="6" spans="1:3" ht="6.75" customHeight="1" x14ac:dyDescent="0.15">
      <c r="A6" s="21"/>
    </row>
    <row r="7" spans="1:3" ht="22.5" customHeight="1" x14ac:dyDescent="0.15">
      <c r="A7" s="21" t="s">
        <v>13</v>
      </c>
      <c r="B7" s="22" t="s">
        <v>12</v>
      </c>
    </row>
    <row r="8" spans="1:3" ht="6.75" customHeight="1" x14ac:dyDescent="0.15">
      <c r="A8" s="21"/>
      <c r="B8" s="23"/>
    </row>
    <row r="9" spans="1:3" ht="22.5" customHeight="1" x14ac:dyDescent="0.15">
      <c r="A9" s="21" t="s">
        <v>14</v>
      </c>
      <c r="B9" s="22" t="s">
        <v>12</v>
      </c>
      <c r="C9" s="19">
        <v>40949.227084428559</v>
      </c>
    </row>
    <row r="10" spans="1:3" ht="6.75" customHeight="1" x14ac:dyDescent="0.15">
      <c r="A10" s="20"/>
    </row>
    <row r="11" spans="1:3" ht="16" x14ac:dyDescent="0.15">
      <c r="A11" s="22"/>
    </row>
    <row r="12" spans="1:3" ht="22.5" customHeight="1" x14ac:dyDescent="0.15">
      <c r="A12" s="20" t="s">
        <v>15</v>
      </c>
    </row>
    <row r="13" spans="1:3" ht="6" customHeight="1" x14ac:dyDescent="0.15">
      <c r="A13" s="20"/>
    </row>
    <row r="14" spans="1:3" ht="22.5" customHeight="1" x14ac:dyDescent="0.15">
      <c r="A14" s="21" t="s">
        <v>16</v>
      </c>
      <c r="B14" s="22" t="s">
        <v>17</v>
      </c>
    </row>
    <row r="15" spans="1:3" ht="16" x14ac:dyDescent="0.15">
      <c r="A15" s="22"/>
    </row>
    <row r="16" spans="1:3" ht="16" x14ac:dyDescent="0.15">
      <c r="A16" s="22"/>
    </row>
    <row r="17" spans="1:2" ht="33.75" customHeight="1" x14ac:dyDescent="0.15">
      <c r="A17" s="24" t="s">
        <v>18</v>
      </c>
    </row>
    <row r="18" spans="1:2" ht="6" customHeight="1" x14ac:dyDescent="0.15">
      <c r="A18" s="20"/>
    </row>
    <row r="19" spans="1:2" ht="22.5" customHeight="1" x14ac:dyDescent="0.15">
      <c r="A19" s="21" t="s">
        <v>19</v>
      </c>
      <c r="B19" s="22" t="s">
        <v>20</v>
      </c>
    </row>
    <row r="20" spans="1:2" ht="6.75" customHeight="1" x14ac:dyDescent="0.15">
      <c r="A20" s="25"/>
      <c r="B20" s="23"/>
    </row>
    <row r="21" spans="1:2" ht="22.5" customHeight="1" x14ac:dyDescent="0.15">
      <c r="A21" s="21" t="s">
        <v>21</v>
      </c>
      <c r="B21" s="22" t="s">
        <v>22</v>
      </c>
    </row>
    <row r="22" spans="1:2" ht="6.75" customHeight="1" x14ac:dyDescent="0.15">
      <c r="A22" s="25"/>
      <c r="B22" s="23"/>
    </row>
    <row r="23" spans="1:2" ht="22.5" customHeight="1" x14ac:dyDescent="0.15">
      <c r="A23" s="21" t="s">
        <v>23</v>
      </c>
      <c r="B23" s="22" t="s">
        <v>24</v>
      </c>
    </row>
    <row r="24" spans="1:2" ht="6.75" customHeight="1" x14ac:dyDescent="0.15"/>
    <row r="26" spans="1:2" ht="22.5" customHeight="1" x14ac:dyDescent="0.15">
      <c r="A26" s="20" t="s">
        <v>25</v>
      </c>
    </row>
    <row r="27" spans="1:2" ht="6" customHeight="1" x14ac:dyDescent="0.15">
      <c r="A27" s="20"/>
    </row>
    <row r="28" spans="1:2" ht="22.5" customHeight="1" x14ac:dyDescent="0.15">
      <c r="A28" s="21" t="s">
        <v>26</v>
      </c>
      <c r="B28" s="22" t="s">
        <v>27</v>
      </c>
    </row>
    <row r="29" spans="1:2" ht="5.25" customHeight="1" x14ac:dyDescent="0.15">
      <c r="A29" s="21"/>
      <c r="B29" s="22"/>
    </row>
    <row r="30" spans="1:2" ht="22.5" customHeight="1" x14ac:dyDescent="0.15">
      <c r="A30" s="26" t="s">
        <v>28</v>
      </c>
      <c r="B30" s="22" t="s">
        <v>29</v>
      </c>
    </row>
    <row r="31" spans="1:2" ht="8.25" customHeight="1" x14ac:dyDescent="0.15">
      <c r="A31" s="21"/>
      <c r="B31" s="22"/>
    </row>
    <row r="32" spans="1:2" ht="22.5" customHeight="1" x14ac:dyDescent="0.15">
      <c r="A32" s="26" t="s">
        <v>346</v>
      </c>
      <c r="B32" s="22" t="s">
        <v>30</v>
      </c>
    </row>
    <row r="33" spans="1:2" ht="9.75" customHeight="1" x14ac:dyDescent="0.15">
      <c r="A33" s="26"/>
      <c r="B33" s="22"/>
    </row>
    <row r="34" spans="1:2" ht="18" customHeight="1" x14ac:dyDescent="0.15">
      <c r="A34" s="26" t="s">
        <v>347</v>
      </c>
      <c r="B34" s="22"/>
    </row>
    <row r="35" spans="1:2" ht="9.75" customHeight="1" x14ac:dyDescent="0.15">
      <c r="A35" s="26"/>
      <c r="B35" s="22"/>
    </row>
    <row r="36" spans="1:2" ht="22.5" customHeight="1" x14ac:dyDescent="0.15">
      <c r="A36" s="21" t="s">
        <v>31</v>
      </c>
      <c r="B36" s="22" t="s">
        <v>32</v>
      </c>
    </row>
    <row r="38" spans="1:2" ht="22.5" customHeight="1" x14ac:dyDescent="0.15">
      <c r="A38" s="20" t="s">
        <v>348</v>
      </c>
    </row>
    <row r="39" spans="1:2" ht="6" customHeight="1" x14ac:dyDescent="0.15">
      <c r="A39" s="20"/>
    </row>
    <row r="40" spans="1:2" ht="21.75" customHeight="1" x14ac:dyDescent="0.15">
      <c r="A40" s="21" t="s">
        <v>33</v>
      </c>
      <c r="B40" s="22" t="s">
        <v>34</v>
      </c>
    </row>
  </sheetData>
  <sheetProtection password="BE8E" sheet="1" objects="1" scenarios="1"/>
  <printOptions horizontalCentered="1"/>
  <pageMargins left="0.5" right="0.5" top="1" bottom="1" header="0.5" footer="0.5"/>
  <pageSetup firstPageNumber="2" orientation="portrait" r:id="rId1"/>
  <headerFooter alignWithMargins="0">
    <oddFooter>&amp;RFY 2015 Salary Survey - Table of Contents
January 13, 2016
Page 2</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2"/>
    <pageSetUpPr fitToPage="1"/>
  </sheetPr>
  <dimension ref="A1:C32"/>
  <sheetViews>
    <sheetView zoomScale="110" zoomScaleNormal="110" zoomScaleSheetLayoutView="100" zoomScalePageLayoutView="110" workbookViewId="0">
      <pane ySplit="2" topLeftCell="A3" activePane="bottomLeft" state="frozen"/>
      <selection activeCell="C62" sqref="C62"/>
      <selection pane="bottomLeft" sqref="A1:B1"/>
    </sheetView>
  </sheetViews>
  <sheetFormatPr baseColWidth="10" defaultColWidth="9.25" defaultRowHeight="16" x14ac:dyDescent="0.15"/>
  <cols>
    <col min="1" max="1" width="72.75" style="44" customWidth="1"/>
    <col min="2" max="2" width="25.25" style="28" customWidth="1"/>
    <col min="3" max="3" width="26.25" style="28" hidden="1" customWidth="1"/>
    <col min="4" max="16384" width="9.25" style="28"/>
  </cols>
  <sheetData>
    <row r="1" spans="1:3" ht="27" customHeight="1" x14ac:dyDescent="0.15">
      <c r="A1" s="259" t="s">
        <v>10</v>
      </c>
      <c r="B1" s="260"/>
      <c r="C1" s="27"/>
    </row>
    <row r="2" spans="1:3" ht="36" customHeight="1" x14ac:dyDescent="0.15">
      <c r="A2" s="29"/>
      <c r="B2" s="30"/>
      <c r="C2" s="31"/>
    </row>
    <row r="3" spans="1:3" ht="27" customHeight="1" x14ac:dyDescent="0.15">
      <c r="A3" s="261" t="s">
        <v>35</v>
      </c>
      <c r="B3" s="262"/>
    </row>
    <row r="4" spans="1:3" ht="5.25" customHeight="1" x14ac:dyDescent="0.15">
      <c r="A4" s="29"/>
      <c r="B4" s="30"/>
    </row>
    <row r="5" spans="1:3" ht="19.5" customHeight="1" x14ac:dyDescent="0.15">
      <c r="A5" s="32"/>
      <c r="B5" s="33" t="s">
        <v>36</v>
      </c>
    </row>
    <row r="6" spans="1:3" ht="19.5" customHeight="1" x14ac:dyDescent="0.15">
      <c r="A6" s="34" t="s">
        <v>37</v>
      </c>
      <c r="B6" s="35">
        <f>Teachers!C226</f>
        <v>53817.511523853136</v>
      </c>
      <c r="C6" s="36"/>
    </row>
    <row r="7" spans="1:3" ht="19.5" customHeight="1" x14ac:dyDescent="0.15">
      <c r="A7" s="37" t="s">
        <v>38</v>
      </c>
      <c r="B7" s="38">
        <v>54486.299975282098</v>
      </c>
      <c r="C7" s="36"/>
    </row>
    <row r="8" spans="1:3" ht="19.5" customHeight="1" x14ac:dyDescent="0.15">
      <c r="A8" s="37" t="s">
        <v>2146</v>
      </c>
      <c r="B8" s="39">
        <f>B7/B6-1</f>
        <v>1.2426967217399776E-2</v>
      </c>
      <c r="C8" s="36"/>
    </row>
    <row r="9" spans="1:3" ht="19.5" customHeight="1" x14ac:dyDescent="0.15">
      <c r="A9" s="37" t="s">
        <v>39</v>
      </c>
      <c r="B9" s="38">
        <v>55552.699021624634</v>
      </c>
      <c r="C9" s="36">
        <v>40949.227084428559</v>
      </c>
    </row>
    <row r="10" spans="1:3" ht="19.5" customHeight="1" x14ac:dyDescent="0.15">
      <c r="A10" s="40" t="s">
        <v>2147</v>
      </c>
      <c r="B10" s="41">
        <f>B9/B7-1</f>
        <v>1.9571874890134122E-2</v>
      </c>
      <c r="C10" s="36"/>
    </row>
    <row r="11" spans="1:3" ht="36" customHeight="1" x14ac:dyDescent="0.15">
      <c r="A11" s="32"/>
      <c r="B11" s="42"/>
      <c r="C11" s="36"/>
    </row>
    <row r="12" spans="1:3" ht="27" customHeight="1" x14ac:dyDescent="0.15">
      <c r="A12" s="261" t="s">
        <v>40</v>
      </c>
      <c r="B12" s="262"/>
      <c r="C12" s="36"/>
    </row>
    <row r="13" spans="1:3" ht="5.25" customHeight="1" x14ac:dyDescent="0.15">
      <c r="A13" s="29"/>
      <c r="B13" s="30"/>
      <c r="C13" s="36"/>
    </row>
    <row r="14" spans="1:3" ht="19.5" customHeight="1" x14ac:dyDescent="0.15">
      <c r="A14" s="32"/>
      <c r="B14" s="33" t="s">
        <v>36</v>
      </c>
      <c r="C14" s="36"/>
    </row>
    <row r="15" spans="1:3" ht="19.5" customHeight="1" x14ac:dyDescent="0.15">
      <c r="A15" s="34" t="s">
        <v>41</v>
      </c>
      <c r="B15" s="35">
        <f>Principals!C225</f>
        <v>95431.454661769574</v>
      </c>
      <c r="C15" s="36"/>
    </row>
    <row r="16" spans="1:3" ht="19.5" customHeight="1" x14ac:dyDescent="0.15">
      <c r="A16" s="37" t="s">
        <v>42</v>
      </c>
      <c r="B16" s="38">
        <v>96845.369222799971</v>
      </c>
      <c r="C16" s="36"/>
    </row>
    <row r="17" spans="1:3" ht="19.5" customHeight="1" x14ac:dyDescent="0.15">
      <c r="A17" s="37" t="str">
        <f>A8</f>
        <v>Average Percentage Change, FY 2014 to FY 2015</v>
      </c>
      <c r="B17" s="39">
        <f>B16/B15-1</f>
        <v>1.4816022306708199E-2</v>
      </c>
      <c r="C17" s="36"/>
    </row>
    <row r="18" spans="1:3" ht="19.5" customHeight="1" x14ac:dyDescent="0.15">
      <c r="A18" s="37" t="s">
        <v>43</v>
      </c>
      <c r="B18" s="38">
        <v>99221.201385674256</v>
      </c>
      <c r="C18" s="36"/>
    </row>
    <row r="19" spans="1:3" ht="19.5" customHeight="1" x14ac:dyDescent="0.15">
      <c r="A19" s="40" t="str">
        <f>A10</f>
        <v>Budgeted Percentage Change, FY 2015 to FY 2016</v>
      </c>
      <c r="B19" s="43">
        <f>B18/B16-1</f>
        <v>2.4532222675598625E-2</v>
      </c>
      <c r="C19" s="36"/>
    </row>
    <row r="20" spans="1:3" ht="36" customHeight="1" x14ac:dyDescent="0.15">
      <c r="A20" s="32"/>
      <c r="B20" s="42"/>
      <c r="C20" s="36"/>
    </row>
    <row r="21" spans="1:3" ht="27" customHeight="1" x14ac:dyDescent="0.15">
      <c r="A21" s="261" t="s">
        <v>44</v>
      </c>
      <c r="B21" s="262"/>
      <c r="C21" s="36"/>
    </row>
    <row r="22" spans="1:3" ht="5.25" customHeight="1" x14ac:dyDescent="0.15">
      <c r="A22" s="29"/>
      <c r="B22" s="30"/>
      <c r="C22" s="36"/>
    </row>
    <row r="23" spans="1:3" ht="19.5" customHeight="1" x14ac:dyDescent="0.15">
      <c r="A23" s="32"/>
      <c r="B23" s="33" t="s">
        <v>36</v>
      </c>
      <c r="C23" s="36"/>
    </row>
    <row r="24" spans="1:3" ht="19.5" customHeight="1" x14ac:dyDescent="0.15">
      <c r="A24" s="34" t="s">
        <v>45</v>
      </c>
      <c r="B24" s="35">
        <f>'Asst. Principals'!C225</f>
        <v>79824.850783002243</v>
      </c>
      <c r="C24" s="36"/>
    </row>
    <row r="25" spans="1:3" ht="19.5" customHeight="1" x14ac:dyDescent="0.15">
      <c r="A25" s="37" t="s">
        <v>46</v>
      </c>
      <c r="B25" s="38">
        <v>80351.762163156833</v>
      </c>
      <c r="C25" s="36"/>
    </row>
    <row r="26" spans="1:3" ht="19.5" customHeight="1" x14ac:dyDescent="0.15">
      <c r="A26" s="37" t="str">
        <f>A17</f>
        <v>Average Percentage Change, FY 2014 to FY 2015</v>
      </c>
      <c r="B26" s="39">
        <f>B25/B24-1</f>
        <v>6.600843909961851E-3</v>
      </c>
      <c r="C26" s="36"/>
    </row>
    <row r="27" spans="1:3" ht="19.5" customHeight="1" x14ac:dyDescent="0.15">
      <c r="A27" s="37" t="s">
        <v>47</v>
      </c>
      <c r="B27" s="38">
        <v>81626.44845707179</v>
      </c>
      <c r="C27" s="36"/>
    </row>
    <row r="28" spans="1:3" ht="19.5" customHeight="1" x14ac:dyDescent="0.15">
      <c r="A28" s="40" t="str">
        <f>A19</f>
        <v>Budgeted Percentage Change, FY 2015 to FY 2016</v>
      </c>
      <c r="B28" s="41">
        <f>B27/B25-1</f>
        <v>1.5863825006434462E-2</v>
      </c>
      <c r="C28" s="36"/>
    </row>
    <row r="29" spans="1:3" ht="36" customHeight="1" x14ac:dyDescent="0.15">
      <c r="A29" s="32"/>
      <c r="B29" s="42"/>
    </row>
    <row r="30" spans="1:3" ht="15.75" customHeight="1" x14ac:dyDescent="0.15">
      <c r="A30" s="263" t="s">
        <v>48</v>
      </c>
      <c r="B30" s="264"/>
    </row>
    <row r="31" spans="1:3" ht="42.75" customHeight="1" x14ac:dyDescent="0.15">
      <c r="A31" s="265" t="s">
        <v>49</v>
      </c>
      <c r="B31" s="266"/>
    </row>
    <row r="32" spans="1:3" ht="42.75" customHeight="1" x14ac:dyDescent="0.15">
      <c r="A32" s="257" t="s">
        <v>50</v>
      </c>
      <c r="B32" s="258"/>
    </row>
  </sheetData>
  <sheetProtection password="BE8E" sheet="1" objects="1" scenarios="1"/>
  <mergeCells count="7">
    <mergeCell ref="A32:B32"/>
    <mergeCell ref="A1:B1"/>
    <mergeCell ref="A3:B3"/>
    <mergeCell ref="A12:B12"/>
    <mergeCell ref="A21:B21"/>
    <mergeCell ref="A30:B30"/>
    <mergeCell ref="A31:B31"/>
  </mergeCells>
  <printOptions horizontalCentered="1"/>
  <pageMargins left="0.5" right="0.5" top="1" bottom="1" header="0" footer="0.5"/>
  <pageSetup scale="89" firstPageNumber="22" orientation="portrait" r:id="rId1"/>
  <headerFooter alignWithMargins="0">
    <oddFooter xml:space="preserve">&amp;RFY 2015 Salary Survey - &amp;A
January 13, 2016
Page 3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enableFormatConditionsCalculation="0">
    <tabColor rgb="FFCCFFCC"/>
  </sheetPr>
  <dimension ref="A1:F62"/>
  <sheetViews>
    <sheetView zoomScale="110" zoomScaleNormal="110" zoomScaleSheetLayoutView="100" zoomScalePageLayoutView="110" workbookViewId="0">
      <selection sqref="A1:C1"/>
    </sheetView>
  </sheetViews>
  <sheetFormatPr baseColWidth="10" defaultColWidth="14.75" defaultRowHeight="13" x14ac:dyDescent="0.15"/>
  <cols>
    <col min="1" max="1" width="28" style="47" customWidth="1"/>
    <col min="2" max="2" width="50.5" style="47" customWidth="1"/>
    <col min="3" max="3" width="42.75" style="47" customWidth="1"/>
    <col min="4" max="4" width="14.75" style="45"/>
    <col min="5" max="5" width="0" style="45" hidden="1" customWidth="1"/>
    <col min="6" max="16384" width="14.75" style="45"/>
  </cols>
  <sheetData>
    <row r="1" spans="1:6" ht="33" customHeight="1" x14ac:dyDescent="0.15">
      <c r="A1" s="267" t="s">
        <v>51</v>
      </c>
      <c r="B1" s="268"/>
      <c r="C1" s="269"/>
    </row>
    <row r="2" spans="1:6" ht="18" customHeight="1" x14ac:dyDescent="0.15">
      <c r="A2" s="270" t="s">
        <v>52</v>
      </c>
      <c r="B2" s="271"/>
      <c r="C2" s="272"/>
    </row>
    <row r="3" spans="1:6" ht="4.5" customHeight="1" x14ac:dyDescent="0.15">
      <c r="A3" s="46"/>
      <c r="C3" s="48"/>
    </row>
    <row r="4" spans="1:6" ht="64.5" customHeight="1" x14ac:dyDescent="0.15">
      <c r="A4" s="273" t="s">
        <v>53</v>
      </c>
      <c r="B4" s="274"/>
      <c r="C4" s="275"/>
    </row>
    <row r="5" spans="1:6" s="52" customFormat="1" ht="4.5" customHeight="1" x14ac:dyDescent="0.15">
      <c r="A5" s="49"/>
      <c r="B5" s="50"/>
      <c r="C5" s="51"/>
    </row>
    <row r="6" spans="1:6" s="52" customFormat="1" ht="33.75" customHeight="1" x14ac:dyDescent="0.15">
      <c r="A6" s="276" t="s">
        <v>54</v>
      </c>
      <c r="B6" s="277"/>
      <c r="C6" s="278"/>
      <c r="F6" s="53"/>
    </row>
    <row r="7" spans="1:6" s="56" customFormat="1" ht="26" x14ac:dyDescent="0.15">
      <c r="A7" s="54" t="s">
        <v>55</v>
      </c>
      <c r="B7" s="54" t="s">
        <v>56</v>
      </c>
      <c r="C7" s="55" t="s">
        <v>57</v>
      </c>
      <c r="F7" s="57"/>
    </row>
    <row r="8" spans="1:6" s="56" customFormat="1" ht="3" customHeight="1" x14ac:dyDescent="0.15">
      <c r="A8" s="58"/>
      <c r="B8" s="59"/>
      <c r="C8" s="60"/>
    </row>
    <row r="9" spans="1:6" ht="13" customHeight="1" x14ac:dyDescent="0.15">
      <c r="A9" s="61">
        <v>1</v>
      </c>
      <c r="B9" s="62" t="s">
        <v>58</v>
      </c>
      <c r="C9" s="63">
        <v>40949.227084428559</v>
      </c>
    </row>
    <row r="10" spans="1:6" ht="13" customHeight="1" x14ac:dyDescent="0.15">
      <c r="A10" s="64">
        <f>+A9+1</f>
        <v>2</v>
      </c>
      <c r="B10" s="65" t="s">
        <v>59</v>
      </c>
      <c r="C10" s="63">
        <v>73195</v>
      </c>
      <c r="E10" s="65"/>
    </row>
    <row r="11" spans="1:6" ht="13" customHeight="1" x14ac:dyDescent="0.15">
      <c r="A11" s="64">
        <f t="shared" ref="A11:A23" si="0">+A10+1</f>
        <v>3</v>
      </c>
      <c r="B11" s="65" t="s">
        <v>60</v>
      </c>
      <c r="C11" s="63" t="s">
        <v>61</v>
      </c>
    </row>
    <row r="12" spans="1:6" ht="13" customHeight="1" x14ac:dyDescent="0.15">
      <c r="A12" s="64">
        <f t="shared" si="0"/>
        <v>4</v>
      </c>
      <c r="B12" s="65" t="s">
        <v>62</v>
      </c>
      <c r="C12" s="63">
        <v>71396</v>
      </c>
      <c r="E12" s="65"/>
    </row>
    <row r="13" spans="1:6" ht="13" customHeight="1" x14ac:dyDescent="0.15">
      <c r="A13" s="64">
        <f t="shared" si="0"/>
        <v>5</v>
      </c>
      <c r="B13" s="65" t="s">
        <v>63</v>
      </c>
      <c r="C13" s="63">
        <v>70583</v>
      </c>
    </row>
    <row r="14" spans="1:6" ht="13" customHeight="1" x14ac:dyDescent="0.15">
      <c r="A14" s="64">
        <f t="shared" si="0"/>
        <v>6</v>
      </c>
      <c r="B14" s="65" t="s">
        <v>64</v>
      </c>
      <c r="C14" s="63">
        <v>68238</v>
      </c>
    </row>
    <row r="15" spans="1:6" ht="13" customHeight="1" x14ac:dyDescent="0.15">
      <c r="A15" s="64">
        <f t="shared" si="0"/>
        <v>7</v>
      </c>
      <c r="B15" s="65" t="s">
        <v>65</v>
      </c>
      <c r="C15" s="63">
        <v>65891</v>
      </c>
    </row>
    <row r="16" spans="1:6" ht="13" customHeight="1" x14ac:dyDescent="0.15">
      <c r="A16" s="64">
        <f t="shared" si="0"/>
        <v>8</v>
      </c>
      <c r="B16" s="65" t="s">
        <v>66</v>
      </c>
      <c r="C16" s="63" t="s">
        <v>67</v>
      </c>
    </row>
    <row r="17" spans="1:5" ht="13" customHeight="1" x14ac:dyDescent="0.15">
      <c r="A17" s="64">
        <f t="shared" si="0"/>
        <v>9</v>
      </c>
      <c r="B17" s="65" t="s">
        <v>68</v>
      </c>
      <c r="C17" s="63">
        <v>64546</v>
      </c>
      <c r="E17" s="65"/>
    </row>
    <row r="18" spans="1:5" ht="13" customHeight="1" x14ac:dyDescent="0.15">
      <c r="A18" s="64">
        <f t="shared" si="0"/>
        <v>10</v>
      </c>
      <c r="B18" s="65" t="s">
        <v>69</v>
      </c>
      <c r="C18" s="63">
        <v>63701</v>
      </c>
    </row>
    <row r="19" spans="1:5" ht="13" customHeight="1" x14ac:dyDescent="0.15">
      <c r="A19" s="64">
        <f t="shared" si="0"/>
        <v>11</v>
      </c>
      <c r="B19" s="65" t="s">
        <v>70</v>
      </c>
      <c r="C19" s="63">
        <v>62166</v>
      </c>
      <c r="E19" s="65"/>
    </row>
    <row r="20" spans="1:5" ht="13" customHeight="1" x14ac:dyDescent="0.15">
      <c r="A20" s="64">
        <f t="shared" si="0"/>
        <v>12</v>
      </c>
      <c r="B20" s="65" t="s">
        <v>71</v>
      </c>
      <c r="C20" s="63" t="s">
        <v>72</v>
      </c>
    </row>
    <row r="21" spans="1:5" ht="13" customHeight="1" x14ac:dyDescent="0.15">
      <c r="A21" s="64">
        <f t="shared" si="0"/>
        <v>13</v>
      </c>
      <c r="B21" s="65" t="s">
        <v>73</v>
      </c>
      <c r="C21" s="63">
        <v>59305</v>
      </c>
    </row>
    <row r="22" spans="1:5" ht="13" customHeight="1" x14ac:dyDescent="0.15">
      <c r="A22" s="64">
        <f t="shared" si="0"/>
        <v>14</v>
      </c>
      <c r="B22" s="65" t="s">
        <v>74</v>
      </c>
      <c r="C22" s="63">
        <v>58638</v>
      </c>
    </row>
    <row r="23" spans="1:5" ht="13" customHeight="1" x14ac:dyDescent="0.15">
      <c r="A23" s="64">
        <f t="shared" si="0"/>
        <v>15</v>
      </c>
      <c r="B23" s="65" t="s">
        <v>75</v>
      </c>
      <c r="C23" s="63" t="s">
        <v>76</v>
      </c>
    </row>
    <row r="24" spans="1:5" ht="13" customHeight="1" x14ac:dyDescent="0.15">
      <c r="B24" s="66" t="s">
        <v>77</v>
      </c>
      <c r="C24" s="67" t="s">
        <v>78</v>
      </c>
    </row>
    <row r="25" spans="1:5" ht="13" customHeight="1" x14ac:dyDescent="0.15">
      <c r="A25" s="64">
        <f>+A23+1</f>
        <v>16</v>
      </c>
      <c r="B25" s="65" t="s">
        <v>79</v>
      </c>
      <c r="C25" s="63">
        <v>56583</v>
      </c>
    </row>
    <row r="26" spans="1:5" ht="13" customHeight="1" x14ac:dyDescent="0.15">
      <c r="A26" s="64">
        <f>+A25+1</f>
        <v>17</v>
      </c>
      <c r="B26" s="65" t="s">
        <v>80</v>
      </c>
      <c r="C26" s="63">
        <v>56291</v>
      </c>
    </row>
    <row r="27" spans="1:5" ht="13" customHeight="1" x14ac:dyDescent="0.15">
      <c r="A27" s="64">
        <f>+A26+1</f>
        <v>18</v>
      </c>
      <c r="B27" s="65" t="s">
        <v>81</v>
      </c>
      <c r="C27" s="63">
        <v>55958</v>
      </c>
      <c r="E27" s="65"/>
    </row>
    <row r="28" spans="1:5" ht="13" customHeight="1" x14ac:dyDescent="0.15">
      <c r="A28" s="64">
        <f t="shared" ref="A28:A60" si="1">+A27+1</f>
        <v>19</v>
      </c>
      <c r="B28" s="65" t="s">
        <v>82</v>
      </c>
      <c r="C28" s="63">
        <v>55913</v>
      </c>
    </row>
    <row r="29" spans="1:5" ht="13" customHeight="1" x14ac:dyDescent="0.15">
      <c r="A29" s="64">
        <f t="shared" si="1"/>
        <v>20</v>
      </c>
      <c r="B29" s="65" t="s">
        <v>83</v>
      </c>
      <c r="C29" s="63">
        <v>55813</v>
      </c>
    </row>
    <row r="30" spans="1:5" ht="13" customHeight="1" x14ac:dyDescent="0.15">
      <c r="A30" s="64">
        <f>+A29+1</f>
        <v>21</v>
      </c>
      <c r="B30" s="65" t="s">
        <v>84</v>
      </c>
      <c r="C30" s="63">
        <v>54752</v>
      </c>
    </row>
    <row r="31" spans="1:5" ht="13" customHeight="1" x14ac:dyDescent="0.15">
      <c r="A31" s="64">
        <f>+A30+1</f>
        <v>22</v>
      </c>
      <c r="B31" s="65" t="s">
        <v>85</v>
      </c>
      <c r="C31" s="63">
        <v>53679</v>
      </c>
      <c r="E31" s="65"/>
    </row>
    <row r="32" spans="1:5" ht="13" customHeight="1" x14ac:dyDescent="0.15">
      <c r="A32" s="64">
        <f t="shared" si="1"/>
        <v>23</v>
      </c>
      <c r="B32" s="65" t="s">
        <v>86</v>
      </c>
      <c r="C32" s="63">
        <v>52969</v>
      </c>
    </row>
    <row r="33" spans="1:5" ht="13" customHeight="1" x14ac:dyDescent="0.15">
      <c r="A33" s="64">
        <f t="shared" si="1"/>
        <v>24</v>
      </c>
      <c r="B33" s="65" t="s">
        <v>87</v>
      </c>
      <c r="C33" s="63">
        <v>52924</v>
      </c>
    </row>
    <row r="34" spans="1:5" ht="13" customHeight="1" x14ac:dyDescent="0.15">
      <c r="A34" s="64">
        <f t="shared" si="1"/>
        <v>25</v>
      </c>
      <c r="B34" s="65" t="s">
        <v>88</v>
      </c>
      <c r="C34" s="63">
        <v>52032</v>
      </c>
    </row>
    <row r="35" spans="1:5" ht="13" customHeight="1" x14ac:dyDescent="0.15">
      <c r="A35" s="64">
        <f t="shared" si="1"/>
        <v>26</v>
      </c>
      <c r="B35" s="65" t="s">
        <v>89</v>
      </c>
      <c r="C35" s="63">
        <v>50560</v>
      </c>
    </row>
    <row r="36" spans="1:5" ht="13" customHeight="1" x14ac:dyDescent="0.15">
      <c r="A36" s="64">
        <f t="shared" si="1"/>
        <v>27</v>
      </c>
      <c r="B36" s="65" t="s">
        <v>90</v>
      </c>
      <c r="C36" s="63">
        <v>50289</v>
      </c>
      <c r="E36" s="65"/>
    </row>
    <row r="37" spans="1:5" ht="13" customHeight="1" thickBot="1" x14ac:dyDescent="0.2">
      <c r="A37" s="64">
        <f t="shared" si="1"/>
        <v>28</v>
      </c>
      <c r="B37" s="68" t="s">
        <v>91</v>
      </c>
      <c r="C37" s="63" t="s">
        <v>92</v>
      </c>
      <c r="E37" s="65"/>
    </row>
    <row r="38" spans="1:5" s="72" customFormat="1" ht="13" customHeight="1" thickBot="1" x14ac:dyDescent="0.2">
      <c r="A38" s="69">
        <f t="shared" si="1"/>
        <v>29</v>
      </c>
      <c r="B38" s="70" t="s">
        <v>93</v>
      </c>
      <c r="C38" s="71" t="s">
        <v>94</v>
      </c>
      <c r="E38" s="65"/>
    </row>
    <row r="39" spans="1:5" s="72" customFormat="1" ht="13" customHeight="1" x14ac:dyDescent="0.15">
      <c r="A39" s="64">
        <f t="shared" si="1"/>
        <v>30</v>
      </c>
      <c r="B39" s="62" t="s">
        <v>95</v>
      </c>
      <c r="C39" s="73">
        <v>49690</v>
      </c>
      <c r="E39" s="65"/>
    </row>
    <row r="40" spans="1:5" ht="13" customHeight="1" x14ac:dyDescent="0.15">
      <c r="A40" s="64">
        <f t="shared" si="1"/>
        <v>31</v>
      </c>
      <c r="B40" s="65" t="s">
        <v>96</v>
      </c>
      <c r="C40" s="63">
        <v>49615</v>
      </c>
      <c r="E40" s="68"/>
    </row>
    <row r="41" spans="1:5" ht="13" customHeight="1" x14ac:dyDescent="0.15">
      <c r="A41" s="64">
        <f>+A40+1</f>
        <v>32</v>
      </c>
      <c r="B41" s="65" t="s">
        <v>97</v>
      </c>
      <c r="C41" s="63">
        <v>49539</v>
      </c>
      <c r="E41" s="65"/>
    </row>
    <row r="42" spans="1:5" ht="13" customHeight="1" x14ac:dyDescent="0.15">
      <c r="A42" s="64">
        <f t="shared" si="1"/>
        <v>33</v>
      </c>
      <c r="B42" s="65" t="s">
        <v>98</v>
      </c>
      <c r="C42" s="63">
        <v>49232</v>
      </c>
    </row>
    <row r="43" spans="1:5" ht="13" customHeight="1" x14ac:dyDescent="0.15">
      <c r="A43" s="64">
        <f t="shared" si="1"/>
        <v>34</v>
      </c>
      <c r="B43" s="65" t="s">
        <v>99</v>
      </c>
      <c r="C43" s="73">
        <v>49067</v>
      </c>
    </row>
    <row r="44" spans="1:5" ht="13" customHeight="1" x14ac:dyDescent="0.15">
      <c r="A44" s="64">
        <f t="shared" si="1"/>
        <v>35</v>
      </c>
      <c r="B44" s="65" t="s">
        <v>100</v>
      </c>
      <c r="C44" s="63">
        <v>48720</v>
      </c>
    </row>
    <row r="45" spans="1:5" ht="13" customHeight="1" x14ac:dyDescent="0.15">
      <c r="A45" s="64">
        <f t="shared" si="1"/>
        <v>36</v>
      </c>
      <c r="B45" s="65" t="s">
        <v>101</v>
      </c>
      <c r="C45" s="63" t="s">
        <v>102</v>
      </c>
    </row>
    <row r="46" spans="1:5" ht="13" customHeight="1" x14ac:dyDescent="0.15">
      <c r="A46" s="64">
        <f t="shared" si="1"/>
        <v>37</v>
      </c>
      <c r="B46" s="62" t="s">
        <v>103</v>
      </c>
      <c r="C46" s="63">
        <v>48430</v>
      </c>
      <c r="E46" s="65"/>
    </row>
    <row r="47" spans="1:5" ht="13" customHeight="1" x14ac:dyDescent="0.15">
      <c r="A47" s="64">
        <f t="shared" si="1"/>
        <v>38</v>
      </c>
      <c r="B47" s="65" t="s">
        <v>104</v>
      </c>
      <c r="C47" s="63" t="s">
        <v>105</v>
      </c>
    </row>
    <row r="48" spans="1:5" ht="13" customHeight="1" x14ac:dyDescent="0.15">
      <c r="A48" s="64">
        <f t="shared" si="1"/>
        <v>39</v>
      </c>
      <c r="B48" s="65" t="s">
        <v>106</v>
      </c>
      <c r="C48" s="63">
        <v>47780</v>
      </c>
    </row>
    <row r="49" spans="1:5" ht="13" customHeight="1" x14ac:dyDescent="0.15">
      <c r="A49" s="64">
        <f t="shared" si="1"/>
        <v>40</v>
      </c>
      <c r="B49" s="65" t="s">
        <v>107</v>
      </c>
      <c r="C49" s="73">
        <v>47742</v>
      </c>
    </row>
    <row r="50" spans="1:5" ht="13" customHeight="1" x14ac:dyDescent="0.15">
      <c r="A50" s="64">
        <f t="shared" si="1"/>
        <v>41</v>
      </c>
      <c r="B50" s="65" t="s">
        <v>108</v>
      </c>
      <c r="C50" s="63">
        <v>47319</v>
      </c>
    </row>
    <row r="51" spans="1:5" ht="13" customHeight="1" x14ac:dyDescent="0.15">
      <c r="A51" s="64">
        <f t="shared" si="1"/>
        <v>42</v>
      </c>
      <c r="B51" s="65" t="s">
        <v>109</v>
      </c>
      <c r="C51" s="63">
        <v>46750</v>
      </c>
    </row>
    <row r="52" spans="1:5" ht="13" customHeight="1" x14ac:dyDescent="0.15">
      <c r="A52" s="64">
        <f t="shared" si="1"/>
        <v>43</v>
      </c>
      <c r="B52" s="65" t="s">
        <v>110</v>
      </c>
      <c r="C52" s="63">
        <v>45727</v>
      </c>
    </row>
    <row r="53" spans="1:5" ht="13" customHeight="1" x14ac:dyDescent="0.15">
      <c r="A53" s="64">
        <f t="shared" si="1"/>
        <v>44</v>
      </c>
      <c r="B53" s="65" t="s">
        <v>111</v>
      </c>
      <c r="C53" s="63">
        <v>45695</v>
      </c>
      <c r="E53" s="65"/>
    </row>
    <row r="54" spans="1:5" ht="13" customHeight="1" x14ac:dyDescent="0.15">
      <c r="A54" s="64">
        <f t="shared" si="1"/>
        <v>45</v>
      </c>
      <c r="B54" s="65" t="s">
        <v>112</v>
      </c>
      <c r="C54" s="63" t="s">
        <v>113</v>
      </c>
    </row>
    <row r="55" spans="1:5" ht="13" customHeight="1" x14ac:dyDescent="0.15">
      <c r="A55" s="64">
        <f t="shared" si="1"/>
        <v>46</v>
      </c>
      <c r="B55" s="65" t="s">
        <v>114</v>
      </c>
      <c r="C55" s="63">
        <v>45086</v>
      </c>
    </row>
    <row r="56" spans="1:5" ht="13" customHeight="1" x14ac:dyDescent="0.15">
      <c r="A56" s="64">
        <f t="shared" si="1"/>
        <v>47</v>
      </c>
      <c r="B56" s="65" t="s">
        <v>115</v>
      </c>
      <c r="C56" s="63">
        <v>44990</v>
      </c>
      <c r="E56" s="65"/>
    </row>
    <row r="57" spans="1:5" ht="13" customHeight="1" x14ac:dyDescent="0.15">
      <c r="A57" s="64">
        <f t="shared" si="1"/>
        <v>48</v>
      </c>
      <c r="B57" s="65" t="s">
        <v>116</v>
      </c>
      <c r="C57" s="63">
        <v>44549</v>
      </c>
    </row>
    <row r="58" spans="1:5" ht="13" customHeight="1" x14ac:dyDescent="0.15">
      <c r="A58" s="64">
        <f t="shared" si="1"/>
        <v>49</v>
      </c>
      <c r="B58" s="65" t="s">
        <v>117</v>
      </c>
      <c r="C58" s="63">
        <v>44465</v>
      </c>
    </row>
    <row r="59" spans="1:5" ht="13" customHeight="1" x14ac:dyDescent="0.15">
      <c r="A59" s="64">
        <f t="shared" si="1"/>
        <v>50</v>
      </c>
      <c r="B59" s="65" t="s">
        <v>118</v>
      </c>
      <c r="C59" s="63" t="s">
        <v>119</v>
      </c>
    </row>
    <row r="60" spans="1:5" ht="13" customHeight="1" x14ac:dyDescent="0.15">
      <c r="A60" s="64">
        <f t="shared" si="1"/>
        <v>51</v>
      </c>
      <c r="B60" s="74" t="s">
        <v>120</v>
      </c>
      <c r="C60" s="63">
        <v>40023</v>
      </c>
    </row>
    <row r="61" spans="1:5" x14ac:dyDescent="0.15">
      <c r="A61" s="279" t="s">
        <v>121</v>
      </c>
      <c r="B61" s="280"/>
      <c r="C61" s="281"/>
    </row>
    <row r="62" spans="1:5" x14ac:dyDescent="0.15">
      <c r="A62" s="75"/>
    </row>
  </sheetData>
  <sheetProtection password="BE8E" sheet="1" objects="1" scenarios="1"/>
  <mergeCells count="5">
    <mergeCell ref="A1:C1"/>
    <mergeCell ref="A2:C2"/>
    <mergeCell ref="A4:C4"/>
    <mergeCell ref="A6:C6"/>
    <mergeCell ref="A61:C61"/>
  </mergeCells>
  <hyperlinks>
    <hyperlink ref="A2" r:id="rId1" display="http://www.nea.org/assets/docs/NEA-Rankings-and-Estimates-2013-2014.pdf"/>
  </hyperlinks>
  <printOptions horizontalCentered="1"/>
  <pageMargins left="0.5" right="0.5" top="0.5" bottom="0" header="0.5" footer="0.25"/>
  <pageSetup scale="80" firstPageNumber="22" orientation="portrait" r:id="rId2"/>
  <headerFooter alignWithMargins="0">
    <oddFooter xml:space="preserve">&amp;RFY 2015 Salary Survey - &amp;A
January 13, 2016
Page 4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2"/>
    <pageSetUpPr fitToPage="1"/>
  </sheetPr>
  <dimension ref="A1:L233"/>
  <sheetViews>
    <sheetView tabSelected="1" zoomScale="90" zoomScaleNormal="90" zoomScaleSheetLayoutView="85" zoomScalePageLayoutView="90" workbookViewId="0">
      <selection sqref="A1:G1"/>
    </sheetView>
  </sheetViews>
  <sheetFormatPr baseColWidth="10" defaultColWidth="9.25" defaultRowHeight="14" x14ac:dyDescent="0.15"/>
  <cols>
    <col min="1" max="1" width="12.75" style="133" customWidth="1"/>
    <col min="2" max="2" width="66.25" style="133" customWidth="1"/>
    <col min="3" max="3" width="21.75" style="76" customWidth="1"/>
    <col min="4" max="4" width="21.25" style="76" customWidth="1"/>
    <col min="5" max="5" width="17.5" style="76" bestFit="1" customWidth="1"/>
    <col min="6" max="6" width="21.25" style="76" customWidth="1"/>
    <col min="7" max="7" width="17.5" style="76" bestFit="1" customWidth="1"/>
    <col min="8" max="8" width="10.75" style="76" bestFit="1" customWidth="1"/>
    <col min="9" max="9" width="14" style="76" bestFit="1" customWidth="1"/>
    <col min="10" max="12" width="16.25" style="77" hidden="1" customWidth="1"/>
    <col min="13" max="16384" width="9.25" style="76"/>
  </cols>
  <sheetData>
    <row r="1" spans="1:12" ht="18" customHeight="1" x14ac:dyDescent="0.15">
      <c r="A1" s="282" t="s">
        <v>122</v>
      </c>
      <c r="B1" s="283"/>
      <c r="C1" s="283"/>
      <c r="D1" s="283"/>
      <c r="E1" s="283"/>
      <c r="F1" s="283"/>
      <c r="G1" s="284"/>
    </row>
    <row r="2" spans="1:12" ht="18" customHeight="1" x14ac:dyDescent="0.15">
      <c r="A2" s="285" t="str">
        <f>Narrative!A2&amp;" - Teachers"</f>
        <v>2015-2016 Salary Survey - Teachers</v>
      </c>
      <c r="B2" s="286"/>
      <c r="C2" s="286"/>
      <c r="D2" s="286"/>
      <c r="E2" s="286"/>
      <c r="F2" s="286"/>
      <c r="G2" s="287"/>
    </row>
    <row r="3" spans="1:12" ht="18" customHeight="1" x14ac:dyDescent="0.15">
      <c r="A3" s="288" t="s">
        <v>123</v>
      </c>
      <c r="B3" s="289"/>
      <c r="C3" s="289"/>
      <c r="D3" s="289"/>
      <c r="E3" s="289"/>
      <c r="F3" s="289"/>
      <c r="G3" s="290"/>
    </row>
    <row r="4" spans="1:12" ht="16" x14ac:dyDescent="0.15">
      <c r="A4" s="78"/>
      <c r="B4" s="79"/>
      <c r="C4" s="80"/>
      <c r="D4" s="80"/>
      <c r="E4" s="80"/>
      <c r="F4" s="80"/>
      <c r="G4" s="80"/>
    </row>
    <row r="5" spans="1:12" ht="93.75" customHeight="1" x14ac:dyDescent="0.15">
      <c r="A5" s="81" t="s">
        <v>124</v>
      </c>
      <c r="B5" s="81" t="s">
        <v>125</v>
      </c>
      <c r="C5" s="82" t="s">
        <v>2148</v>
      </c>
      <c r="D5" s="82" t="s">
        <v>2149</v>
      </c>
      <c r="E5" s="83" t="s">
        <v>2150</v>
      </c>
      <c r="F5" s="83" t="s">
        <v>2151</v>
      </c>
      <c r="G5" s="83" t="s">
        <v>2152</v>
      </c>
    </row>
    <row r="6" spans="1:12" ht="1.5" customHeight="1" x14ac:dyDescent="0.15">
      <c r="A6" s="84"/>
      <c r="B6" s="84"/>
      <c r="C6" s="85"/>
      <c r="D6" s="86"/>
      <c r="E6" s="86"/>
      <c r="F6" s="86"/>
      <c r="G6" s="86"/>
    </row>
    <row r="7" spans="1:12" ht="16" x14ac:dyDescent="0.15">
      <c r="A7" s="87" t="s">
        <v>126</v>
      </c>
      <c r="B7" s="84"/>
      <c r="C7" s="86"/>
      <c r="D7" s="86"/>
      <c r="E7" s="86"/>
      <c r="F7" s="86"/>
      <c r="G7" s="86"/>
    </row>
    <row r="8" spans="1:12" ht="16" x14ac:dyDescent="0.15">
      <c r="A8" s="88" t="s">
        <v>127</v>
      </c>
      <c r="B8" s="89"/>
      <c r="C8" s="90"/>
      <c r="D8" s="90"/>
      <c r="E8" s="90"/>
      <c r="F8" s="90"/>
      <c r="G8" s="90"/>
      <c r="J8" s="91" t="s">
        <v>128</v>
      </c>
      <c r="K8" s="91" t="s">
        <v>128</v>
      </c>
      <c r="L8" s="91" t="s">
        <v>128</v>
      </c>
    </row>
    <row r="9" spans="1:12" ht="16" x14ac:dyDescent="0.15">
      <c r="A9" s="92">
        <v>1</v>
      </c>
      <c r="B9" s="93" t="s">
        <v>170</v>
      </c>
      <c r="C9" s="94">
        <v>40949.227084428559</v>
      </c>
      <c r="D9" s="95">
        <v>43711.97</v>
      </c>
      <c r="E9" s="96">
        <f t="shared" ref="E9:E73" si="0">IF(D9=0, "", IF(C9=0, "", IF(D9&lt;&gt;0, D9/C9-1)))</f>
        <v>6.7467522888167153E-2</v>
      </c>
      <c r="F9" s="95">
        <v>44384.89</v>
      </c>
      <c r="G9" s="96">
        <f t="shared" ref="G9:G73" si="1">IF(F9=0, "", IF(D9=0, "", IF(F9&lt;&gt;0, F9/D9-1)))</f>
        <v>1.5394410272518089E-2</v>
      </c>
      <c r="H9" s="97"/>
      <c r="I9" s="77"/>
      <c r="J9" s="77" t="e">
        <v>#VALUE!</v>
      </c>
      <c r="K9" s="77">
        <v>0</v>
      </c>
      <c r="L9" s="77">
        <v>0</v>
      </c>
    </row>
    <row r="10" spans="1:12" ht="15.75" customHeight="1" x14ac:dyDescent="0.15">
      <c r="A10" s="92">
        <v>2</v>
      </c>
      <c r="B10" s="93" t="s">
        <v>171</v>
      </c>
      <c r="C10" s="95">
        <v>54586.45</v>
      </c>
      <c r="D10" s="95">
        <v>54449.02</v>
      </c>
      <c r="E10" s="96">
        <f t="shared" si="0"/>
        <v>-2.5176577703807101E-3</v>
      </c>
      <c r="F10" s="95">
        <v>54907.14</v>
      </c>
      <c r="G10" s="96">
        <f t="shared" si="1"/>
        <v>8.4137418818557297E-3</v>
      </c>
      <c r="H10" s="97"/>
      <c r="I10" s="77"/>
      <c r="J10" s="77">
        <v>0</v>
      </c>
      <c r="K10" s="77">
        <v>0</v>
      </c>
      <c r="L10" s="77">
        <v>0</v>
      </c>
    </row>
    <row r="11" spans="1:12" ht="15.75" customHeight="1" x14ac:dyDescent="0.15">
      <c r="A11" s="92">
        <v>3</v>
      </c>
      <c r="B11" s="93" t="s">
        <v>172</v>
      </c>
      <c r="C11" s="95">
        <v>47476.79</v>
      </c>
      <c r="D11" s="95">
        <v>48507.16</v>
      </c>
      <c r="E11" s="96">
        <f t="shared" si="0"/>
        <v>2.1702604577942264E-2</v>
      </c>
      <c r="F11" s="95">
        <v>49426.78</v>
      </c>
      <c r="G11" s="96">
        <f t="shared" si="1"/>
        <v>1.8958438300654912E-2</v>
      </c>
      <c r="H11" s="97"/>
      <c r="I11" s="77"/>
      <c r="J11" s="77">
        <v>0</v>
      </c>
      <c r="K11" s="77">
        <v>0</v>
      </c>
      <c r="L11" s="77">
        <v>0</v>
      </c>
    </row>
    <row r="12" spans="1:12" ht="15.75" customHeight="1" x14ac:dyDescent="0.15">
      <c r="A12" s="92">
        <v>4</v>
      </c>
      <c r="B12" s="93" t="s">
        <v>173</v>
      </c>
      <c r="C12" s="95">
        <v>49019.33</v>
      </c>
      <c r="D12" s="95">
        <v>49149.85</v>
      </c>
      <c r="E12" s="96">
        <f t="shared" si="0"/>
        <v>2.6626230917476956E-3</v>
      </c>
      <c r="F12" s="95">
        <v>49450.13</v>
      </c>
      <c r="G12" s="96">
        <f t="shared" si="1"/>
        <v>6.1094794795915064E-3</v>
      </c>
      <c r="H12" s="97"/>
      <c r="I12" s="77"/>
      <c r="J12" s="77">
        <v>0</v>
      </c>
      <c r="K12" s="77">
        <v>0</v>
      </c>
      <c r="L12" s="77">
        <v>0</v>
      </c>
    </row>
    <row r="13" spans="1:12" ht="15.75" customHeight="1" x14ac:dyDescent="0.15">
      <c r="A13" s="92">
        <v>5</v>
      </c>
      <c r="B13" s="93" t="s">
        <v>174</v>
      </c>
      <c r="C13" s="95">
        <v>45526.55</v>
      </c>
      <c r="D13" s="95">
        <v>45111.06</v>
      </c>
      <c r="E13" s="96">
        <f t="shared" si="0"/>
        <v>-9.1263229917488697E-3</v>
      </c>
      <c r="F13" s="95">
        <v>46810.400000000001</v>
      </c>
      <c r="G13" s="96">
        <f t="shared" si="1"/>
        <v>3.767014120262302E-2</v>
      </c>
      <c r="H13" s="97"/>
      <c r="I13" s="77"/>
      <c r="J13" s="77">
        <v>0</v>
      </c>
      <c r="K13" s="77">
        <v>0</v>
      </c>
      <c r="L13" s="77">
        <v>0</v>
      </c>
    </row>
    <row r="14" spans="1:12" ht="15.75" customHeight="1" x14ac:dyDescent="0.15">
      <c r="A14" s="92">
        <v>6</v>
      </c>
      <c r="B14" s="93" t="s">
        <v>175</v>
      </c>
      <c r="C14" s="95">
        <v>39904.400000000001</v>
      </c>
      <c r="D14" s="95">
        <v>38948.69</v>
      </c>
      <c r="E14" s="96">
        <f t="shared" si="0"/>
        <v>-2.3949990477240557E-2</v>
      </c>
      <c r="F14" s="95">
        <v>39558.86</v>
      </c>
      <c r="G14" s="96">
        <f t="shared" si="1"/>
        <v>1.5665995441695113E-2</v>
      </c>
      <c r="H14" s="97"/>
      <c r="I14" s="77"/>
      <c r="J14" s="77">
        <v>0</v>
      </c>
      <c r="K14" s="77">
        <v>0</v>
      </c>
      <c r="L14" s="77">
        <v>0</v>
      </c>
    </row>
    <row r="15" spans="1:12" ht="15.75" customHeight="1" x14ac:dyDescent="0.15">
      <c r="A15" s="92">
        <v>7</v>
      </c>
      <c r="B15" s="93" t="s">
        <v>176</v>
      </c>
      <c r="C15" s="95">
        <v>73846.33</v>
      </c>
      <c r="D15" s="95">
        <v>74534.17</v>
      </c>
      <c r="E15" s="96">
        <f t="shared" si="0"/>
        <v>9.3144777810894031E-3</v>
      </c>
      <c r="F15" s="95">
        <v>74612.600000000006</v>
      </c>
      <c r="G15" s="96">
        <f t="shared" si="1"/>
        <v>1.0522690465326612E-3</v>
      </c>
      <c r="H15" s="97"/>
      <c r="I15" s="77"/>
      <c r="J15" s="77">
        <v>0</v>
      </c>
      <c r="K15" s="77">
        <v>0</v>
      </c>
      <c r="L15" s="77">
        <v>0</v>
      </c>
    </row>
    <row r="16" spans="1:12" ht="15.75" customHeight="1" x14ac:dyDescent="0.15">
      <c r="A16" s="92">
        <v>8</v>
      </c>
      <c r="B16" s="93" t="s">
        <v>177</v>
      </c>
      <c r="C16" s="95">
        <v>47061.14</v>
      </c>
      <c r="D16" s="95">
        <v>48601.85</v>
      </c>
      <c r="E16" s="96">
        <f t="shared" si="0"/>
        <v>3.2738475948521417E-2</v>
      </c>
      <c r="F16" s="95">
        <v>47897.19</v>
      </c>
      <c r="G16" s="96">
        <f t="shared" si="1"/>
        <v>-1.4498625052338454E-2</v>
      </c>
      <c r="H16" s="97"/>
      <c r="I16" s="77"/>
      <c r="J16" s="77">
        <v>0</v>
      </c>
      <c r="K16" s="77">
        <v>0</v>
      </c>
      <c r="L16" s="77">
        <v>0</v>
      </c>
    </row>
    <row r="17" spans="1:12" ht="15.75" customHeight="1" x14ac:dyDescent="0.15">
      <c r="A17" s="92">
        <v>9</v>
      </c>
      <c r="B17" s="93" t="s">
        <v>178</v>
      </c>
      <c r="C17" s="95">
        <v>46783.67</v>
      </c>
      <c r="D17" s="95">
        <v>48410.46</v>
      </c>
      <c r="E17" s="96">
        <f t="shared" si="0"/>
        <v>3.477260334642418E-2</v>
      </c>
      <c r="F17" s="95">
        <v>47750.35</v>
      </c>
      <c r="G17" s="96">
        <f t="shared" si="1"/>
        <v>-1.3635689477026314E-2</v>
      </c>
      <c r="H17" s="97"/>
      <c r="I17" s="77"/>
      <c r="J17" s="77">
        <v>0</v>
      </c>
      <c r="K17" s="77">
        <v>0</v>
      </c>
      <c r="L17" s="77">
        <v>0</v>
      </c>
    </row>
    <row r="18" spans="1:12" ht="16" x14ac:dyDescent="0.15">
      <c r="A18" s="92">
        <v>10</v>
      </c>
      <c r="B18" s="93" t="s">
        <v>129</v>
      </c>
      <c r="C18" s="95">
        <v>43652.77</v>
      </c>
      <c r="D18" s="95">
        <v>40986.300000000003</v>
      </c>
      <c r="E18" s="96">
        <f t="shared" si="0"/>
        <v>-6.108363799135752E-2</v>
      </c>
      <c r="F18" s="95">
        <v>46639.92</v>
      </c>
      <c r="G18" s="96">
        <f t="shared" si="1"/>
        <v>0.13793926263165979</v>
      </c>
      <c r="H18" s="97"/>
      <c r="I18" s="77"/>
      <c r="J18" s="77">
        <v>0</v>
      </c>
      <c r="K18" s="77">
        <v>0</v>
      </c>
      <c r="L18" s="77">
        <v>0</v>
      </c>
    </row>
    <row r="19" spans="1:12" ht="15.75" customHeight="1" x14ac:dyDescent="0.15">
      <c r="A19" s="92">
        <v>11</v>
      </c>
      <c r="B19" s="93" t="s">
        <v>179</v>
      </c>
      <c r="C19" s="95">
        <v>43775.11</v>
      </c>
      <c r="D19" s="95">
        <v>42604.97</v>
      </c>
      <c r="E19" s="96">
        <f t="shared" si="0"/>
        <v>-2.673071523977899E-2</v>
      </c>
      <c r="F19" s="95">
        <v>45023.53</v>
      </c>
      <c r="G19" s="96">
        <f t="shared" si="1"/>
        <v>5.6767086093476804E-2</v>
      </c>
      <c r="H19" s="97"/>
      <c r="I19" s="77"/>
      <c r="J19" s="77">
        <v>0</v>
      </c>
      <c r="K19" s="77">
        <v>0</v>
      </c>
      <c r="L19" s="77">
        <v>0</v>
      </c>
    </row>
    <row r="20" spans="1:12" ht="15.75" customHeight="1" x14ac:dyDescent="0.15">
      <c r="A20" s="92">
        <v>12</v>
      </c>
      <c r="B20" s="93" t="s">
        <v>180</v>
      </c>
      <c r="C20" s="95">
        <v>51189.17</v>
      </c>
      <c r="D20" s="95">
        <v>51292.76</v>
      </c>
      <c r="E20" s="96">
        <f t="shared" si="0"/>
        <v>2.023670241185771E-3</v>
      </c>
      <c r="F20" s="95">
        <v>48860.76</v>
      </c>
      <c r="G20" s="96">
        <f t="shared" si="1"/>
        <v>-4.7414098987849318E-2</v>
      </c>
      <c r="H20" s="97"/>
      <c r="I20" s="77"/>
      <c r="J20" s="77">
        <v>0</v>
      </c>
      <c r="K20" s="77">
        <v>0</v>
      </c>
      <c r="L20" s="77">
        <v>0</v>
      </c>
    </row>
    <row r="21" spans="1:12" ht="15.75" customHeight="1" x14ac:dyDescent="0.15">
      <c r="A21" s="92">
        <v>13</v>
      </c>
      <c r="B21" s="93" t="s">
        <v>181</v>
      </c>
      <c r="C21" s="95">
        <v>41712.32</v>
      </c>
      <c r="D21" s="95">
        <v>40222.99</v>
      </c>
      <c r="E21" s="96">
        <f t="shared" si="0"/>
        <v>-3.5704798965869089E-2</v>
      </c>
      <c r="F21" s="95">
        <v>40969.33</v>
      </c>
      <c r="G21" s="96">
        <f t="shared" si="1"/>
        <v>1.8555060178271354E-2</v>
      </c>
      <c r="H21" s="97"/>
      <c r="I21" s="77"/>
      <c r="J21" s="77">
        <v>0</v>
      </c>
      <c r="K21" s="77">
        <v>0</v>
      </c>
      <c r="L21" s="77">
        <v>0</v>
      </c>
    </row>
    <row r="22" spans="1:12" ht="15.75" customHeight="1" x14ac:dyDescent="0.15">
      <c r="A22" s="92">
        <v>14</v>
      </c>
      <c r="B22" s="93" t="s">
        <v>182</v>
      </c>
      <c r="C22" s="95">
        <v>39840.42</v>
      </c>
      <c r="D22" s="95">
        <v>41429.440000000002</v>
      </c>
      <c r="E22" s="96">
        <f t="shared" si="0"/>
        <v>3.9884619690254475E-2</v>
      </c>
      <c r="F22" s="95">
        <v>35833.71</v>
      </c>
      <c r="G22" s="96">
        <f t="shared" si="1"/>
        <v>-0.13506651308827744</v>
      </c>
      <c r="H22" s="97"/>
      <c r="I22" s="77"/>
      <c r="J22" s="77">
        <v>0</v>
      </c>
      <c r="K22" s="77">
        <v>0</v>
      </c>
      <c r="L22" s="77">
        <v>0</v>
      </c>
    </row>
    <row r="23" spans="1:12" ht="15.75" customHeight="1" x14ac:dyDescent="0.15">
      <c r="A23" s="92">
        <v>15</v>
      </c>
      <c r="B23" s="93" t="s">
        <v>183</v>
      </c>
      <c r="C23" s="95">
        <v>42192.54</v>
      </c>
      <c r="D23" s="95">
        <v>41477.129999999997</v>
      </c>
      <c r="E23" s="96">
        <f t="shared" si="0"/>
        <v>-1.6955841008860939E-2</v>
      </c>
      <c r="F23" s="95">
        <v>43747.06</v>
      </c>
      <c r="G23" s="96">
        <f t="shared" si="1"/>
        <v>5.4727267773831079E-2</v>
      </c>
      <c r="H23" s="97"/>
      <c r="I23" s="77"/>
      <c r="J23" s="77">
        <v>0</v>
      </c>
      <c r="K23" s="77">
        <v>0</v>
      </c>
      <c r="L23" s="77">
        <v>0</v>
      </c>
    </row>
    <row r="24" spans="1:12" ht="15.75" customHeight="1" x14ac:dyDescent="0.15">
      <c r="A24" s="92">
        <v>16</v>
      </c>
      <c r="B24" s="93" t="s">
        <v>184</v>
      </c>
      <c r="C24" s="95">
        <v>43256.55</v>
      </c>
      <c r="D24" s="95">
        <v>43305.19</v>
      </c>
      <c r="E24" s="96">
        <f t="shared" si="0"/>
        <v>1.1244539844255108E-3</v>
      </c>
      <c r="F24" s="95">
        <v>45320.14</v>
      </c>
      <c r="G24" s="96">
        <f t="shared" si="1"/>
        <v>4.6529064991978952E-2</v>
      </c>
      <c r="H24" s="97"/>
      <c r="I24" s="77"/>
      <c r="J24" s="77">
        <v>0</v>
      </c>
      <c r="K24" s="77">
        <v>0</v>
      </c>
      <c r="L24" s="77">
        <v>0</v>
      </c>
    </row>
    <row r="25" spans="1:12" ht="15.75" customHeight="1" x14ac:dyDescent="0.15">
      <c r="A25" s="92">
        <v>17</v>
      </c>
      <c r="B25" s="93" t="s">
        <v>185</v>
      </c>
      <c r="C25" s="95">
        <v>47143.94</v>
      </c>
      <c r="D25" s="95">
        <v>48630.15</v>
      </c>
      <c r="E25" s="96">
        <f t="shared" si="0"/>
        <v>3.1524942548289303E-2</v>
      </c>
      <c r="F25" s="95">
        <v>47166.45</v>
      </c>
      <c r="G25" s="96">
        <f t="shared" si="1"/>
        <v>-3.009861166375194E-2</v>
      </c>
      <c r="H25" s="97"/>
      <c r="I25" s="77"/>
      <c r="J25" s="77">
        <v>0</v>
      </c>
      <c r="K25" s="77">
        <v>0</v>
      </c>
      <c r="L25" s="77">
        <v>0</v>
      </c>
    </row>
    <row r="26" spans="1:12" ht="15.75" customHeight="1" x14ac:dyDescent="0.15">
      <c r="A26" s="92">
        <v>18</v>
      </c>
      <c r="B26" s="93" t="s">
        <v>186</v>
      </c>
      <c r="C26" s="95">
        <v>44041.57</v>
      </c>
      <c r="D26" s="95">
        <v>45562.96</v>
      </c>
      <c r="E26" s="96">
        <f t="shared" si="0"/>
        <v>3.4544408839194407E-2</v>
      </c>
      <c r="F26" s="95">
        <v>47655.82</v>
      </c>
      <c r="G26" s="96">
        <f t="shared" si="1"/>
        <v>4.5933363416248651E-2</v>
      </c>
      <c r="H26" s="97"/>
      <c r="I26" s="77"/>
      <c r="J26" s="77">
        <v>0</v>
      </c>
      <c r="K26" s="77">
        <v>0</v>
      </c>
      <c r="L26" s="77">
        <v>0</v>
      </c>
    </row>
    <row r="27" spans="1:12" ht="15.75" customHeight="1" x14ac:dyDescent="0.15">
      <c r="A27" s="92">
        <v>19</v>
      </c>
      <c r="B27" s="93" t="s">
        <v>187</v>
      </c>
      <c r="C27" s="95">
        <v>45722.3</v>
      </c>
      <c r="D27" s="95">
        <v>43665.55</v>
      </c>
      <c r="E27" s="96">
        <f t="shared" si="0"/>
        <v>-4.498352007663653E-2</v>
      </c>
      <c r="F27" s="95">
        <v>44350.01</v>
      </c>
      <c r="G27" s="96">
        <f t="shared" si="1"/>
        <v>1.5675057339252563E-2</v>
      </c>
      <c r="H27" s="97"/>
      <c r="I27" s="77"/>
      <c r="J27" s="77">
        <v>0</v>
      </c>
      <c r="K27" s="77">
        <v>0</v>
      </c>
      <c r="L27" s="77">
        <v>0</v>
      </c>
    </row>
    <row r="28" spans="1:12" ht="15.75" customHeight="1" x14ac:dyDescent="0.15">
      <c r="A28" s="92">
        <v>20</v>
      </c>
      <c r="B28" s="93" t="s">
        <v>188</v>
      </c>
      <c r="C28" s="95">
        <v>44298.32</v>
      </c>
      <c r="D28" s="95">
        <v>46243.92</v>
      </c>
      <c r="E28" s="96">
        <f t="shared" si="0"/>
        <v>4.3920401496038597E-2</v>
      </c>
      <c r="F28" s="95">
        <v>44499.59</v>
      </c>
      <c r="G28" s="96">
        <f t="shared" si="1"/>
        <v>-3.772020192059844E-2</v>
      </c>
      <c r="H28" s="97"/>
      <c r="I28" s="77"/>
      <c r="J28" s="77">
        <v>0</v>
      </c>
      <c r="K28" s="77">
        <v>0</v>
      </c>
      <c r="L28" s="77">
        <v>0</v>
      </c>
    </row>
    <row r="29" spans="1:12" ht="15.75" customHeight="1" x14ac:dyDescent="0.15">
      <c r="A29" s="92">
        <v>21</v>
      </c>
      <c r="B29" s="93" t="s">
        <v>189</v>
      </c>
      <c r="C29" s="95">
        <v>50086.64</v>
      </c>
      <c r="D29" s="95">
        <v>50281.31</v>
      </c>
      <c r="E29" s="96">
        <f t="shared" si="0"/>
        <v>3.886665186564775E-3</v>
      </c>
      <c r="F29" s="95">
        <v>49065.19</v>
      </c>
      <c r="G29" s="96">
        <f t="shared" si="1"/>
        <v>-2.4186322910043412E-2</v>
      </c>
      <c r="H29" s="97"/>
      <c r="I29" s="77"/>
      <c r="J29" s="77">
        <v>0</v>
      </c>
      <c r="K29" s="77">
        <v>0</v>
      </c>
      <c r="L29" s="77">
        <v>0</v>
      </c>
    </row>
    <row r="30" spans="1:12" ht="15.75" customHeight="1" x14ac:dyDescent="0.15">
      <c r="A30" s="92">
        <v>22</v>
      </c>
      <c r="B30" s="93" t="s">
        <v>130</v>
      </c>
      <c r="C30" s="95">
        <v>50727.9</v>
      </c>
      <c r="D30" s="95">
        <v>50152.49</v>
      </c>
      <c r="E30" s="96">
        <f t="shared" si="0"/>
        <v>-1.1343067621565339E-2</v>
      </c>
      <c r="F30" s="95">
        <v>50790.39</v>
      </c>
      <c r="G30" s="96">
        <f t="shared" si="1"/>
        <v>1.2719208956524453E-2</v>
      </c>
      <c r="H30" s="97"/>
      <c r="I30" s="77"/>
      <c r="J30" s="77">
        <v>0</v>
      </c>
      <c r="K30" s="77">
        <v>0</v>
      </c>
      <c r="L30" s="77">
        <v>0</v>
      </c>
    </row>
    <row r="31" spans="1:12" ht="15.75" customHeight="1" x14ac:dyDescent="0.15">
      <c r="A31" s="92">
        <v>23</v>
      </c>
      <c r="B31" s="93" t="s">
        <v>190</v>
      </c>
      <c r="C31" s="95">
        <v>45276.56</v>
      </c>
      <c r="D31" s="95">
        <v>41579.599999999999</v>
      </c>
      <c r="E31" s="96">
        <f t="shared" si="0"/>
        <v>-8.1652846417660685E-2</v>
      </c>
      <c r="F31" s="95">
        <v>37973.61</v>
      </c>
      <c r="G31" s="96">
        <f t="shared" si="1"/>
        <v>-8.6724980519293116E-2</v>
      </c>
      <c r="H31" s="97"/>
      <c r="I31" s="77"/>
      <c r="J31" s="77">
        <v>0</v>
      </c>
      <c r="K31" s="77">
        <v>0</v>
      </c>
      <c r="L31" s="77">
        <v>0</v>
      </c>
    </row>
    <row r="32" spans="1:12" ht="15.75" customHeight="1" x14ac:dyDescent="0.15">
      <c r="A32" s="92">
        <v>24</v>
      </c>
      <c r="B32" s="93" t="s">
        <v>191</v>
      </c>
      <c r="C32" s="95">
        <v>48768.7</v>
      </c>
      <c r="D32" s="95">
        <v>49317.919999999998</v>
      </c>
      <c r="E32" s="96">
        <f t="shared" si="0"/>
        <v>1.1261731397392172E-2</v>
      </c>
      <c r="F32" s="95">
        <v>49353.24</v>
      </c>
      <c r="G32" s="96">
        <f t="shared" si="1"/>
        <v>7.1616970058752116E-4</v>
      </c>
      <c r="H32" s="97"/>
      <c r="I32" s="77"/>
      <c r="J32" s="77">
        <v>0</v>
      </c>
      <c r="K32" s="77">
        <v>0</v>
      </c>
      <c r="L32" s="77">
        <v>0</v>
      </c>
    </row>
    <row r="33" spans="1:12" ht="15.75" customHeight="1" x14ac:dyDescent="0.15">
      <c r="A33" s="92">
        <v>25</v>
      </c>
      <c r="B33" s="93" t="s">
        <v>192</v>
      </c>
      <c r="C33" s="95">
        <v>48068.83</v>
      </c>
      <c r="D33" s="95">
        <v>48097.54</v>
      </c>
      <c r="E33" s="96">
        <f t="shared" si="0"/>
        <v>5.9726854179720235E-4</v>
      </c>
      <c r="F33" s="95">
        <v>47308.58</v>
      </c>
      <c r="G33" s="96">
        <f t="shared" si="1"/>
        <v>-1.6403333725591773E-2</v>
      </c>
      <c r="H33" s="97"/>
      <c r="I33" s="77"/>
      <c r="J33" s="77">
        <v>0</v>
      </c>
      <c r="K33" s="77">
        <v>0</v>
      </c>
      <c r="L33" s="77">
        <v>0</v>
      </c>
    </row>
    <row r="34" spans="1:12" ht="15.75" customHeight="1" x14ac:dyDescent="0.15">
      <c r="A34" s="92">
        <v>26</v>
      </c>
      <c r="B34" s="93" t="s">
        <v>193</v>
      </c>
      <c r="C34" s="95">
        <v>38947.56</v>
      </c>
      <c r="D34" s="95">
        <v>39429.230000000003</v>
      </c>
      <c r="E34" s="96">
        <f t="shared" si="0"/>
        <v>1.2367141869734644E-2</v>
      </c>
      <c r="F34" s="95">
        <v>40567.980000000003</v>
      </c>
      <c r="G34" s="96">
        <f t="shared" si="1"/>
        <v>2.8880858185665881E-2</v>
      </c>
      <c r="H34" s="97"/>
      <c r="I34" s="77"/>
      <c r="J34" s="77">
        <v>0</v>
      </c>
      <c r="K34" s="77">
        <v>0</v>
      </c>
      <c r="L34" s="77">
        <v>0</v>
      </c>
    </row>
    <row r="35" spans="1:12" ht="15.75" customHeight="1" x14ac:dyDescent="0.15">
      <c r="A35" s="92">
        <v>27</v>
      </c>
      <c r="B35" s="93" t="s">
        <v>194</v>
      </c>
      <c r="C35" s="95">
        <v>47900.93</v>
      </c>
      <c r="D35" s="95">
        <v>47889.51</v>
      </c>
      <c r="E35" s="96">
        <f t="shared" si="0"/>
        <v>-2.3840873235647653E-4</v>
      </c>
      <c r="F35" s="95">
        <v>52127.23</v>
      </c>
      <c r="G35" s="96">
        <f t="shared" si="1"/>
        <v>8.8489525159058946E-2</v>
      </c>
      <c r="H35" s="97"/>
      <c r="I35" s="77"/>
      <c r="J35" s="77">
        <v>0</v>
      </c>
      <c r="K35" s="77">
        <v>0</v>
      </c>
      <c r="L35" s="77">
        <v>0</v>
      </c>
    </row>
    <row r="36" spans="1:12" ht="15.75" customHeight="1" x14ac:dyDescent="0.15">
      <c r="A36" s="92">
        <v>28</v>
      </c>
      <c r="B36" s="93" t="s">
        <v>195</v>
      </c>
      <c r="C36" s="95">
        <v>45006.59</v>
      </c>
      <c r="D36" s="95">
        <v>46012.22</v>
      </c>
      <c r="E36" s="96">
        <f t="shared" si="0"/>
        <v>2.2344061169708773E-2</v>
      </c>
      <c r="F36" s="95">
        <v>47680.92</v>
      </c>
      <c r="G36" s="96">
        <f t="shared" si="1"/>
        <v>3.6266452694523332E-2</v>
      </c>
      <c r="H36" s="97"/>
      <c r="I36" s="77"/>
      <c r="J36" s="77">
        <v>0</v>
      </c>
      <c r="K36" s="77">
        <v>0</v>
      </c>
      <c r="L36" s="77">
        <v>0</v>
      </c>
    </row>
    <row r="37" spans="1:12" ht="16" x14ac:dyDescent="0.15">
      <c r="A37" s="92">
        <v>29</v>
      </c>
      <c r="B37" s="93" t="s">
        <v>131</v>
      </c>
      <c r="C37" s="95">
        <v>64580.480000000003</v>
      </c>
      <c r="D37" s="95">
        <v>64923.97</v>
      </c>
      <c r="E37" s="96">
        <f t="shared" si="0"/>
        <v>5.3187898262756494E-3</v>
      </c>
      <c r="F37" s="95">
        <v>68686.820000000007</v>
      </c>
      <c r="G37" s="96">
        <f t="shared" si="1"/>
        <v>5.7957792784390838E-2</v>
      </c>
      <c r="H37" s="97"/>
      <c r="I37" s="77"/>
      <c r="J37" s="77">
        <v>0</v>
      </c>
      <c r="K37" s="77">
        <v>0</v>
      </c>
      <c r="L37" s="77">
        <v>0</v>
      </c>
    </row>
    <row r="38" spans="1:12" ht="15.75" customHeight="1" x14ac:dyDescent="0.15">
      <c r="A38" s="92">
        <v>30</v>
      </c>
      <c r="B38" s="93" t="s">
        <v>197</v>
      </c>
      <c r="C38" s="95">
        <v>56266.63</v>
      </c>
      <c r="D38" s="95">
        <v>53704.84</v>
      </c>
      <c r="E38" s="96">
        <f t="shared" si="0"/>
        <v>-4.552947279764219E-2</v>
      </c>
      <c r="F38" s="95">
        <v>53959.5</v>
      </c>
      <c r="G38" s="96">
        <f t="shared" si="1"/>
        <v>4.7418444966971229E-3</v>
      </c>
      <c r="H38" s="97"/>
      <c r="I38" s="77"/>
      <c r="J38" s="77">
        <v>0</v>
      </c>
      <c r="K38" s="77">
        <v>0</v>
      </c>
      <c r="L38" s="77">
        <v>0</v>
      </c>
    </row>
    <row r="39" spans="1:12" ht="15.75" customHeight="1" x14ac:dyDescent="0.15">
      <c r="A39" s="92">
        <v>31</v>
      </c>
      <c r="B39" s="93" t="s">
        <v>198</v>
      </c>
      <c r="C39" s="95">
        <v>44746.76</v>
      </c>
      <c r="D39" s="95">
        <v>45326.86</v>
      </c>
      <c r="E39" s="96">
        <f t="shared" si="0"/>
        <v>1.2964067119049405E-2</v>
      </c>
      <c r="F39" s="95">
        <v>45971.69</v>
      </c>
      <c r="G39" s="96">
        <f t="shared" si="1"/>
        <v>1.4226222597373939E-2</v>
      </c>
      <c r="H39" s="97"/>
      <c r="I39" s="77"/>
      <c r="J39" s="77">
        <v>0</v>
      </c>
      <c r="K39" s="77">
        <v>0</v>
      </c>
      <c r="L39" s="77">
        <v>0</v>
      </c>
    </row>
    <row r="40" spans="1:12" ht="15.75" customHeight="1" x14ac:dyDescent="0.15">
      <c r="A40" s="92">
        <v>32</v>
      </c>
      <c r="B40" s="93" t="s">
        <v>199</v>
      </c>
      <c r="C40" s="95">
        <v>50524.23</v>
      </c>
      <c r="D40" s="95">
        <v>52409.14</v>
      </c>
      <c r="E40" s="96">
        <f t="shared" si="0"/>
        <v>3.730705049834504E-2</v>
      </c>
      <c r="F40" s="95">
        <v>52008.87</v>
      </c>
      <c r="G40" s="96">
        <f t="shared" si="1"/>
        <v>-7.6374082841275115E-3</v>
      </c>
      <c r="H40" s="97"/>
      <c r="I40" s="77"/>
      <c r="J40" s="77">
        <v>0</v>
      </c>
      <c r="K40" s="77">
        <v>0</v>
      </c>
      <c r="L40" s="77">
        <v>0</v>
      </c>
    </row>
    <row r="41" spans="1:12" ht="15.75" customHeight="1" x14ac:dyDescent="0.15">
      <c r="A41" s="92">
        <v>33</v>
      </c>
      <c r="B41" s="93" t="s">
        <v>200</v>
      </c>
      <c r="C41" s="95">
        <v>44973.68</v>
      </c>
      <c r="D41" s="95">
        <v>47031.74</v>
      </c>
      <c r="E41" s="96">
        <f>IF(D41=0, "", IF(C41=0, "", IF(D41&lt;&gt;0, D41/C41-1)))</f>
        <v>4.5761432019794546E-2</v>
      </c>
      <c r="F41" s="95">
        <v>47268.69</v>
      </c>
      <c r="G41" s="98">
        <f>IF(F41=0, "", IF(D41=0, "", IF(F41&lt;&gt;0, F41/D41-1)))</f>
        <v>5.038087045046602E-3</v>
      </c>
      <c r="H41" s="97"/>
      <c r="I41" s="77"/>
      <c r="J41" s="77">
        <v>0</v>
      </c>
      <c r="K41" s="77">
        <v>0</v>
      </c>
      <c r="L41" s="77">
        <v>0</v>
      </c>
    </row>
    <row r="42" spans="1:12" ht="15.75" customHeight="1" x14ac:dyDescent="0.15">
      <c r="A42" s="92">
        <v>34</v>
      </c>
      <c r="B42" s="93" t="s">
        <v>201</v>
      </c>
      <c r="C42" s="95">
        <v>50689.19</v>
      </c>
      <c r="D42" s="95">
        <v>51503.41</v>
      </c>
      <c r="E42" s="96">
        <f t="shared" si="0"/>
        <v>1.6062990945406641E-2</v>
      </c>
      <c r="F42" s="95">
        <v>54851.48</v>
      </c>
      <c r="G42" s="96">
        <f t="shared" si="1"/>
        <v>6.5006763629825715E-2</v>
      </c>
      <c r="H42" s="97"/>
      <c r="I42" s="77"/>
      <c r="J42" s="77">
        <v>0</v>
      </c>
      <c r="K42" s="77">
        <v>0</v>
      </c>
      <c r="L42" s="77">
        <v>0</v>
      </c>
    </row>
    <row r="43" spans="1:12" ht="15.75" customHeight="1" x14ac:dyDescent="0.15">
      <c r="A43" s="92">
        <v>35</v>
      </c>
      <c r="B43" s="93" t="s">
        <v>202</v>
      </c>
      <c r="C43" s="95">
        <v>40759.31</v>
      </c>
      <c r="D43" s="95">
        <v>41060.879999999997</v>
      </c>
      <c r="E43" s="96">
        <f t="shared" si="0"/>
        <v>7.3988004213025871E-3</v>
      </c>
      <c r="F43" s="95">
        <v>42574.29</v>
      </c>
      <c r="G43" s="96">
        <f t="shared" si="1"/>
        <v>3.6857709820150131E-2</v>
      </c>
      <c r="H43" s="97"/>
      <c r="I43" s="77"/>
      <c r="J43" s="77">
        <v>0</v>
      </c>
      <c r="K43" s="77">
        <v>0</v>
      </c>
      <c r="L43" s="77">
        <v>0</v>
      </c>
    </row>
    <row r="44" spans="1:12" ht="15.75" customHeight="1" x14ac:dyDescent="0.15">
      <c r="A44" s="92">
        <v>36</v>
      </c>
      <c r="B44" s="93" t="s">
        <v>203</v>
      </c>
      <c r="C44" s="95">
        <v>49566.9</v>
      </c>
      <c r="D44" s="95">
        <v>49116.97</v>
      </c>
      <c r="E44" s="96">
        <f t="shared" si="0"/>
        <v>-9.0772269397521033E-3</v>
      </c>
      <c r="F44" s="95">
        <v>49614.59</v>
      </c>
      <c r="G44" s="96">
        <f t="shared" si="1"/>
        <v>1.0131325283298187E-2</v>
      </c>
      <c r="H44" s="97"/>
      <c r="I44" s="77"/>
      <c r="J44" s="77">
        <v>0</v>
      </c>
      <c r="K44" s="77">
        <v>0</v>
      </c>
      <c r="L44" s="77">
        <v>0</v>
      </c>
    </row>
    <row r="45" spans="1:12" ht="15.75" customHeight="1" x14ac:dyDescent="0.15">
      <c r="A45" s="92">
        <v>37</v>
      </c>
      <c r="B45" s="93" t="s">
        <v>204</v>
      </c>
      <c r="C45" s="95">
        <v>48187.37</v>
      </c>
      <c r="D45" s="95">
        <v>49274.64</v>
      </c>
      <c r="E45" s="96">
        <f t="shared" si="0"/>
        <v>2.2563381234543378E-2</v>
      </c>
      <c r="F45" s="95">
        <v>49468.86</v>
      </c>
      <c r="G45" s="96">
        <f t="shared" si="1"/>
        <v>3.9415813083565343E-3</v>
      </c>
      <c r="H45" s="97"/>
      <c r="I45" s="77"/>
      <c r="J45" s="77">
        <v>0</v>
      </c>
      <c r="K45" s="77">
        <v>0</v>
      </c>
      <c r="L45" s="77">
        <v>0</v>
      </c>
    </row>
    <row r="46" spans="1:12" ht="15.75" customHeight="1" x14ac:dyDescent="0.15">
      <c r="A46" s="92">
        <v>38</v>
      </c>
      <c r="B46" s="93" t="s">
        <v>205</v>
      </c>
      <c r="C46" s="95">
        <v>37244.74</v>
      </c>
      <c r="D46" s="95">
        <v>37642.6</v>
      </c>
      <c r="E46" s="96">
        <f t="shared" si="0"/>
        <v>1.0682313797867771E-2</v>
      </c>
      <c r="F46" s="95">
        <v>33973.69</v>
      </c>
      <c r="G46" s="96">
        <f t="shared" si="1"/>
        <v>-9.7466965618740353E-2</v>
      </c>
      <c r="H46" s="97"/>
      <c r="I46" s="77"/>
      <c r="J46" s="77">
        <v>0</v>
      </c>
      <c r="K46" s="77">
        <v>0</v>
      </c>
      <c r="L46" s="77">
        <v>0</v>
      </c>
    </row>
    <row r="47" spans="1:12" ht="15.75" customHeight="1" x14ac:dyDescent="0.15">
      <c r="A47" s="92">
        <v>39</v>
      </c>
      <c r="B47" s="93" t="s">
        <v>206</v>
      </c>
      <c r="C47" s="95">
        <v>44855.95</v>
      </c>
      <c r="D47" s="95">
        <v>47374.99</v>
      </c>
      <c r="E47" s="96">
        <f t="shared" si="0"/>
        <v>5.6158436060322003E-2</v>
      </c>
      <c r="F47" s="95">
        <v>50329.56</v>
      </c>
      <c r="G47" s="96">
        <f t="shared" si="1"/>
        <v>6.2365606831790377E-2</v>
      </c>
      <c r="H47" s="97"/>
      <c r="I47" s="77"/>
      <c r="J47" s="77">
        <v>0</v>
      </c>
      <c r="K47" s="77">
        <v>0</v>
      </c>
      <c r="L47" s="77">
        <v>0</v>
      </c>
    </row>
    <row r="48" spans="1:12" ht="16" x14ac:dyDescent="0.15">
      <c r="A48" s="92">
        <v>40</v>
      </c>
      <c r="B48" s="93" t="s">
        <v>132</v>
      </c>
      <c r="C48" s="95">
        <v>46396.6</v>
      </c>
      <c r="D48" s="95">
        <v>47571.47</v>
      </c>
      <c r="E48" s="96">
        <f t="shared" si="0"/>
        <v>2.5322329653466147E-2</v>
      </c>
      <c r="F48" s="95">
        <v>50072.1</v>
      </c>
      <c r="G48" s="96">
        <f t="shared" si="1"/>
        <v>5.256575001781516E-2</v>
      </c>
      <c r="H48" s="97"/>
      <c r="I48" s="77"/>
      <c r="J48" s="77">
        <v>0</v>
      </c>
      <c r="K48" s="77">
        <v>0</v>
      </c>
      <c r="L48" s="77">
        <v>0</v>
      </c>
    </row>
    <row r="49" spans="1:12" ht="15.75" customHeight="1" x14ac:dyDescent="0.15">
      <c r="A49" s="92">
        <v>41</v>
      </c>
      <c r="B49" s="93" t="s">
        <v>208</v>
      </c>
      <c r="C49" s="95">
        <v>38883.08</v>
      </c>
      <c r="D49" s="95">
        <v>38502.85</v>
      </c>
      <c r="E49" s="96">
        <f t="shared" si="0"/>
        <v>-9.7788035309961385E-3</v>
      </c>
      <c r="F49" s="95">
        <v>47968.94</v>
      </c>
      <c r="G49" s="96">
        <f t="shared" si="1"/>
        <v>0.24585426793081555</v>
      </c>
      <c r="H49" s="97"/>
      <c r="I49" s="77"/>
      <c r="J49" s="77">
        <v>0</v>
      </c>
      <c r="K49" s="77">
        <v>0</v>
      </c>
      <c r="L49" s="77">
        <v>0</v>
      </c>
    </row>
    <row r="50" spans="1:12" ht="15.75" customHeight="1" x14ac:dyDescent="0.15">
      <c r="A50" s="92">
        <v>42</v>
      </c>
      <c r="B50" s="93" t="s">
        <v>209</v>
      </c>
      <c r="C50" s="95">
        <v>48334.48</v>
      </c>
      <c r="D50" s="95">
        <v>49795.360000000001</v>
      </c>
      <c r="E50" s="96">
        <f t="shared" si="0"/>
        <v>3.0224386400763859E-2</v>
      </c>
      <c r="F50" s="95">
        <v>50111.06</v>
      </c>
      <c r="G50" s="96">
        <f t="shared" si="1"/>
        <v>6.3399481397463653E-3</v>
      </c>
      <c r="H50" s="97"/>
      <c r="I50" s="77"/>
      <c r="J50" s="77">
        <v>0</v>
      </c>
      <c r="K50" s="77">
        <v>0</v>
      </c>
      <c r="L50" s="77">
        <v>0</v>
      </c>
    </row>
    <row r="51" spans="1:12" ht="15.75" customHeight="1" x14ac:dyDescent="0.15">
      <c r="A51" s="92">
        <v>43</v>
      </c>
      <c r="B51" s="93" t="s">
        <v>210</v>
      </c>
      <c r="C51" s="95">
        <v>50428.15</v>
      </c>
      <c r="D51" s="95">
        <v>50049.68</v>
      </c>
      <c r="E51" s="96">
        <f t="shared" si="0"/>
        <v>-7.505133541484299E-3</v>
      </c>
      <c r="F51" s="95">
        <v>50943.519999999997</v>
      </c>
      <c r="G51" s="96">
        <f t="shared" si="1"/>
        <v>1.7859055242710697E-2</v>
      </c>
      <c r="H51" s="97"/>
      <c r="I51" s="77"/>
      <c r="J51" s="77">
        <v>0</v>
      </c>
      <c r="K51" s="77">
        <v>0</v>
      </c>
      <c r="L51" s="77">
        <v>0</v>
      </c>
    </row>
    <row r="52" spans="1:12" ht="15.75" customHeight="1" x14ac:dyDescent="0.15">
      <c r="A52" s="92">
        <v>44</v>
      </c>
      <c r="B52" s="93" t="s">
        <v>211</v>
      </c>
      <c r="C52" s="95">
        <v>44956.69</v>
      </c>
      <c r="D52" s="95">
        <v>46152.18</v>
      </c>
      <c r="E52" s="96">
        <f t="shared" si="0"/>
        <v>2.6592037803494728E-2</v>
      </c>
      <c r="F52" s="95">
        <v>46762.91</v>
      </c>
      <c r="G52" s="96">
        <f t="shared" si="1"/>
        <v>1.3232961043227132E-2</v>
      </c>
      <c r="H52" s="97"/>
      <c r="I52" s="77"/>
      <c r="J52" s="77">
        <v>0</v>
      </c>
      <c r="K52" s="77">
        <v>0</v>
      </c>
      <c r="L52" s="77">
        <v>0</v>
      </c>
    </row>
    <row r="53" spans="1:12" ht="15.75" customHeight="1" x14ac:dyDescent="0.15">
      <c r="A53" s="92">
        <v>45</v>
      </c>
      <c r="B53" s="93" t="s">
        <v>212</v>
      </c>
      <c r="C53" s="95">
        <v>46254.65</v>
      </c>
      <c r="D53" s="95">
        <v>48784.58</v>
      </c>
      <c r="E53" s="96">
        <f t="shared" si="0"/>
        <v>5.4695690054945789E-2</v>
      </c>
      <c r="F53" s="95">
        <v>50292.37</v>
      </c>
      <c r="G53" s="96">
        <f t="shared" si="1"/>
        <v>3.0907102203196146E-2</v>
      </c>
      <c r="H53" s="97"/>
      <c r="I53" s="77"/>
      <c r="J53" s="77">
        <v>0</v>
      </c>
      <c r="K53" s="77">
        <v>0</v>
      </c>
      <c r="L53" s="77">
        <v>0</v>
      </c>
    </row>
    <row r="54" spans="1:12" ht="15.75" customHeight="1" x14ac:dyDescent="0.15">
      <c r="A54" s="92">
        <v>46</v>
      </c>
      <c r="B54" s="93" t="s">
        <v>2337</v>
      </c>
      <c r="C54" s="95">
        <v>54955.5</v>
      </c>
      <c r="D54" s="95">
        <v>54801.2</v>
      </c>
      <c r="E54" s="96">
        <f t="shared" si="0"/>
        <v>-2.8077262512397061E-3</v>
      </c>
      <c r="F54" s="95">
        <v>55110.37</v>
      </c>
      <c r="G54" s="96">
        <f t="shared" si="1"/>
        <v>5.6416647810633158E-3</v>
      </c>
      <c r="H54" s="97"/>
      <c r="I54" s="77"/>
      <c r="J54" s="77">
        <v>0</v>
      </c>
      <c r="K54" s="77">
        <v>0</v>
      </c>
      <c r="L54" s="77">
        <v>0</v>
      </c>
    </row>
    <row r="55" spans="1:12" ht="15.75" customHeight="1" x14ac:dyDescent="0.15">
      <c r="A55" s="92">
        <v>48</v>
      </c>
      <c r="B55" s="93" t="s">
        <v>214</v>
      </c>
      <c r="C55" s="95">
        <v>47457.37</v>
      </c>
      <c r="D55" s="95">
        <v>48221.38</v>
      </c>
      <c r="E55" s="96">
        <f t="shared" si="0"/>
        <v>1.6098869364231438E-2</v>
      </c>
      <c r="F55" s="95">
        <v>48769.07</v>
      </c>
      <c r="G55" s="96">
        <f t="shared" si="1"/>
        <v>1.1357825097498386E-2</v>
      </c>
      <c r="H55" s="97"/>
      <c r="I55" s="77"/>
      <c r="J55" s="77">
        <v>0</v>
      </c>
      <c r="K55" s="77">
        <v>0</v>
      </c>
      <c r="L55" s="77">
        <v>0</v>
      </c>
    </row>
    <row r="56" spans="1:12" ht="15.75" customHeight="1" x14ac:dyDescent="0.15">
      <c r="A56" s="92">
        <v>49</v>
      </c>
      <c r="B56" s="93" t="s">
        <v>2338</v>
      </c>
      <c r="C56" s="95">
        <v>47586.15</v>
      </c>
      <c r="D56" s="95">
        <v>47285.32</v>
      </c>
      <c r="E56" s="96">
        <f t="shared" si="0"/>
        <v>-6.3217974137432797E-3</v>
      </c>
      <c r="F56" s="95">
        <v>49166.879999999997</v>
      </c>
      <c r="G56" s="96">
        <f t="shared" si="1"/>
        <v>3.9791630890940288E-2</v>
      </c>
      <c r="H56" s="97"/>
      <c r="I56" s="77"/>
      <c r="J56" s="77">
        <v>0</v>
      </c>
      <c r="K56" s="77">
        <v>0</v>
      </c>
      <c r="L56" s="77">
        <v>0</v>
      </c>
    </row>
    <row r="57" spans="1:12" ht="15.75" customHeight="1" x14ac:dyDescent="0.15">
      <c r="A57" s="92">
        <v>50</v>
      </c>
      <c r="B57" s="93" t="s">
        <v>216</v>
      </c>
      <c r="C57" s="95">
        <v>48618.34</v>
      </c>
      <c r="D57" s="95">
        <v>49739.5</v>
      </c>
      <c r="E57" s="96">
        <f t="shared" si="0"/>
        <v>2.3060433573009798E-2</v>
      </c>
      <c r="F57" s="95">
        <v>49691.16</v>
      </c>
      <c r="G57" s="96">
        <f t="shared" si="1"/>
        <v>-9.7186340835742069E-4</v>
      </c>
      <c r="H57" s="97"/>
      <c r="I57" s="77"/>
      <c r="J57" s="77">
        <v>0</v>
      </c>
      <c r="K57" s="77">
        <v>0</v>
      </c>
      <c r="L57" s="77">
        <v>0</v>
      </c>
    </row>
    <row r="58" spans="1:12" ht="15.75" customHeight="1" x14ac:dyDescent="0.15">
      <c r="A58" s="92">
        <v>51</v>
      </c>
      <c r="B58" s="93" t="s">
        <v>217</v>
      </c>
      <c r="C58" s="95">
        <v>47479.75</v>
      </c>
      <c r="D58" s="95">
        <v>45972.21</v>
      </c>
      <c r="E58" s="96">
        <f t="shared" si="0"/>
        <v>-3.1751220257057011E-2</v>
      </c>
      <c r="F58" s="95">
        <v>44243.57</v>
      </c>
      <c r="G58" s="96">
        <f t="shared" si="1"/>
        <v>-3.7601846854871668E-2</v>
      </c>
      <c r="H58" s="97"/>
      <c r="I58" s="77"/>
      <c r="J58" s="77">
        <v>0</v>
      </c>
      <c r="K58" s="77">
        <v>0</v>
      </c>
      <c r="L58" s="77">
        <v>0</v>
      </c>
    </row>
    <row r="59" spans="1:12" ht="15.75" customHeight="1" x14ac:dyDescent="0.15">
      <c r="A59" s="92">
        <v>52</v>
      </c>
      <c r="B59" s="93" t="s">
        <v>218</v>
      </c>
      <c r="C59" s="95">
        <v>39243.07</v>
      </c>
      <c r="D59" s="95">
        <v>41757.230000000003</v>
      </c>
      <c r="E59" s="96">
        <f>IF(D59=0, "", IF(C59=0, "", IF(D59&lt;&gt;0, D59/C59-1)))</f>
        <v>6.4066343433375694E-2</v>
      </c>
      <c r="F59" s="95">
        <v>42325</v>
      </c>
      <c r="G59" s="96">
        <f>IF(F59=0, "", IF(D59=0, "", IF(F59&lt;&gt;0, F59/D59-1)))</f>
        <v>1.3596926807645016E-2</v>
      </c>
      <c r="H59" s="97"/>
      <c r="I59" s="77"/>
      <c r="J59" s="77">
        <v>0</v>
      </c>
      <c r="K59" s="77">
        <v>0</v>
      </c>
      <c r="L59" s="77">
        <v>0</v>
      </c>
    </row>
    <row r="60" spans="1:12" ht="15.75" customHeight="1" x14ac:dyDescent="0.15">
      <c r="A60" s="92">
        <v>53</v>
      </c>
      <c r="B60" s="93" t="s">
        <v>219</v>
      </c>
      <c r="C60" s="95">
        <v>61484.87</v>
      </c>
      <c r="D60" s="95">
        <v>64284.44</v>
      </c>
      <c r="E60" s="96">
        <f t="shared" si="0"/>
        <v>4.5532665190639587E-2</v>
      </c>
      <c r="F60" s="95">
        <v>63552.73</v>
      </c>
      <c r="G60" s="96">
        <f t="shared" si="1"/>
        <v>-1.138238117964474E-2</v>
      </c>
      <c r="H60" s="97"/>
      <c r="I60" s="77"/>
      <c r="J60" s="77">
        <v>0</v>
      </c>
      <c r="K60" s="77">
        <v>0</v>
      </c>
      <c r="L60" s="77">
        <v>0</v>
      </c>
    </row>
    <row r="61" spans="1:12" ht="15.75" customHeight="1" x14ac:dyDescent="0.15">
      <c r="A61" s="92">
        <v>54</v>
      </c>
      <c r="B61" s="93" t="s">
        <v>220</v>
      </c>
      <c r="C61" s="95">
        <v>48671.02</v>
      </c>
      <c r="D61" s="95">
        <v>50015.97</v>
      </c>
      <c r="E61" s="96">
        <f t="shared" si="0"/>
        <v>2.7633487031913484E-2</v>
      </c>
      <c r="F61" s="95">
        <v>46985.5</v>
      </c>
      <c r="G61" s="96">
        <f t="shared" si="1"/>
        <v>-6.0590047538816139E-2</v>
      </c>
      <c r="H61" s="97"/>
      <c r="I61" s="77"/>
      <c r="J61" s="77">
        <v>0</v>
      </c>
      <c r="K61" s="77">
        <v>0</v>
      </c>
      <c r="L61" s="77">
        <v>0</v>
      </c>
    </row>
    <row r="62" spans="1:12" ht="15.75" customHeight="1" x14ac:dyDescent="0.15">
      <c r="A62" s="92">
        <v>55</v>
      </c>
      <c r="B62" s="93" t="s">
        <v>221</v>
      </c>
      <c r="C62" s="95">
        <v>44400.77</v>
      </c>
      <c r="D62" s="95">
        <v>44657.68</v>
      </c>
      <c r="E62" s="96">
        <f t="shared" si="0"/>
        <v>5.7861609156779625E-3</v>
      </c>
      <c r="F62" s="95">
        <v>45327.81</v>
      </c>
      <c r="G62" s="96">
        <f t="shared" si="1"/>
        <v>1.5005929551199282E-2</v>
      </c>
      <c r="H62" s="97"/>
      <c r="I62" s="77"/>
      <c r="J62" s="77">
        <v>0</v>
      </c>
      <c r="K62" s="77">
        <v>0</v>
      </c>
      <c r="L62" s="77">
        <v>0</v>
      </c>
    </row>
    <row r="63" spans="1:12" ht="15.75" customHeight="1" x14ac:dyDescent="0.15">
      <c r="A63" s="92">
        <v>56</v>
      </c>
      <c r="B63" s="93" t="s">
        <v>222</v>
      </c>
      <c r="C63" s="95">
        <v>44490.14</v>
      </c>
      <c r="D63" s="95">
        <v>42804.43</v>
      </c>
      <c r="E63" s="96">
        <f t="shared" si="0"/>
        <v>-3.7889518891151996E-2</v>
      </c>
      <c r="F63" s="95">
        <v>45670.78</v>
      </c>
      <c r="G63" s="96">
        <f t="shared" si="1"/>
        <v>6.6963863319754457E-2</v>
      </c>
      <c r="H63" s="97"/>
      <c r="I63" s="77"/>
      <c r="J63" s="77">
        <v>0</v>
      </c>
      <c r="K63" s="77">
        <v>0</v>
      </c>
      <c r="L63" s="77">
        <v>0</v>
      </c>
    </row>
    <row r="64" spans="1:12" ht="15.75" customHeight="1" x14ac:dyDescent="0.15">
      <c r="A64" s="92">
        <v>57</v>
      </c>
      <c r="B64" s="93" t="s">
        <v>223</v>
      </c>
      <c r="C64" s="95">
        <v>44930.93</v>
      </c>
      <c r="D64" s="95">
        <v>43298.94</v>
      </c>
      <c r="E64" s="96">
        <f t="shared" si="0"/>
        <v>-3.6322194977936095E-2</v>
      </c>
      <c r="F64" s="95">
        <v>44109.17</v>
      </c>
      <c r="G64" s="96">
        <f t="shared" si="1"/>
        <v>1.8712467325989968E-2</v>
      </c>
      <c r="H64" s="97"/>
      <c r="I64" s="77"/>
      <c r="J64" s="77">
        <v>0</v>
      </c>
      <c r="K64" s="77">
        <v>0</v>
      </c>
      <c r="L64" s="77">
        <v>0</v>
      </c>
    </row>
    <row r="65" spans="1:12" ht="15.75" customHeight="1" x14ac:dyDescent="0.15">
      <c r="A65" s="92">
        <v>58</v>
      </c>
      <c r="B65" s="93" t="s">
        <v>224</v>
      </c>
      <c r="C65" s="95">
        <v>43750.18</v>
      </c>
      <c r="D65" s="95">
        <v>42899.35</v>
      </c>
      <c r="E65" s="96">
        <f t="shared" si="0"/>
        <v>-1.9447462844724317E-2</v>
      </c>
      <c r="F65" s="95">
        <v>42299.42</v>
      </c>
      <c r="G65" s="96">
        <f t="shared" si="1"/>
        <v>-1.3984594172172793E-2</v>
      </c>
      <c r="H65" s="97"/>
      <c r="I65" s="77"/>
      <c r="J65" s="77">
        <v>0</v>
      </c>
      <c r="K65" s="77">
        <v>0</v>
      </c>
      <c r="L65" s="77">
        <v>0</v>
      </c>
    </row>
    <row r="66" spans="1:12" ht="15.75" customHeight="1" x14ac:dyDescent="0.15">
      <c r="A66" s="92">
        <v>59</v>
      </c>
      <c r="B66" s="93" t="s">
        <v>225</v>
      </c>
      <c r="C66" s="95">
        <v>43881.11</v>
      </c>
      <c r="D66" s="95">
        <v>42995.85</v>
      </c>
      <c r="E66" s="96">
        <f t="shared" si="0"/>
        <v>-2.0174056672677687E-2</v>
      </c>
      <c r="F66" s="95">
        <v>46031.199999999997</v>
      </c>
      <c r="G66" s="96">
        <f t="shared" si="1"/>
        <v>7.0596348252214947E-2</v>
      </c>
      <c r="H66" s="97"/>
      <c r="I66" s="77"/>
      <c r="J66" s="77">
        <v>0</v>
      </c>
      <c r="K66" s="77">
        <v>0</v>
      </c>
      <c r="L66" s="77">
        <v>0</v>
      </c>
    </row>
    <row r="67" spans="1:12" ht="15.75" customHeight="1" x14ac:dyDescent="0.15">
      <c r="A67" s="92">
        <v>60</v>
      </c>
      <c r="B67" s="93" t="s">
        <v>226</v>
      </c>
      <c r="C67" s="95">
        <v>47337.5</v>
      </c>
      <c r="D67" s="95">
        <v>49604.84</v>
      </c>
      <c r="E67" s="96">
        <f t="shared" si="0"/>
        <v>4.7897332981251539E-2</v>
      </c>
      <c r="F67" s="95">
        <v>47937.68</v>
      </c>
      <c r="G67" s="96">
        <f t="shared" si="1"/>
        <v>-3.3608817204127561E-2</v>
      </c>
      <c r="H67" s="97"/>
      <c r="I67" s="77"/>
      <c r="J67" s="77">
        <v>0</v>
      </c>
      <c r="K67" s="77">
        <v>0</v>
      </c>
      <c r="L67" s="77">
        <v>0</v>
      </c>
    </row>
    <row r="68" spans="1:12" ht="15.75" customHeight="1" x14ac:dyDescent="0.15">
      <c r="A68" s="92">
        <v>62</v>
      </c>
      <c r="B68" s="93" t="s">
        <v>227</v>
      </c>
      <c r="C68" s="95">
        <v>50966.87</v>
      </c>
      <c r="D68" s="95">
        <v>51207.01</v>
      </c>
      <c r="E68" s="96">
        <f t="shared" si="0"/>
        <v>4.7116882005899807E-3</v>
      </c>
      <c r="F68" s="95">
        <v>48900.160000000003</v>
      </c>
      <c r="G68" s="96">
        <f t="shared" si="1"/>
        <v>-4.5049496152968049E-2</v>
      </c>
      <c r="H68" s="97"/>
      <c r="I68" s="77"/>
      <c r="J68" s="77">
        <v>0</v>
      </c>
      <c r="K68" s="77">
        <v>0</v>
      </c>
      <c r="L68" s="77">
        <v>0</v>
      </c>
    </row>
    <row r="69" spans="1:12" ht="15.75" customHeight="1" x14ac:dyDescent="0.15">
      <c r="A69" s="92">
        <v>63</v>
      </c>
      <c r="B69" s="93" t="s">
        <v>228</v>
      </c>
      <c r="C69" s="95">
        <v>46996.38</v>
      </c>
      <c r="D69" s="95">
        <v>47281.97</v>
      </c>
      <c r="E69" s="96">
        <f t="shared" si="0"/>
        <v>6.0768510255471142E-3</v>
      </c>
      <c r="F69" s="95">
        <v>47132.63</v>
      </c>
      <c r="G69" s="96">
        <f t="shared" si="1"/>
        <v>-3.1584978375478467E-3</v>
      </c>
      <c r="H69" s="97"/>
      <c r="I69" s="77"/>
      <c r="J69" s="77">
        <v>0</v>
      </c>
      <c r="K69" s="77">
        <v>0</v>
      </c>
      <c r="L69" s="77">
        <v>0</v>
      </c>
    </row>
    <row r="70" spans="1:12" ht="15.75" customHeight="1" x14ac:dyDescent="0.15">
      <c r="A70" s="92">
        <v>65</v>
      </c>
      <c r="B70" s="93" t="s">
        <v>229</v>
      </c>
      <c r="C70" s="95">
        <v>41426.74</v>
      </c>
      <c r="D70" s="95">
        <v>41882.629999999997</v>
      </c>
      <c r="E70" s="96">
        <f t="shared" si="0"/>
        <v>1.10047278641765E-2</v>
      </c>
      <c r="F70" s="95">
        <v>45367.48</v>
      </c>
      <c r="G70" s="96">
        <f t="shared" si="1"/>
        <v>8.3205137786237504E-2</v>
      </c>
      <c r="H70" s="97"/>
      <c r="I70" s="77"/>
      <c r="J70" s="77">
        <v>0</v>
      </c>
      <c r="K70" s="77">
        <v>0</v>
      </c>
      <c r="L70" s="77">
        <v>0</v>
      </c>
    </row>
    <row r="71" spans="1:12" ht="15.75" customHeight="1" x14ac:dyDescent="0.15">
      <c r="A71" s="92">
        <v>66</v>
      </c>
      <c r="B71" s="93" t="s">
        <v>230</v>
      </c>
      <c r="C71" s="95">
        <v>48023.51</v>
      </c>
      <c r="D71" s="95">
        <v>47629.56</v>
      </c>
      <c r="E71" s="96">
        <f t="shared" si="0"/>
        <v>-8.2032737715340698E-3</v>
      </c>
      <c r="F71" s="95">
        <v>48259.56</v>
      </c>
      <c r="G71" s="96">
        <f t="shared" si="1"/>
        <v>1.3227079989821533E-2</v>
      </c>
      <c r="H71" s="97"/>
      <c r="I71" s="77"/>
      <c r="J71" s="77">
        <v>0</v>
      </c>
      <c r="K71" s="77">
        <v>0</v>
      </c>
      <c r="L71" s="77">
        <v>0</v>
      </c>
    </row>
    <row r="72" spans="1:12" ht="15.75" customHeight="1" x14ac:dyDescent="0.15">
      <c r="A72" s="92">
        <v>67</v>
      </c>
      <c r="B72" s="93" t="s">
        <v>231</v>
      </c>
      <c r="C72" s="95">
        <v>47793.15</v>
      </c>
      <c r="D72" s="95">
        <v>46320.54</v>
      </c>
      <c r="E72" s="96">
        <f t="shared" si="0"/>
        <v>-3.0812156135345714E-2</v>
      </c>
      <c r="F72" s="95">
        <v>46410.67</v>
      </c>
      <c r="G72" s="96">
        <f t="shared" si="1"/>
        <v>1.9457890603173933E-3</v>
      </c>
      <c r="H72" s="97"/>
      <c r="I72" s="77"/>
      <c r="J72" s="77">
        <v>0</v>
      </c>
      <c r="K72" s="77">
        <v>0</v>
      </c>
      <c r="L72" s="77">
        <v>0</v>
      </c>
    </row>
    <row r="73" spans="1:12" ht="15.75" customHeight="1" x14ac:dyDescent="0.15">
      <c r="A73" s="92">
        <v>68</v>
      </c>
      <c r="B73" s="93" t="s">
        <v>232</v>
      </c>
      <c r="C73" s="95">
        <v>47464.72</v>
      </c>
      <c r="D73" s="95">
        <v>49387.83</v>
      </c>
      <c r="E73" s="96">
        <f t="shared" si="0"/>
        <v>4.0516619501810958E-2</v>
      </c>
      <c r="F73" s="95">
        <v>51561.01</v>
      </c>
      <c r="G73" s="96">
        <f t="shared" si="1"/>
        <v>4.4002338227858928E-2</v>
      </c>
      <c r="H73" s="97"/>
      <c r="I73" s="77"/>
      <c r="J73" s="77">
        <v>0</v>
      </c>
      <c r="K73" s="77">
        <v>0</v>
      </c>
      <c r="L73" s="77">
        <v>0</v>
      </c>
    </row>
    <row r="74" spans="1:12" ht="15.75" customHeight="1" x14ac:dyDescent="0.15">
      <c r="A74" s="92">
        <v>69</v>
      </c>
      <c r="B74" s="93" t="s">
        <v>233</v>
      </c>
      <c r="C74" s="95">
        <v>43357.5</v>
      </c>
      <c r="D74" s="95">
        <v>44397.88</v>
      </c>
      <c r="E74" s="96">
        <f t="shared" ref="E74:E137" si="2">IF(D74=0, "", IF(C74=0, "", IF(D74&lt;&gt;0, D74/C74-1)))</f>
        <v>2.3995387187914385E-2</v>
      </c>
      <c r="F74" s="95">
        <v>45268.98</v>
      </c>
      <c r="G74" s="96">
        <f t="shared" ref="G74:G137" si="3">IF(F74=0, "", IF(D74=0, "", IF(F74&lt;&gt;0, F74/D74-1)))</f>
        <v>1.9620306194800374E-2</v>
      </c>
      <c r="H74" s="97"/>
      <c r="I74" s="77"/>
      <c r="J74" s="77">
        <v>0</v>
      </c>
      <c r="K74" s="77">
        <v>0</v>
      </c>
      <c r="L74" s="77">
        <v>0</v>
      </c>
    </row>
    <row r="75" spans="1:12" ht="15.75" customHeight="1" x14ac:dyDescent="0.15">
      <c r="A75" s="92">
        <v>70</v>
      </c>
      <c r="B75" s="93" t="s">
        <v>234</v>
      </c>
      <c r="C75" s="95">
        <v>42446.87</v>
      </c>
      <c r="D75" s="95">
        <v>43146.89</v>
      </c>
      <c r="E75" s="96">
        <f t="shared" si="2"/>
        <v>1.6491675357923841E-2</v>
      </c>
      <c r="F75" s="95">
        <v>43498.29</v>
      </c>
      <c r="G75" s="96">
        <f t="shared" si="3"/>
        <v>8.1442718119428825E-3</v>
      </c>
      <c r="H75" s="97"/>
      <c r="I75" s="77"/>
      <c r="J75" s="77">
        <v>0</v>
      </c>
      <c r="K75" s="77">
        <v>0</v>
      </c>
      <c r="L75" s="77">
        <v>0</v>
      </c>
    </row>
    <row r="76" spans="1:12" ht="15.75" customHeight="1" x14ac:dyDescent="0.15">
      <c r="A76" s="92">
        <v>71</v>
      </c>
      <c r="B76" s="93" t="s">
        <v>235</v>
      </c>
      <c r="C76" s="95">
        <v>40864.699999999997</v>
      </c>
      <c r="D76" s="95">
        <v>43073.73</v>
      </c>
      <c r="E76" s="96">
        <f t="shared" si="2"/>
        <v>5.4057169145986794E-2</v>
      </c>
      <c r="F76" s="95">
        <v>42652.58</v>
      </c>
      <c r="G76" s="96">
        <f t="shared" si="3"/>
        <v>-9.7774211799164235E-3</v>
      </c>
      <c r="H76" s="97"/>
      <c r="I76" s="77"/>
      <c r="J76" s="77">
        <v>0</v>
      </c>
      <c r="K76" s="77">
        <v>0</v>
      </c>
      <c r="L76" s="77">
        <v>0</v>
      </c>
    </row>
    <row r="77" spans="1:12" ht="15.75" customHeight="1" x14ac:dyDescent="0.15">
      <c r="A77" s="92">
        <v>72</v>
      </c>
      <c r="B77" s="93" t="s">
        <v>236</v>
      </c>
      <c r="C77" s="95">
        <v>51845.79</v>
      </c>
      <c r="D77" s="95">
        <v>52829.11</v>
      </c>
      <c r="E77" s="96">
        <f t="shared" si="2"/>
        <v>1.8966245861042896E-2</v>
      </c>
      <c r="F77" s="95">
        <v>53839.43</v>
      </c>
      <c r="G77" s="96">
        <f t="shared" si="3"/>
        <v>1.9124304763036948E-2</v>
      </c>
      <c r="H77" s="97"/>
      <c r="I77" s="77"/>
      <c r="J77" s="77">
        <v>0</v>
      </c>
      <c r="K77" s="77">
        <v>0</v>
      </c>
      <c r="L77" s="77">
        <v>0</v>
      </c>
    </row>
    <row r="78" spans="1:12" ht="15.75" customHeight="1" x14ac:dyDescent="0.15">
      <c r="A78" s="92">
        <v>73</v>
      </c>
      <c r="B78" s="93" t="s">
        <v>237</v>
      </c>
      <c r="C78" s="95">
        <v>42915.5</v>
      </c>
      <c r="D78" s="95">
        <v>41385.980000000003</v>
      </c>
      <c r="E78" s="96">
        <f t="shared" si="2"/>
        <v>-3.5640269832577953E-2</v>
      </c>
      <c r="F78" s="95">
        <v>44976.61</v>
      </c>
      <c r="G78" s="96">
        <f t="shared" si="3"/>
        <v>8.6759574135975459E-2</v>
      </c>
      <c r="H78" s="97"/>
      <c r="I78" s="77"/>
      <c r="J78" s="77">
        <v>0</v>
      </c>
      <c r="K78" s="77">
        <v>0</v>
      </c>
      <c r="L78" s="77">
        <v>0</v>
      </c>
    </row>
    <row r="79" spans="1:12" ht="15.75" customHeight="1" x14ac:dyDescent="0.15">
      <c r="A79" s="92">
        <v>74</v>
      </c>
      <c r="B79" s="93" t="s">
        <v>238</v>
      </c>
      <c r="C79" s="95">
        <v>51815.68</v>
      </c>
      <c r="D79" s="95">
        <v>51765.62</v>
      </c>
      <c r="E79" s="96">
        <f t="shared" si="2"/>
        <v>-9.6611682023661771E-4</v>
      </c>
      <c r="F79" s="95">
        <v>53352.82</v>
      </c>
      <c r="G79" s="96">
        <f t="shared" si="3"/>
        <v>3.066127673154484E-2</v>
      </c>
      <c r="H79" s="97"/>
      <c r="I79" s="77"/>
      <c r="J79" s="77">
        <v>0</v>
      </c>
      <c r="K79" s="77">
        <v>0</v>
      </c>
      <c r="L79" s="77">
        <v>0</v>
      </c>
    </row>
    <row r="80" spans="1:12" ht="15.75" customHeight="1" x14ac:dyDescent="0.15">
      <c r="A80" s="92">
        <v>75</v>
      </c>
      <c r="B80" s="93" t="s">
        <v>239</v>
      </c>
      <c r="C80" s="95">
        <v>62046.46</v>
      </c>
      <c r="D80" s="95">
        <v>63520.94</v>
      </c>
      <c r="E80" s="96">
        <f t="shared" si="2"/>
        <v>2.3764127719776429E-2</v>
      </c>
      <c r="F80" s="95">
        <v>61667.25</v>
      </c>
      <c r="G80" s="96">
        <f t="shared" si="3"/>
        <v>-2.9182345223480621E-2</v>
      </c>
      <c r="H80" s="97"/>
      <c r="I80" s="77"/>
      <c r="J80" s="77">
        <v>0</v>
      </c>
      <c r="K80" s="77">
        <v>0</v>
      </c>
      <c r="L80" s="77">
        <v>0</v>
      </c>
    </row>
    <row r="81" spans="1:12" ht="15.75" customHeight="1" x14ac:dyDescent="0.15">
      <c r="A81" s="92">
        <v>77</v>
      </c>
      <c r="B81" s="93" t="s">
        <v>240</v>
      </c>
      <c r="C81" s="95">
        <v>45208.73</v>
      </c>
      <c r="D81" s="95">
        <v>44822.82</v>
      </c>
      <c r="E81" s="96">
        <f t="shared" si="2"/>
        <v>-8.53618316639293E-3</v>
      </c>
      <c r="F81" s="95">
        <v>43804.77</v>
      </c>
      <c r="G81" s="96">
        <f t="shared" si="3"/>
        <v>-2.2712761044485941E-2</v>
      </c>
      <c r="H81" s="97"/>
      <c r="I81" s="77"/>
      <c r="J81" s="77">
        <v>0</v>
      </c>
      <c r="K81" s="77">
        <v>0</v>
      </c>
      <c r="L81" s="77">
        <v>0</v>
      </c>
    </row>
    <row r="82" spans="1:12" ht="15.75" customHeight="1" x14ac:dyDescent="0.15">
      <c r="A82" s="92">
        <v>78</v>
      </c>
      <c r="B82" s="93" t="s">
        <v>241</v>
      </c>
      <c r="C82" s="95">
        <v>51519.07</v>
      </c>
      <c r="D82" s="95">
        <v>51608.82</v>
      </c>
      <c r="E82" s="96">
        <f t="shared" si="2"/>
        <v>1.7420733720543424E-3</v>
      </c>
      <c r="F82" s="95">
        <v>54313.64</v>
      </c>
      <c r="G82" s="96">
        <f t="shared" si="3"/>
        <v>5.2410033788798049E-2</v>
      </c>
      <c r="H82" s="97"/>
      <c r="I82" s="77"/>
      <c r="J82" s="77">
        <v>0</v>
      </c>
      <c r="K82" s="77">
        <v>0</v>
      </c>
      <c r="L82" s="77">
        <v>0</v>
      </c>
    </row>
    <row r="83" spans="1:12" ht="15.75" customHeight="1" x14ac:dyDescent="0.15">
      <c r="A83" s="92">
        <v>79</v>
      </c>
      <c r="B83" s="93" t="s">
        <v>242</v>
      </c>
      <c r="C83" s="95">
        <v>49185.21</v>
      </c>
      <c r="D83" s="95">
        <v>48865.27</v>
      </c>
      <c r="E83" s="96">
        <f t="shared" si="2"/>
        <v>-6.5048009350778813E-3</v>
      </c>
      <c r="F83" s="95">
        <v>49071.38</v>
      </c>
      <c r="G83" s="96">
        <f t="shared" si="3"/>
        <v>4.2179241002864298E-3</v>
      </c>
      <c r="H83" s="97"/>
      <c r="I83" s="77"/>
      <c r="J83" s="77">
        <v>0</v>
      </c>
      <c r="K83" s="77">
        <v>0</v>
      </c>
      <c r="L83" s="77">
        <v>0</v>
      </c>
    </row>
    <row r="84" spans="1:12" ht="15.75" customHeight="1" x14ac:dyDescent="0.15">
      <c r="A84" s="92">
        <v>80</v>
      </c>
      <c r="B84" s="93" t="s">
        <v>243</v>
      </c>
      <c r="C84" s="95">
        <v>49967.93</v>
      </c>
      <c r="D84" s="95">
        <v>49718.7</v>
      </c>
      <c r="E84" s="96">
        <f t="shared" si="2"/>
        <v>-4.987799174390517E-3</v>
      </c>
      <c r="F84" s="95">
        <v>51736.28</v>
      </c>
      <c r="G84" s="96">
        <f t="shared" si="3"/>
        <v>4.0579902531643119E-2</v>
      </c>
      <c r="H84" s="97"/>
      <c r="I84" s="77"/>
      <c r="J84" s="77">
        <v>0</v>
      </c>
      <c r="K84" s="77">
        <v>0</v>
      </c>
      <c r="L84" s="77">
        <v>0</v>
      </c>
    </row>
    <row r="85" spans="1:12" ht="15.75" customHeight="1" x14ac:dyDescent="0.15">
      <c r="A85" s="92">
        <v>81</v>
      </c>
      <c r="B85" s="93" t="s">
        <v>244</v>
      </c>
      <c r="C85" s="95">
        <v>45970.52</v>
      </c>
      <c r="D85" s="95">
        <v>47534.37</v>
      </c>
      <c r="E85" s="96">
        <f t="shared" si="2"/>
        <v>3.4018540577744227E-2</v>
      </c>
      <c r="F85" s="95">
        <v>48485.05</v>
      </c>
      <c r="G85" s="96">
        <f t="shared" si="3"/>
        <v>1.9999844323170812E-2</v>
      </c>
      <c r="H85" s="97"/>
      <c r="I85" s="77"/>
      <c r="J85" s="77">
        <v>0</v>
      </c>
      <c r="K85" s="77">
        <v>0</v>
      </c>
      <c r="L85" s="77">
        <v>0</v>
      </c>
    </row>
    <row r="86" spans="1:12" ht="15.75" customHeight="1" x14ac:dyDescent="0.15">
      <c r="A86" s="92">
        <v>82</v>
      </c>
      <c r="B86" s="93" t="s">
        <v>245</v>
      </c>
      <c r="C86" s="95">
        <v>47503.15</v>
      </c>
      <c r="D86" s="95">
        <v>48941.37</v>
      </c>
      <c r="E86" s="96">
        <f t="shared" si="2"/>
        <v>3.0276307992206819E-2</v>
      </c>
      <c r="F86" s="95">
        <v>50031.82</v>
      </c>
      <c r="G86" s="96">
        <f t="shared" si="3"/>
        <v>2.2280741221588185E-2</v>
      </c>
      <c r="H86" s="97"/>
      <c r="I86" s="77"/>
      <c r="J86" s="77">
        <v>0</v>
      </c>
      <c r="K86" s="77">
        <v>0</v>
      </c>
      <c r="L86" s="77">
        <v>0</v>
      </c>
    </row>
    <row r="87" spans="1:12" ht="15.75" customHeight="1" x14ac:dyDescent="0.15">
      <c r="A87" s="92">
        <v>83</v>
      </c>
      <c r="B87" s="93" t="s">
        <v>133</v>
      </c>
      <c r="C87" s="95">
        <v>38804</v>
      </c>
      <c r="D87" s="95">
        <v>39079.33</v>
      </c>
      <c r="E87" s="96">
        <f t="shared" si="2"/>
        <v>7.0954025358211936E-3</v>
      </c>
      <c r="F87" s="95">
        <v>40355.86</v>
      </c>
      <c r="G87" s="96">
        <f t="shared" si="3"/>
        <v>3.2665094309446863E-2</v>
      </c>
      <c r="H87" s="97"/>
      <c r="I87" s="77"/>
      <c r="J87" s="77">
        <v>0</v>
      </c>
      <c r="K87" s="77">
        <v>0</v>
      </c>
      <c r="L87" s="77">
        <v>0</v>
      </c>
    </row>
    <row r="88" spans="1:12" ht="15.75" customHeight="1" x14ac:dyDescent="0.15">
      <c r="A88" s="92">
        <v>84</v>
      </c>
      <c r="B88" s="93" t="s">
        <v>246</v>
      </c>
      <c r="C88" s="95">
        <v>45961.7</v>
      </c>
      <c r="D88" s="95">
        <v>46361.79</v>
      </c>
      <c r="E88" s="96">
        <f t="shared" si="2"/>
        <v>8.7048564348142232E-3</v>
      </c>
      <c r="F88" s="95">
        <v>45028.57</v>
      </c>
      <c r="G88" s="96">
        <f t="shared" si="3"/>
        <v>-2.8756870690281877E-2</v>
      </c>
      <c r="H88" s="97"/>
      <c r="I88" s="77"/>
      <c r="J88" s="77">
        <v>0</v>
      </c>
      <c r="K88" s="77">
        <v>0</v>
      </c>
      <c r="L88" s="77">
        <v>0</v>
      </c>
    </row>
    <row r="89" spans="1:12" ht="15.75" customHeight="1" x14ac:dyDescent="0.15">
      <c r="A89" s="92">
        <v>85</v>
      </c>
      <c r="B89" s="93" t="s">
        <v>247</v>
      </c>
      <c r="C89" s="95">
        <v>46693.99</v>
      </c>
      <c r="D89" s="95">
        <v>47423.87</v>
      </c>
      <c r="E89" s="96">
        <f t="shared" si="2"/>
        <v>1.5631133685513054E-2</v>
      </c>
      <c r="F89" s="95">
        <v>51329.05</v>
      </c>
      <c r="G89" s="96">
        <f t="shared" si="3"/>
        <v>8.2346295230650624E-2</v>
      </c>
      <c r="H89" s="97"/>
      <c r="I89" s="77"/>
      <c r="J89" s="77">
        <v>0</v>
      </c>
      <c r="K89" s="77">
        <v>0</v>
      </c>
      <c r="L89" s="77">
        <v>0</v>
      </c>
    </row>
    <row r="90" spans="1:12" ht="15.75" customHeight="1" x14ac:dyDescent="0.15">
      <c r="A90" s="92">
        <v>86</v>
      </c>
      <c r="B90" s="93" t="s">
        <v>248</v>
      </c>
      <c r="C90" s="95">
        <v>43258.53</v>
      </c>
      <c r="D90" s="95">
        <v>43222.81</v>
      </c>
      <c r="E90" s="96">
        <f t="shared" si="2"/>
        <v>-8.2573309818900764E-4</v>
      </c>
      <c r="F90" s="95">
        <v>43531.93</v>
      </c>
      <c r="G90" s="96">
        <f t="shared" si="3"/>
        <v>7.1517793498387938E-3</v>
      </c>
      <c r="H90" s="97"/>
      <c r="I90" s="77"/>
      <c r="J90" s="77">
        <v>0</v>
      </c>
      <c r="K90" s="77">
        <v>0</v>
      </c>
      <c r="L90" s="77">
        <v>0</v>
      </c>
    </row>
    <row r="91" spans="1:12" ht="15.75" customHeight="1" x14ac:dyDescent="0.15">
      <c r="A91" s="92">
        <v>87</v>
      </c>
      <c r="B91" s="93" t="s">
        <v>249</v>
      </c>
      <c r="C91" s="95">
        <v>43170.94</v>
      </c>
      <c r="D91" s="95">
        <v>44819.25</v>
      </c>
      <c r="E91" s="96">
        <f t="shared" si="2"/>
        <v>3.8181007872425177E-2</v>
      </c>
      <c r="F91" s="95">
        <v>46055.96</v>
      </c>
      <c r="G91" s="96">
        <f t="shared" si="3"/>
        <v>2.759327744217055E-2</v>
      </c>
      <c r="H91" s="97"/>
      <c r="I91" s="77"/>
      <c r="J91" s="77">
        <v>0</v>
      </c>
      <c r="K91" s="77">
        <v>0</v>
      </c>
      <c r="L91" s="77">
        <v>0</v>
      </c>
    </row>
    <row r="92" spans="1:12" ht="15.75" customHeight="1" x14ac:dyDescent="0.15">
      <c r="A92" s="92">
        <v>88</v>
      </c>
      <c r="B92" s="93" t="s">
        <v>250</v>
      </c>
      <c r="C92" s="95">
        <v>53178.14</v>
      </c>
      <c r="D92" s="95">
        <v>54211.97</v>
      </c>
      <c r="E92" s="96">
        <f t="shared" si="2"/>
        <v>1.9440883039534729E-2</v>
      </c>
      <c r="F92" s="95">
        <v>56117.99</v>
      </c>
      <c r="G92" s="96">
        <f t="shared" si="3"/>
        <v>3.5158655920454418E-2</v>
      </c>
      <c r="H92" s="97"/>
      <c r="I92" s="77"/>
      <c r="J92" s="77">
        <v>0</v>
      </c>
      <c r="K92" s="77">
        <v>0</v>
      </c>
      <c r="L92" s="77">
        <v>0</v>
      </c>
    </row>
    <row r="93" spans="1:12" ht="15.75" customHeight="1" x14ac:dyDescent="0.15">
      <c r="A93" s="92">
        <v>89</v>
      </c>
      <c r="B93" s="93" t="s">
        <v>251</v>
      </c>
      <c r="C93" s="95">
        <v>53031.21</v>
      </c>
      <c r="D93" s="95">
        <v>53302.96</v>
      </c>
      <c r="E93" s="96">
        <f t="shared" si="2"/>
        <v>5.1243409305576915E-3</v>
      </c>
      <c r="F93" s="95">
        <v>51929.55</v>
      </c>
      <c r="G93" s="96">
        <f t="shared" si="3"/>
        <v>-2.576611130038553E-2</v>
      </c>
      <c r="H93" s="97"/>
      <c r="I93" s="77"/>
      <c r="J93" s="77">
        <v>0</v>
      </c>
      <c r="K93" s="77">
        <v>0</v>
      </c>
      <c r="L93" s="77">
        <v>0</v>
      </c>
    </row>
    <row r="94" spans="1:12" ht="15.75" customHeight="1" x14ac:dyDescent="0.15">
      <c r="A94" s="92">
        <v>90</v>
      </c>
      <c r="B94" s="93" t="s">
        <v>252</v>
      </c>
      <c r="C94" s="95">
        <v>50198.04</v>
      </c>
      <c r="D94" s="95">
        <v>51163.06</v>
      </c>
      <c r="E94" s="96">
        <f t="shared" si="2"/>
        <v>1.9224256564598807E-2</v>
      </c>
      <c r="F94" s="95">
        <v>48453.16</v>
      </c>
      <c r="G94" s="96">
        <f t="shared" si="3"/>
        <v>-5.2965948479234748E-2</v>
      </c>
      <c r="H94" s="97"/>
      <c r="I94" s="77"/>
      <c r="J94" s="77">
        <v>0</v>
      </c>
      <c r="K94" s="77">
        <v>0</v>
      </c>
      <c r="L94" s="77">
        <v>0</v>
      </c>
    </row>
    <row r="95" spans="1:12" ht="15.75" customHeight="1" x14ac:dyDescent="0.15">
      <c r="A95" s="92">
        <v>91</v>
      </c>
      <c r="B95" s="93" t="s">
        <v>253</v>
      </c>
      <c r="C95" s="95">
        <v>52978.1</v>
      </c>
      <c r="D95" s="95">
        <v>49901.27</v>
      </c>
      <c r="E95" s="96">
        <f t="shared" si="2"/>
        <v>-5.8077394244036684E-2</v>
      </c>
      <c r="F95" s="95">
        <v>62638.92</v>
      </c>
      <c r="G95" s="96">
        <f t="shared" si="3"/>
        <v>0.25525703053248949</v>
      </c>
      <c r="H95" s="97"/>
      <c r="I95" s="77"/>
      <c r="J95" s="77">
        <v>0</v>
      </c>
      <c r="K95" s="77">
        <v>0</v>
      </c>
      <c r="L95" s="77">
        <v>0</v>
      </c>
    </row>
    <row r="96" spans="1:12" ht="15.75" customHeight="1" x14ac:dyDescent="0.15">
      <c r="A96" s="92">
        <v>92</v>
      </c>
      <c r="B96" s="93" t="s">
        <v>254</v>
      </c>
      <c r="C96" s="95">
        <v>38761.75</v>
      </c>
      <c r="D96" s="95">
        <v>37499.1</v>
      </c>
      <c r="E96" s="96">
        <f t="shared" si="2"/>
        <v>-3.2574638657955401E-2</v>
      </c>
      <c r="F96" s="95">
        <v>34986.21</v>
      </c>
      <c r="G96" s="96">
        <f t="shared" si="3"/>
        <v>-6.7012008288198865E-2</v>
      </c>
      <c r="H96" s="97"/>
      <c r="I96" s="77"/>
      <c r="J96" s="77">
        <v>0</v>
      </c>
      <c r="K96" s="77">
        <v>0</v>
      </c>
      <c r="L96" s="77">
        <v>0</v>
      </c>
    </row>
    <row r="97" spans="1:12" ht="15.75" customHeight="1" x14ac:dyDescent="0.15">
      <c r="A97" s="92">
        <v>93</v>
      </c>
      <c r="B97" s="93" t="s">
        <v>255</v>
      </c>
      <c r="C97" s="95">
        <v>47916.11</v>
      </c>
      <c r="D97" s="95">
        <v>47289.33</v>
      </c>
      <c r="E97" s="96">
        <f t="shared" si="2"/>
        <v>-1.3080778051473674E-2</v>
      </c>
      <c r="F97" s="95">
        <v>47164.36</v>
      </c>
      <c r="G97" s="96">
        <f t="shared" si="3"/>
        <v>-2.642668018345784E-3</v>
      </c>
      <c r="H97" s="97"/>
      <c r="I97" s="77"/>
      <c r="J97" s="77">
        <v>0</v>
      </c>
      <c r="K97" s="77">
        <v>0</v>
      </c>
      <c r="L97" s="77">
        <v>0</v>
      </c>
    </row>
    <row r="98" spans="1:12" ht="15.75" customHeight="1" x14ac:dyDescent="0.15">
      <c r="A98" s="92">
        <v>94</v>
      </c>
      <c r="B98" s="93" t="s">
        <v>256</v>
      </c>
      <c r="C98" s="95">
        <v>47413.91</v>
      </c>
      <c r="D98" s="95">
        <v>47751.49</v>
      </c>
      <c r="E98" s="96">
        <f t="shared" si="2"/>
        <v>7.1198515372385973E-3</v>
      </c>
      <c r="F98" s="95">
        <v>47812.43</v>
      </c>
      <c r="G98" s="96">
        <f t="shared" si="3"/>
        <v>1.276190544001965E-3</v>
      </c>
      <c r="H98" s="97"/>
      <c r="I98" s="77"/>
      <c r="J98" s="77">
        <v>0</v>
      </c>
      <c r="K98" s="77">
        <v>0</v>
      </c>
      <c r="L98" s="77">
        <v>0</v>
      </c>
    </row>
    <row r="99" spans="1:12" ht="15.75" customHeight="1" x14ac:dyDescent="0.15">
      <c r="A99" s="92">
        <v>95</v>
      </c>
      <c r="B99" s="93" t="s">
        <v>257</v>
      </c>
      <c r="C99" s="95">
        <v>44675.14</v>
      </c>
      <c r="D99" s="95">
        <v>45296.69</v>
      </c>
      <c r="E99" s="96">
        <f t="shared" si="2"/>
        <v>1.391265925523677E-2</v>
      </c>
      <c r="F99" s="95">
        <v>45100.47</v>
      </c>
      <c r="G99" s="96">
        <f t="shared" si="3"/>
        <v>-4.3318838528819681E-3</v>
      </c>
      <c r="H99" s="97"/>
      <c r="I99" s="77"/>
      <c r="J99" s="77">
        <v>0</v>
      </c>
      <c r="K99" s="77">
        <v>0</v>
      </c>
      <c r="L99" s="77">
        <v>0</v>
      </c>
    </row>
    <row r="100" spans="1:12" ht="15.75" customHeight="1" x14ac:dyDescent="0.15">
      <c r="A100" s="92">
        <v>96</v>
      </c>
      <c r="B100" s="93" t="s">
        <v>258</v>
      </c>
      <c r="C100" s="95">
        <v>49693.22</v>
      </c>
      <c r="D100" s="95">
        <v>47462.879999999997</v>
      </c>
      <c r="E100" s="96">
        <f t="shared" si="2"/>
        <v>-4.4882179098074237E-2</v>
      </c>
      <c r="F100" s="95">
        <v>39728.29</v>
      </c>
      <c r="G100" s="96">
        <f t="shared" si="3"/>
        <v>-0.16296082327916039</v>
      </c>
      <c r="H100" s="97"/>
      <c r="I100" s="77"/>
      <c r="J100" s="77">
        <v>0</v>
      </c>
      <c r="K100" s="77">
        <v>0</v>
      </c>
      <c r="L100" s="77">
        <v>0</v>
      </c>
    </row>
    <row r="101" spans="1:12" ht="15.75" customHeight="1" x14ac:dyDescent="0.15">
      <c r="A101" s="92">
        <v>97</v>
      </c>
      <c r="B101" s="93" t="s">
        <v>259</v>
      </c>
      <c r="C101" s="95">
        <v>47288.17</v>
      </c>
      <c r="D101" s="95">
        <v>46743.53</v>
      </c>
      <c r="E101" s="96">
        <f t="shared" si="2"/>
        <v>-1.1517468322415514E-2</v>
      </c>
      <c r="F101" s="95">
        <v>47161.06</v>
      </c>
      <c r="G101" s="96">
        <f t="shared" si="3"/>
        <v>8.9323591949517223E-3</v>
      </c>
      <c r="H101" s="97"/>
      <c r="I101" s="77"/>
      <c r="J101" s="77">
        <v>0</v>
      </c>
      <c r="K101" s="77">
        <v>0</v>
      </c>
      <c r="L101" s="77">
        <v>0</v>
      </c>
    </row>
    <row r="102" spans="1:12" ht="15.75" customHeight="1" x14ac:dyDescent="0.15">
      <c r="A102" s="92">
        <v>98</v>
      </c>
      <c r="B102" s="93" t="s">
        <v>260</v>
      </c>
      <c r="C102" s="95">
        <v>49883.33</v>
      </c>
      <c r="D102" s="95">
        <v>51247.11</v>
      </c>
      <c r="E102" s="96">
        <f t="shared" si="2"/>
        <v>2.7339393741355966E-2</v>
      </c>
      <c r="F102" s="95">
        <v>52531.34</v>
      </c>
      <c r="G102" s="96">
        <f t="shared" si="3"/>
        <v>2.505955945613314E-2</v>
      </c>
      <c r="H102" s="97"/>
      <c r="I102" s="77"/>
      <c r="J102" s="77">
        <v>0</v>
      </c>
      <c r="K102" s="77">
        <v>0</v>
      </c>
      <c r="L102" s="77">
        <v>0</v>
      </c>
    </row>
    <row r="103" spans="1:12" ht="16" x14ac:dyDescent="0.15">
      <c r="A103" s="99" t="s">
        <v>134</v>
      </c>
      <c r="B103" s="100"/>
      <c r="C103" s="95"/>
      <c r="D103" s="95"/>
      <c r="E103" s="96"/>
      <c r="F103" s="95"/>
      <c r="G103" s="96"/>
      <c r="H103" s="97"/>
      <c r="I103" s="77"/>
      <c r="J103" s="77">
        <v>0</v>
      </c>
      <c r="K103" s="77">
        <v>0</v>
      </c>
      <c r="L103" s="77">
        <v>0</v>
      </c>
    </row>
    <row r="104" spans="1:12" ht="15.75" customHeight="1" x14ac:dyDescent="0.15">
      <c r="A104" s="92">
        <v>101</v>
      </c>
      <c r="B104" s="93" t="s">
        <v>261</v>
      </c>
      <c r="C104" s="95">
        <v>72942.05</v>
      </c>
      <c r="D104" s="95">
        <v>73674.8</v>
      </c>
      <c r="E104" s="96">
        <f t="shared" si="2"/>
        <v>1.0045645824322103E-2</v>
      </c>
      <c r="F104" s="95">
        <v>75603.92</v>
      </c>
      <c r="G104" s="96">
        <f t="shared" si="3"/>
        <v>2.6184258389571502E-2</v>
      </c>
      <c r="H104" s="97"/>
      <c r="I104" s="77"/>
      <c r="J104" s="77">
        <v>0</v>
      </c>
      <c r="K104" s="77">
        <v>0</v>
      </c>
      <c r="L104" s="77">
        <v>0</v>
      </c>
    </row>
    <row r="105" spans="1:12" ht="15.75" customHeight="1" x14ac:dyDescent="0.15">
      <c r="A105" s="92">
        <v>102</v>
      </c>
      <c r="B105" s="93" t="s">
        <v>262</v>
      </c>
      <c r="C105" s="95">
        <v>43926.15</v>
      </c>
      <c r="D105" s="95">
        <v>42972.49</v>
      </c>
      <c r="E105" s="96">
        <f t="shared" si="2"/>
        <v>-2.1710530060112365E-2</v>
      </c>
      <c r="F105" s="95">
        <v>48077.65</v>
      </c>
      <c r="G105" s="96">
        <f t="shared" si="3"/>
        <v>0.11880065595454226</v>
      </c>
      <c r="H105" s="97"/>
      <c r="I105" s="77"/>
      <c r="J105" s="77">
        <v>0</v>
      </c>
      <c r="K105" s="77">
        <v>0</v>
      </c>
      <c r="L105" s="77">
        <v>0</v>
      </c>
    </row>
    <row r="106" spans="1:12" ht="15.75" customHeight="1" x14ac:dyDescent="0.15">
      <c r="A106" s="92">
        <v>103</v>
      </c>
      <c r="B106" s="93" t="s">
        <v>263</v>
      </c>
      <c r="C106" s="95">
        <v>40482.69</v>
      </c>
      <c r="D106" s="95">
        <v>40131.360000000001</v>
      </c>
      <c r="E106" s="96">
        <f t="shared" si="2"/>
        <v>-8.6785240802921271E-3</v>
      </c>
      <c r="F106" s="95">
        <v>41979.17</v>
      </c>
      <c r="G106" s="96">
        <f t="shared" si="3"/>
        <v>4.6044041368146882E-2</v>
      </c>
      <c r="H106" s="97"/>
      <c r="I106" s="77"/>
      <c r="J106" s="77">
        <v>0</v>
      </c>
      <c r="K106" s="77">
        <v>0</v>
      </c>
      <c r="L106" s="77">
        <v>0</v>
      </c>
    </row>
    <row r="107" spans="1:12" ht="15.75" customHeight="1" x14ac:dyDescent="0.15">
      <c r="A107" s="92">
        <v>104</v>
      </c>
      <c r="B107" s="93" t="s">
        <v>264</v>
      </c>
      <c r="C107" s="95">
        <v>54885.760000000002</v>
      </c>
      <c r="D107" s="95">
        <v>56213.64</v>
      </c>
      <c r="E107" s="96">
        <f t="shared" si="2"/>
        <v>2.419352487785531E-2</v>
      </c>
      <c r="F107" s="95">
        <v>57310.51</v>
      </c>
      <c r="G107" s="96">
        <f t="shared" si="3"/>
        <v>1.9512524006628951E-2</v>
      </c>
      <c r="H107" s="97"/>
      <c r="I107" s="77"/>
      <c r="J107" s="77">
        <v>0</v>
      </c>
      <c r="K107" s="77">
        <v>0</v>
      </c>
      <c r="L107" s="77">
        <v>0</v>
      </c>
    </row>
    <row r="108" spans="1:12" ht="15.75" customHeight="1" x14ac:dyDescent="0.15">
      <c r="A108" s="92">
        <v>106</v>
      </c>
      <c r="B108" s="93" t="s">
        <v>265</v>
      </c>
      <c r="C108" s="95">
        <v>51300.27</v>
      </c>
      <c r="D108" s="95">
        <v>50153.36</v>
      </c>
      <c r="E108" s="96">
        <f t="shared" si="2"/>
        <v>-2.235680241059157E-2</v>
      </c>
      <c r="F108" s="95">
        <v>50464.45</v>
      </c>
      <c r="G108" s="96">
        <f t="shared" si="3"/>
        <v>6.2027748489832391E-3</v>
      </c>
      <c r="H108" s="97"/>
      <c r="I108" s="77"/>
      <c r="J108" s="77">
        <v>0</v>
      </c>
      <c r="K108" s="77">
        <v>0</v>
      </c>
      <c r="L108" s="77">
        <v>0</v>
      </c>
    </row>
    <row r="109" spans="1:12" ht="15.75" customHeight="1" x14ac:dyDescent="0.15">
      <c r="A109" s="92">
        <v>107</v>
      </c>
      <c r="B109" s="93" t="s">
        <v>266</v>
      </c>
      <c r="C109" s="95">
        <v>51141.11</v>
      </c>
      <c r="D109" s="95">
        <v>48039.71</v>
      </c>
      <c r="E109" s="96">
        <f t="shared" si="2"/>
        <v>-6.0643971161361221E-2</v>
      </c>
      <c r="F109" s="95">
        <v>51109.49</v>
      </c>
      <c r="G109" s="96">
        <f t="shared" si="3"/>
        <v>6.3900885330073764E-2</v>
      </c>
      <c r="H109" s="97"/>
      <c r="I109" s="77"/>
      <c r="J109" s="77">
        <v>0</v>
      </c>
      <c r="K109" s="77">
        <v>0</v>
      </c>
      <c r="L109" s="77">
        <v>0</v>
      </c>
    </row>
    <row r="110" spans="1:12" ht="15.75" customHeight="1" x14ac:dyDescent="0.15">
      <c r="A110" s="92">
        <v>108</v>
      </c>
      <c r="B110" s="93" t="s">
        <v>267</v>
      </c>
      <c r="C110" s="95">
        <v>47879.02</v>
      </c>
      <c r="D110" s="95">
        <v>47712.22</v>
      </c>
      <c r="E110" s="96">
        <f t="shared" si="2"/>
        <v>-3.4837805786332998E-3</v>
      </c>
      <c r="F110" s="95">
        <v>47239.27</v>
      </c>
      <c r="G110" s="96">
        <f t="shared" si="3"/>
        <v>-9.9125548968378441E-3</v>
      </c>
      <c r="H110" s="97"/>
      <c r="I110" s="77"/>
      <c r="J110" s="77">
        <v>0</v>
      </c>
      <c r="K110" s="77">
        <v>0</v>
      </c>
      <c r="L110" s="77">
        <v>0</v>
      </c>
    </row>
    <row r="111" spans="1:12" ht="15.75" customHeight="1" x14ac:dyDescent="0.15">
      <c r="A111" s="92">
        <v>109</v>
      </c>
      <c r="B111" s="93" t="s">
        <v>268</v>
      </c>
      <c r="C111" s="95">
        <v>66588.62</v>
      </c>
      <c r="D111" s="95">
        <v>69686.149999999994</v>
      </c>
      <c r="E111" s="96">
        <f t="shared" si="2"/>
        <v>4.6517407929463017E-2</v>
      </c>
      <c r="F111" s="95">
        <v>75563.77</v>
      </c>
      <c r="G111" s="96">
        <f t="shared" si="3"/>
        <v>8.4344163079751233E-2</v>
      </c>
      <c r="H111" s="97"/>
      <c r="I111" s="77"/>
      <c r="J111" s="77">
        <v>0</v>
      </c>
      <c r="K111" s="77">
        <v>0</v>
      </c>
      <c r="L111" s="77">
        <v>0</v>
      </c>
    </row>
    <row r="112" spans="1:12" ht="15.75" customHeight="1" x14ac:dyDescent="0.15">
      <c r="A112" s="92">
        <v>110</v>
      </c>
      <c r="B112" s="93" t="s">
        <v>269</v>
      </c>
      <c r="C112" s="95">
        <v>49492.98</v>
      </c>
      <c r="D112" s="95">
        <v>51497.8</v>
      </c>
      <c r="E112" s="96">
        <f t="shared" si="2"/>
        <v>4.05071587930248E-2</v>
      </c>
      <c r="F112" s="95">
        <v>52654.84</v>
      </c>
      <c r="G112" s="96">
        <f t="shared" si="3"/>
        <v>2.2467755904135522E-2</v>
      </c>
      <c r="H112" s="97"/>
      <c r="I112" s="77"/>
      <c r="J112" s="77">
        <v>0</v>
      </c>
      <c r="K112" s="77">
        <v>0</v>
      </c>
      <c r="L112" s="77">
        <v>0</v>
      </c>
    </row>
    <row r="113" spans="1:12" ht="15.75" customHeight="1" x14ac:dyDescent="0.15">
      <c r="A113" s="92">
        <v>111</v>
      </c>
      <c r="B113" s="93" t="s">
        <v>270</v>
      </c>
      <c r="C113" s="95">
        <v>46327.66</v>
      </c>
      <c r="D113" s="95">
        <v>47259.08</v>
      </c>
      <c r="E113" s="96">
        <f t="shared" si="2"/>
        <v>2.0105051712087318E-2</v>
      </c>
      <c r="F113" s="95">
        <v>48104.53</v>
      </c>
      <c r="G113" s="96">
        <f t="shared" si="3"/>
        <v>1.788968384488232E-2</v>
      </c>
      <c r="H113" s="97"/>
      <c r="I113" s="77"/>
      <c r="J113" s="77">
        <v>0</v>
      </c>
      <c r="K113" s="77">
        <v>0</v>
      </c>
      <c r="L113" s="77">
        <v>0</v>
      </c>
    </row>
    <row r="114" spans="1:12" ht="15.75" customHeight="1" x14ac:dyDescent="0.15">
      <c r="A114" s="92">
        <v>112</v>
      </c>
      <c r="B114" s="93" t="s">
        <v>271</v>
      </c>
      <c r="C114" s="95">
        <v>47516.15</v>
      </c>
      <c r="D114" s="95">
        <v>47412.97</v>
      </c>
      <c r="E114" s="96">
        <f t="shared" si="2"/>
        <v>-2.1714722257590857E-3</v>
      </c>
      <c r="F114" s="95">
        <v>44662.45</v>
      </c>
      <c r="G114" s="96">
        <f t="shared" si="3"/>
        <v>-5.8011974360602236E-2</v>
      </c>
      <c r="H114" s="97"/>
      <c r="I114" s="77"/>
      <c r="J114" s="77">
        <v>0</v>
      </c>
      <c r="K114" s="77">
        <v>0</v>
      </c>
      <c r="L114" s="77">
        <v>0</v>
      </c>
    </row>
    <row r="115" spans="1:12" ht="15.75" customHeight="1" x14ac:dyDescent="0.15">
      <c r="A115" s="92">
        <v>113</v>
      </c>
      <c r="B115" s="93" t="s">
        <v>272</v>
      </c>
      <c r="C115" s="95">
        <v>43973.88</v>
      </c>
      <c r="D115" s="95">
        <v>43615.64</v>
      </c>
      <c r="E115" s="96">
        <f t="shared" si="2"/>
        <v>-8.1466543320716234E-3</v>
      </c>
      <c r="F115" s="95">
        <v>43990.16</v>
      </c>
      <c r="G115" s="96">
        <f t="shared" si="3"/>
        <v>8.5868280277443532E-3</v>
      </c>
      <c r="H115" s="97"/>
      <c r="I115" s="77"/>
      <c r="J115" s="77">
        <v>0</v>
      </c>
      <c r="K115" s="77">
        <v>0</v>
      </c>
      <c r="L115" s="77">
        <v>0</v>
      </c>
    </row>
    <row r="116" spans="1:12" ht="15.75" customHeight="1" x14ac:dyDescent="0.15">
      <c r="A116" s="92">
        <v>114</v>
      </c>
      <c r="B116" s="93" t="s">
        <v>273</v>
      </c>
      <c r="C116" s="95">
        <v>48012.5</v>
      </c>
      <c r="D116" s="95">
        <v>45442.51</v>
      </c>
      <c r="E116" s="96">
        <f t="shared" si="2"/>
        <v>-5.3527518875292834E-2</v>
      </c>
      <c r="F116" s="95">
        <v>52017.14</v>
      </c>
      <c r="G116" s="96">
        <f t="shared" si="3"/>
        <v>0.14468016841499276</v>
      </c>
      <c r="H116" s="97"/>
      <c r="I116" s="77"/>
      <c r="J116" s="77">
        <v>0</v>
      </c>
      <c r="K116" s="77">
        <v>0</v>
      </c>
      <c r="L116" s="77">
        <v>0</v>
      </c>
    </row>
    <row r="117" spans="1:12" ht="15.75" customHeight="1" x14ac:dyDescent="0.15">
      <c r="A117" s="92">
        <v>115</v>
      </c>
      <c r="B117" s="93" t="s">
        <v>274</v>
      </c>
      <c r="C117" s="95">
        <v>39037.379999999997</v>
      </c>
      <c r="D117" s="95">
        <v>47337.25</v>
      </c>
      <c r="E117" s="96">
        <f t="shared" si="2"/>
        <v>0.21261339772290055</v>
      </c>
      <c r="F117" s="95">
        <v>74461.399999999994</v>
      </c>
      <c r="G117" s="96">
        <f t="shared" si="3"/>
        <v>0.5729980089675677</v>
      </c>
      <c r="H117" s="97"/>
      <c r="I117" s="77"/>
      <c r="J117" s="77">
        <v>0</v>
      </c>
      <c r="K117" s="77">
        <v>0</v>
      </c>
      <c r="L117" s="77">
        <v>0</v>
      </c>
    </row>
    <row r="118" spans="1:12" ht="15.75" customHeight="1" x14ac:dyDescent="0.15">
      <c r="A118" s="92">
        <v>116</v>
      </c>
      <c r="B118" s="93" t="s">
        <v>275</v>
      </c>
      <c r="C118" s="95">
        <v>43210.36</v>
      </c>
      <c r="D118" s="95">
        <v>46838.6</v>
      </c>
      <c r="E118" s="96">
        <f t="shared" si="2"/>
        <v>8.3966900530335842E-2</v>
      </c>
      <c r="F118" s="95">
        <v>48344.52</v>
      </c>
      <c r="G118" s="96">
        <f t="shared" si="3"/>
        <v>3.2151259858322012E-2</v>
      </c>
      <c r="H118" s="97"/>
      <c r="I118" s="77"/>
      <c r="J118" s="77">
        <v>0</v>
      </c>
      <c r="K118" s="77">
        <v>0</v>
      </c>
      <c r="L118" s="77">
        <v>0</v>
      </c>
    </row>
    <row r="119" spans="1:12" ht="15.75" customHeight="1" x14ac:dyDescent="0.15">
      <c r="A119" s="92">
        <v>117</v>
      </c>
      <c r="B119" s="93" t="s">
        <v>276</v>
      </c>
      <c r="C119" s="95">
        <v>49681.599999999999</v>
      </c>
      <c r="D119" s="95">
        <v>50218.68</v>
      </c>
      <c r="E119" s="96">
        <f t="shared" si="2"/>
        <v>1.0810440887571993E-2</v>
      </c>
      <c r="F119" s="95">
        <v>51147.65</v>
      </c>
      <c r="G119" s="96">
        <f t="shared" si="3"/>
        <v>1.8498494982345237E-2</v>
      </c>
      <c r="H119" s="97"/>
      <c r="I119" s="77"/>
      <c r="J119" s="77">
        <v>0</v>
      </c>
      <c r="K119" s="77">
        <v>0</v>
      </c>
      <c r="L119" s="77">
        <v>0</v>
      </c>
    </row>
    <row r="120" spans="1:12" ht="15.75" customHeight="1" x14ac:dyDescent="0.15">
      <c r="A120" s="92">
        <v>118</v>
      </c>
      <c r="B120" s="93" t="s">
        <v>135</v>
      </c>
      <c r="C120" s="95">
        <v>49907.8</v>
      </c>
      <c r="D120" s="95">
        <v>48117.86</v>
      </c>
      <c r="E120" s="96">
        <f>IF(D120=0, "", IF(C120=0, "", IF(D120&lt;&gt;0, D120/C120-1)))</f>
        <v>-3.5864934940029514E-2</v>
      </c>
      <c r="F120" s="95">
        <v>48954.77</v>
      </c>
      <c r="G120" s="96">
        <f t="shared" si="3"/>
        <v>1.7392918138919633E-2</v>
      </c>
      <c r="H120" s="97"/>
      <c r="I120" s="77"/>
      <c r="J120" s="77">
        <v>0</v>
      </c>
      <c r="K120" s="77">
        <v>0</v>
      </c>
      <c r="L120" s="77">
        <v>0</v>
      </c>
    </row>
    <row r="121" spans="1:12" ht="15.75" customHeight="1" x14ac:dyDescent="0.15">
      <c r="A121" s="92">
        <v>119</v>
      </c>
      <c r="B121" s="93" t="s">
        <v>277</v>
      </c>
      <c r="C121" s="95">
        <v>41463.199999999997</v>
      </c>
      <c r="D121" s="95">
        <v>39659.760000000002</v>
      </c>
      <c r="E121" s="96">
        <f t="shared" si="2"/>
        <v>-4.3494954562117605E-2</v>
      </c>
      <c r="F121" s="95">
        <v>39389.550000000003</v>
      </c>
      <c r="G121" s="96">
        <f t="shared" si="3"/>
        <v>-6.8132031056163944E-3</v>
      </c>
      <c r="H121" s="97"/>
      <c r="I121" s="77"/>
      <c r="J121" s="77">
        <v>0</v>
      </c>
      <c r="K121" s="77">
        <v>0</v>
      </c>
      <c r="L121" s="77">
        <v>0</v>
      </c>
    </row>
    <row r="122" spans="1:12" ht="15.75" customHeight="1" x14ac:dyDescent="0.15">
      <c r="A122" s="92">
        <v>120</v>
      </c>
      <c r="B122" s="93" t="s">
        <v>278</v>
      </c>
      <c r="C122" s="95">
        <v>42150.18</v>
      </c>
      <c r="D122" s="95">
        <v>42814.239999999998</v>
      </c>
      <c r="E122" s="96">
        <f t="shared" si="2"/>
        <v>1.5754618366991435E-2</v>
      </c>
      <c r="F122" s="95">
        <v>42857.64</v>
      </c>
      <c r="G122" s="96">
        <f t="shared" si="3"/>
        <v>1.0136814293562058E-3</v>
      </c>
      <c r="H122" s="97"/>
      <c r="I122" s="77"/>
      <c r="J122" s="77">
        <v>0</v>
      </c>
      <c r="K122" s="77">
        <v>0</v>
      </c>
      <c r="L122" s="77">
        <v>0</v>
      </c>
    </row>
    <row r="123" spans="1:12" ht="15.75" customHeight="1" x14ac:dyDescent="0.15">
      <c r="A123" s="92">
        <v>121</v>
      </c>
      <c r="B123" s="93" t="s">
        <v>279</v>
      </c>
      <c r="C123" s="95">
        <v>38871.69</v>
      </c>
      <c r="D123" s="95">
        <v>51575.72</v>
      </c>
      <c r="E123" s="96">
        <f t="shared" si="2"/>
        <v>0.32681959544336769</v>
      </c>
      <c r="F123" s="95">
        <v>50099.69</v>
      </c>
      <c r="G123" s="96">
        <f t="shared" si="3"/>
        <v>-2.8618698876137771E-2</v>
      </c>
      <c r="H123" s="97"/>
      <c r="I123" s="77"/>
      <c r="J123" s="77">
        <v>0</v>
      </c>
      <c r="K123" s="77">
        <v>0</v>
      </c>
      <c r="L123" s="77">
        <v>0</v>
      </c>
    </row>
    <row r="124" spans="1:12" ht="15.75" customHeight="1" x14ac:dyDescent="0.15">
      <c r="A124" s="92">
        <v>122</v>
      </c>
      <c r="B124" s="93" t="s">
        <v>280</v>
      </c>
      <c r="C124" s="95">
        <v>50428.38</v>
      </c>
      <c r="D124" s="95">
        <v>50287.519999999997</v>
      </c>
      <c r="E124" s="96">
        <f t="shared" si="2"/>
        <v>-2.79326839371008E-3</v>
      </c>
      <c r="F124" s="95">
        <v>50720.21</v>
      </c>
      <c r="G124" s="96">
        <f t="shared" si="3"/>
        <v>8.6043217084477153E-3</v>
      </c>
      <c r="H124" s="97"/>
      <c r="I124" s="77"/>
      <c r="J124" s="77">
        <v>0</v>
      </c>
      <c r="K124" s="77">
        <v>0</v>
      </c>
      <c r="L124" s="77">
        <v>0</v>
      </c>
    </row>
    <row r="125" spans="1:12" ht="15.75" customHeight="1" x14ac:dyDescent="0.15">
      <c r="A125" s="92">
        <v>123</v>
      </c>
      <c r="B125" s="93" t="s">
        <v>281</v>
      </c>
      <c r="C125" s="95">
        <v>50147.65</v>
      </c>
      <c r="D125" s="95">
        <v>50522.15</v>
      </c>
      <c r="E125" s="96">
        <f t="shared" si="2"/>
        <v>7.467947152060006E-3</v>
      </c>
      <c r="F125" s="95">
        <v>53778.29</v>
      </c>
      <c r="G125" s="96">
        <f t="shared" si="3"/>
        <v>6.4449751247720011E-2</v>
      </c>
      <c r="H125" s="97"/>
      <c r="I125" s="77"/>
      <c r="J125" s="77">
        <v>0</v>
      </c>
      <c r="K125" s="77">
        <v>0</v>
      </c>
      <c r="L125" s="77">
        <v>0</v>
      </c>
    </row>
    <row r="126" spans="1:12" ht="15.75" customHeight="1" x14ac:dyDescent="0.15">
      <c r="A126" s="92">
        <v>124</v>
      </c>
      <c r="B126" s="93" t="s">
        <v>282</v>
      </c>
      <c r="C126" s="95">
        <v>50508.6</v>
      </c>
      <c r="D126" s="95">
        <v>47845.35</v>
      </c>
      <c r="E126" s="96">
        <f t="shared" si="2"/>
        <v>-5.2728644230883415E-2</v>
      </c>
      <c r="F126" s="95">
        <v>46538.42</v>
      </c>
      <c r="G126" s="96">
        <f t="shared" si="3"/>
        <v>-2.7315716156324443E-2</v>
      </c>
      <c r="H126" s="97"/>
      <c r="I126" s="77"/>
      <c r="J126" s="77">
        <v>0</v>
      </c>
      <c r="K126" s="77">
        <v>0</v>
      </c>
      <c r="L126" s="77">
        <v>0</v>
      </c>
    </row>
    <row r="127" spans="1:12" ht="15.75" customHeight="1" x14ac:dyDescent="0.15">
      <c r="A127" s="92">
        <v>126</v>
      </c>
      <c r="B127" s="93" t="s">
        <v>283</v>
      </c>
      <c r="C127" s="95">
        <v>46730.400000000001</v>
      </c>
      <c r="D127" s="95">
        <v>46208.26</v>
      </c>
      <c r="E127" s="96">
        <f t="shared" si="2"/>
        <v>-1.1173454539229244E-2</v>
      </c>
      <c r="F127" s="95">
        <v>49002.14</v>
      </c>
      <c r="G127" s="96">
        <f t="shared" si="3"/>
        <v>6.0462783060863945E-2</v>
      </c>
      <c r="H127" s="97"/>
      <c r="I127" s="77"/>
      <c r="J127" s="77">
        <v>0</v>
      </c>
      <c r="K127" s="77">
        <v>0</v>
      </c>
      <c r="L127" s="77">
        <v>0</v>
      </c>
    </row>
    <row r="128" spans="1:12" ht="15.75" customHeight="1" x14ac:dyDescent="0.15">
      <c r="A128" s="92">
        <v>127</v>
      </c>
      <c r="B128" s="93" t="s">
        <v>284</v>
      </c>
      <c r="C128" s="95">
        <v>49808.73</v>
      </c>
      <c r="D128" s="95">
        <v>51374.58</v>
      </c>
      <c r="E128" s="96">
        <f t="shared" si="2"/>
        <v>3.143726009476655E-2</v>
      </c>
      <c r="F128" s="95">
        <v>50610.95</v>
      </c>
      <c r="G128" s="96">
        <f t="shared" si="3"/>
        <v>-1.4863965797871304E-2</v>
      </c>
      <c r="H128" s="97"/>
      <c r="I128" s="77"/>
      <c r="J128" s="77">
        <v>0</v>
      </c>
      <c r="K128" s="77">
        <v>0</v>
      </c>
      <c r="L128" s="77">
        <v>0</v>
      </c>
    </row>
    <row r="129" spans="1:12" ht="15.75" customHeight="1" x14ac:dyDescent="0.15">
      <c r="A129" s="92">
        <v>128</v>
      </c>
      <c r="B129" s="93" t="s">
        <v>285</v>
      </c>
      <c r="C129" s="95">
        <v>56048.41</v>
      </c>
      <c r="D129" s="95">
        <v>56127.51</v>
      </c>
      <c r="E129" s="96">
        <f t="shared" si="2"/>
        <v>1.4112799988439395E-3</v>
      </c>
      <c r="F129" s="95">
        <v>55543.519999999997</v>
      </c>
      <c r="G129" s="96">
        <f t="shared" si="3"/>
        <v>-1.040470172291641E-2</v>
      </c>
      <c r="H129" s="97"/>
      <c r="I129" s="77"/>
      <c r="J129" s="77">
        <v>0</v>
      </c>
      <c r="K129" s="77">
        <v>0</v>
      </c>
      <c r="L129" s="77">
        <v>0</v>
      </c>
    </row>
    <row r="130" spans="1:12" ht="15.75" customHeight="1" x14ac:dyDescent="0.15">
      <c r="A130" s="92">
        <v>130</v>
      </c>
      <c r="B130" s="93" t="s">
        <v>286</v>
      </c>
      <c r="C130" s="95">
        <v>47484.02</v>
      </c>
      <c r="D130" s="95">
        <v>44593.54</v>
      </c>
      <c r="E130" s="96">
        <f t="shared" si="2"/>
        <v>-6.087268938055368E-2</v>
      </c>
      <c r="F130" s="95">
        <v>49659.68</v>
      </c>
      <c r="G130" s="96">
        <f t="shared" si="3"/>
        <v>0.11360703814947182</v>
      </c>
      <c r="H130" s="97"/>
      <c r="I130" s="77"/>
      <c r="J130" s="77">
        <v>0</v>
      </c>
      <c r="K130" s="77">
        <v>0</v>
      </c>
      <c r="L130" s="77">
        <v>0</v>
      </c>
    </row>
    <row r="131" spans="1:12" ht="16" x14ac:dyDescent="0.15">
      <c r="A131" s="92">
        <v>131</v>
      </c>
      <c r="B131" s="93" t="s">
        <v>136</v>
      </c>
      <c r="C131" s="95">
        <v>52919.99</v>
      </c>
      <c r="D131" s="95">
        <v>54554.22</v>
      </c>
      <c r="E131" s="96">
        <f t="shared" si="2"/>
        <v>3.0881147180866986E-2</v>
      </c>
      <c r="F131" s="95">
        <v>53123.37</v>
      </c>
      <c r="G131" s="96">
        <f t="shared" si="3"/>
        <v>-2.6228035154750584E-2</v>
      </c>
      <c r="H131" s="97"/>
      <c r="I131" s="77"/>
      <c r="J131" s="77">
        <v>0</v>
      </c>
      <c r="K131" s="77">
        <v>0</v>
      </c>
      <c r="L131" s="77">
        <v>0</v>
      </c>
    </row>
    <row r="132" spans="1:12" ht="15.75" customHeight="1" x14ac:dyDescent="0.15">
      <c r="A132" s="92">
        <v>132</v>
      </c>
      <c r="B132" s="93" t="s">
        <v>288</v>
      </c>
      <c r="C132" s="95">
        <v>53910.41</v>
      </c>
      <c r="D132" s="95">
        <v>54375.59</v>
      </c>
      <c r="E132" s="96">
        <f t="shared" si="2"/>
        <v>8.6287601967782734E-3</v>
      </c>
      <c r="F132" s="95">
        <v>54598.1</v>
      </c>
      <c r="G132" s="96">
        <f t="shared" si="3"/>
        <v>4.0920935294679328E-3</v>
      </c>
      <c r="H132" s="97"/>
      <c r="I132" s="77"/>
      <c r="J132" s="77">
        <v>0</v>
      </c>
      <c r="K132" s="77">
        <v>0</v>
      </c>
      <c r="L132" s="77">
        <v>0</v>
      </c>
    </row>
    <row r="133" spans="1:12" ht="15.75" customHeight="1" x14ac:dyDescent="0.15">
      <c r="A133" s="92">
        <v>135</v>
      </c>
      <c r="B133" s="93" t="s">
        <v>289</v>
      </c>
      <c r="C133" s="95">
        <v>46429.58</v>
      </c>
      <c r="D133" s="95">
        <v>45592.31</v>
      </c>
      <c r="E133" s="96">
        <f t="shared" si="2"/>
        <v>-1.8033115957542645E-2</v>
      </c>
      <c r="F133" s="95">
        <v>39624.74</v>
      </c>
      <c r="G133" s="96">
        <f t="shared" si="3"/>
        <v>-0.13088983646584262</v>
      </c>
      <c r="H133" s="97"/>
      <c r="I133" s="77"/>
      <c r="J133" s="77">
        <v>0</v>
      </c>
      <c r="K133" s="77">
        <v>0</v>
      </c>
      <c r="L133" s="77">
        <v>0</v>
      </c>
    </row>
    <row r="134" spans="1:12" ht="15.75" customHeight="1" x14ac:dyDescent="0.15">
      <c r="A134" s="92">
        <v>136</v>
      </c>
      <c r="B134" s="93" t="s">
        <v>290</v>
      </c>
      <c r="C134" s="95">
        <v>56483.83</v>
      </c>
      <c r="D134" s="95">
        <v>56156.33</v>
      </c>
      <c r="E134" s="96">
        <f t="shared" si="2"/>
        <v>-5.7981195680250064E-3</v>
      </c>
      <c r="F134" s="95">
        <v>57078.09</v>
      </c>
      <c r="G134" s="96">
        <f t="shared" si="3"/>
        <v>1.6414178063274276E-2</v>
      </c>
      <c r="H134" s="97"/>
      <c r="I134" s="77"/>
      <c r="J134" s="77">
        <v>0</v>
      </c>
      <c r="K134" s="77">
        <v>0</v>
      </c>
      <c r="L134" s="77">
        <v>0</v>
      </c>
    </row>
    <row r="135" spans="1:12" ht="15.75" customHeight="1" x14ac:dyDescent="0.15">
      <c r="A135" s="92">
        <v>137</v>
      </c>
      <c r="B135" s="93" t="s">
        <v>291</v>
      </c>
      <c r="C135" s="95">
        <v>39402.03</v>
      </c>
      <c r="D135" s="95">
        <v>40126.5</v>
      </c>
      <c r="E135" s="96">
        <f t="shared" si="2"/>
        <v>1.8386616121047528E-2</v>
      </c>
      <c r="F135" s="95">
        <v>41888.81</v>
      </c>
      <c r="G135" s="96">
        <f t="shared" si="3"/>
        <v>4.3918856615952073E-2</v>
      </c>
      <c r="H135" s="97"/>
      <c r="I135" s="77"/>
      <c r="J135" s="77">
        <v>0</v>
      </c>
      <c r="K135" s="77">
        <v>0</v>
      </c>
      <c r="L135" s="77">
        <v>0</v>
      </c>
    </row>
    <row r="136" spans="1:12" ht="15.75" customHeight="1" x14ac:dyDescent="0.15">
      <c r="A136" s="92">
        <v>139</v>
      </c>
      <c r="B136" s="93" t="s">
        <v>292</v>
      </c>
      <c r="C136" s="95">
        <v>55115.23</v>
      </c>
      <c r="D136" s="95">
        <v>55352.58</v>
      </c>
      <c r="E136" s="96">
        <f t="shared" si="2"/>
        <v>4.3064321785466486E-3</v>
      </c>
      <c r="F136" s="95">
        <v>59420.4</v>
      </c>
      <c r="G136" s="96">
        <f t="shared" si="3"/>
        <v>7.348925741130774E-2</v>
      </c>
      <c r="H136" s="97"/>
      <c r="I136" s="77"/>
      <c r="J136" s="77">
        <v>0</v>
      </c>
      <c r="K136" s="77">
        <v>0</v>
      </c>
      <c r="L136" s="77">
        <v>0</v>
      </c>
    </row>
    <row r="137" spans="1:12" ht="15.75" customHeight="1" x14ac:dyDescent="0.15">
      <c r="A137" s="92">
        <v>142</v>
      </c>
      <c r="B137" s="93" t="s">
        <v>293</v>
      </c>
      <c r="C137" s="95">
        <v>46887.19</v>
      </c>
      <c r="D137" s="95">
        <v>48518.7</v>
      </c>
      <c r="E137" s="96">
        <f t="shared" si="2"/>
        <v>3.4796497721445663E-2</v>
      </c>
      <c r="F137" s="95">
        <v>49522.53</v>
      </c>
      <c r="G137" s="96">
        <f t="shared" si="3"/>
        <v>2.0689548565810734E-2</v>
      </c>
      <c r="H137" s="97"/>
      <c r="I137" s="77"/>
      <c r="J137" s="77">
        <v>0</v>
      </c>
      <c r="K137" s="77">
        <v>0</v>
      </c>
      <c r="L137" s="77">
        <v>0</v>
      </c>
    </row>
    <row r="138" spans="1:12" ht="15.75" customHeight="1" x14ac:dyDescent="0.15">
      <c r="A138" s="92">
        <v>143</v>
      </c>
      <c r="B138" s="93" t="s">
        <v>294</v>
      </c>
      <c r="C138" s="95">
        <v>62534.48</v>
      </c>
      <c r="D138" s="95">
        <v>64123.74</v>
      </c>
      <c r="E138" s="96">
        <f t="shared" ref="E138:E205" si="4">IF(D138=0, "", IF(C138=0, "", IF(D138&lt;&gt;0, D138/C138-1)))</f>
        <v>2.5414139527505375E-2</v>
      </c>
      <c r="F138" s="95">
        <v>67332.81</v>
      </c>
      <c r="G138" s="96">
        <f>IF(F138=0, "", IF(D138=0, "", IF(F138&lt;&gt;0, F138/D138-1)))</f>
        <v>5.0044959947751044E-2</v>
      </c>
      <c r="H138" s="97"/>
      <c r="I138" s="77"/>
      <c r="J138" s="77">
        <v>0</v>
      </c>
      <c r="K138" s="77">
        <v>0</v>
      </c>
      <c r="L138" s="77">
        <v>0</v>
      </c>
    </row>
    <row r="139" spans="1:12" ht="15.75" customHeight="1" x14ac:dyDescent="0.15">
      <c r="A139" s="92">
        <v>144</v>
      </c>
      <c r="B139" s="93" t="s">
        <v>295</v>
      </c>
      <c r="C139" s="95">
        <v>58089.01</v>
      </c>
      <c r="D139" s="95">
        <v>58942.25</v>
      </c>
      <c r="E139" s="96">
        <f t="shared" si="4"/>
        <v>1.4688492711443901E-2</v>
      </c>
      <c r="F139" s="95">
        <v>62096.78</v>
      </c>
      <c r="G139" s="96">
        <f>IF(F139=0, "", IF(D139=0, "", IF(F139&lt;&gt;0, F139/D139-1)))</f>
        <v>5.3518995287760385E-2</v>
      </c>
      <c r="H139" s="97"/>
      <c r="I139" s="77"/>
      <c r="J139" s="77">
        <v>0</v>
      </c>
      <c r="K139" s="77">
        <v>0</v>
      </c>
      <c r="L139" s="77">
        <v>0</v>
      </c>
    </row>
    <row r="140" spans="1:12" ht="16" x14ac:dyDescent="0.15">
      <c r="A140" s="101" t="s">
        <v>137</v>
      </c>
      <c r="B140" s="100"/>
      <c r="C140" s="95"/>
      <c r="D140" s="95"/>
      <c r="E140" s="96"/>
      <c r="F140" s="95"/>
      <c r="G140" s="96"/>
      <c r="H140" s="97"/>
      <c r="I140" s="77"/>
      <c r="J140" s="77">
        <v>0</v>
      </c>
      <c r="K140" s="77">
        <v>0</v>
      </c>
      <c r="L140" s="77">
        <v>0</v>
      </c>
    </row>
    <row r="141" spans="1:12" ht="15.75" customHeight="1" x14ac:dyDescent="0.15">
      <c r="A141" s="92">
        <v>202</v>
      </c>
      <c r="B141" s="93" t="s">
        <v>296</v>
      </c>
      <c r="C141" s="95">
        <v>41498.44</v>
      </c>
      <c r="D141" s="95">
        <v>46141.34</v>
      </c>
      <c r="E141" s="96">
        <f t="shared" si="4"/>
        <v>0.11188131409277058</v>
      </c>
      <c r="F141" s="95">
        <v>47265.69</v>
      </c>
      <c r="G141" s="96">
        <f t="shared" ref="G141:G205" si="5">IF(F141=0, "", IF(D141=0, "", IF(F141&lt;&gt;0, F141/D141-1)))</f>
        <v>2.4367519452187736E-2</v>
      </c>
      <c r="H141" s="97"/>
      <c r="I141" s="77"/>
      <c r="J141" s="77">
        <v>0</v>
      </c>
      <c r="K141" s="77">
        <v>0</v>
      </c>
      <c r="L141" s="77">
        <v>0</v>
      </c>
    </row>
    <row r="142" spans="1:12" ht="15.75" customHeight="1" x14ac:dyDescent="0.15">
      <c r="A142" s="92">
        <v>207</v>
      </c>
      <c r="B142" s="93" t="s">
        <v>297</v>
      </c>
      <c r="C142" s="95">
        <v>37914.07</v>
      </c>
      <c r="D142" s="95">
        <v>39637.42</v>
      </c>
      <c r="E142" s="96">
        <f t="shared" si="4"/>
        <v>4.5454101867723473E-2</v>
      </c>
      <c r="F142" s="95">
        <v>40826.47</v>
      </c>
      <c r="G142" s="96">
        <f t="shared" si="5"/>
        <v>2.9998168397438629E-2</v>
      </c>
      <c r="H142" s="97"/>
      <c r="I142" s="77"/>
      <c r="J142" s="77">
        <v>0</v>
      </c>
      <c r="K142" s="77">
        <v>0</v>
      </c>
      <c r="L142" s="77">
        <v>0</v>
      </c>
    </row>
    <row r="143" spans="1:12" s="106" customFormat="1" ht="16" x14ac:dyDescent="0.15">
      <c r="A143" s="102"/>
      <c r="B143" s="103" t="s">
        <v>138</v>
      </c>
      <c r="C143" s="104">
        <v>52948.714720864402</v>
      </c>
      <c r="D143" s="104">
        <v>54494.049672710302</v>
      </c>
      <c r="E143" s="105">
        <f t="shared" si="4"/>
        <v>2.9185504501716641E-2</v>
      </c>
      <c r="F143" s="104">
        <v>55554.057159577998</v>
      </c>
      <c r="G143" s="105">
        <f t="shared" si="5"/>
        <v>1.9451802412081109E-2</v>
      </c>
      <c r="H143" s="97"/>
      <c r="I143" s="77"/>
      <c r="J143" s="77" t="e">
        <v>#N/A</v>
      </c>
      <c r="K143" s="77" t="e">
        <v>#N/A</v>
      </c>
      <c r="L143" s="77" t="e">
        <v>#N/A</v>
      </c>
    </row>
    <row r="144" spans="1:12" ht="16" x14ac:dyDescent="0.15">
      <c r="A144" s="107"/>
      <c r="B144" s="107"/>
      <c r="C144" s="108"/>
      <c r="D144" s="108"/>
      <c r="E144" s="109"/>
      <c r="F144" s="108"/>
      <c r="G144" s="109"/>
      <c r="H144" s="97"/>
      <c r="I144" s="77"/>
      <c r="J144" s="77" t="e">
        <v>#N/A</v>
      </c>
      <c r="K144" s="77" t="e">
        <v>#N/A</v>
      </c>
      <c r="L144" s="77" t="e">
        <v>#N/A</v>
      </c>
    </row>
    <row r="145" spans="1:12" ht="16" x14ac:dyDescent="0.15">
      <c r="A145" s="110" t="s">
        <v>139</v>
      </c>
      <c r="B145" s="111"/>
      <c r="C145" s="108"/>
      <c r="D145" s="108"/>
      <c r="E145" s="109"/>
      <c r="F145" s="108"/>
      <c r="G145" s="109"/>
      <c r="H145" s="97"/>
      <c r="I145" s="77"/>
      <c r="J145" s="77">
        <v>0</v>
      </c>
      <c r="K145" s="77">
        <v>0</v>
      </c>
      <c r="L145" s="77">
        <v>0</v>
      </c>
    </row>
    <row r="146" spans="1:12" ht="15.75" customHeight="1" x14ac:dyDescent="0.15">
      <c r="A146" s="92">
        <v>260</v>
      </c>
      <c r="B146" s="112" t="s">
        <v>2339</v>
      </c>
      <c r="C146" s="95">
        <v>72865.14</v>
      </c>
      <c r="D146" s="95">
        <v>61785.22</v>
      </c>
      <c r="E146" s="96">
        <f t="shared" si="4"/>
        <v>-0.15206064244163942</v>
      </c>
      <c r="F146" s="95">
        <v>63020.92</v>
      </c>
      <c r="G146" s="96">
        <f t="shared" si="5"/>
        <v>1.9999928785557453E-2</v>
      </c>
      <c r="H146" s="97"/>
      <c r="I146" s="77"/>
      <c r="J146" s="77">
        <v>0</v>
      </c>
      <c r="K146" s="77">
        <v>0</v>
      </c>
      <c r="L146" s="77">
        <v>0</v>
      </c>
    </row>
    <row r="147" spans="1:12" ht="15.75" customHeight="1" x14ac:dyDescent="0.15">
      <c r="A147" s="92">
        <v>261</v>
      </c>
      <c r="B147" s="112" t="s">
        <v>2340</v>
      </c>
      <c r="C147" s="95">
        <v>51973.62</v>
      </c>
      <c r="D147" s="95">
        <v>53383</v>
      </c>
      <c r="E147" s="96">
        <f t="shared" si="4"/>
        <v>2.7117218311905056E-2</v>
      </c>
      <c r="F147" s="95">
        <v>49423.14</v>
      </c>
      <c r="G147" s="96">
        <f t="shared" si="5"/>
        <v>-7.4178296461420268E-2</v>
      </c>
      <c r="H147" s="97"/>
      <c r="I147" s="77"/>
      <c r="J147" s="77">
        <v>0</v>
      </c>
      <c r="K147" s="77">
        <v>0</v>
      </c>
      <c r="L147" s="77">
        <v>0</v>
      </c>
    </row>
    <row r="148" spans="1:12" ht="15.75" customHeight="1" x14ac:dyDescent="0.15">
      <c r="A148" s="92">
        <v>262</v>
      </c>
      <c r="B148" s="112" t="s">
        <v>2341</v>
      </c>
      <c r="C148" s="95">
        <v>43117.15</v>
      </c>
      <c r="D148" s="95">
        <v>45030.99</v>
      </c>
      <c r="E148" s="96">
        <f t="shared" si="4"/>
        <v>4.4386978267348276E-2</v>
      </c>
      <c r="F148" s="95">
        <v>40958.68</v>
      </c>
      <c r="G148" s="96">
        <f t="shared" si="5"/>
        <v>-9.0433499241300175E-2</v>
      </c>
      <c r="H148" s="97"/>
      <c r="I148" s="77"/>
      <c r="J148" s="77">
        <v>0</v>
      </c>
      <c r="K148" s="77">
        <v>0</v>
      </c>
      <c r="L148" s="77">
        <v>0</v>
      </c>
    </row>
    <row r="149" spans="1:12" ht="15.75" customHeight="1" x14ac:dyDescent="0.15">
      <c r="A149" s="92">
        <v>263</v>
      </c>
      <c r="B149" s="112" t="s">
        <v>2342</v>
      </c>
      <c r="C149" s="95">
        <v>58524.4</v>
      </c>
      <c r="D149" s="95">
        <v>54885.08</v>
      </c>
      <c r="E149" s="96">
        <f t="shared" si="4"/>
        <v>-6.2184661440356503E-2</v>
      </c>
      <c r="F149" s="95">
        <v>54455.99</v>
      </c>
      <c r="G149" s="96">
        <f t="shared" si="5"/>
        <v>-7.8179716600578208E-3</v>
      </c>
      <c r="H149" s="97"/>
      <c r="I149" s="77"/>
      <c r="J149" s="77">
        <v>0</v>
      </c>
      <c r="K149" s="77">
        <v>0</v>
      </c>
      <c r="L149" s="77">
        <v>0</v>
      </c>
    </row>
    <row r="150" spans="1:12" ht="15.75" customHeight="1" x14ac:dyDescent="0.15">
      <c r="A150" s="92">
        <v>264</v>
      </c>
      <c r="B150" s="112" t="s">
        <v>2343</v>
      </c>
      <c r="C150" s="95">
        <v>53770</v>
      </c>
      <c r="D150" s="95">
        <v>52707.75</v>
      </c>
      <c r="E150" s="96">
        <f t="shared" si="4"/>
        <v>-1.9755439836339983E-2</v>
      </c>
      <c r="F150" s="95">
        <v>54817.58</v>
      </c>
      <c r="G150" s="96">
        <f t="shared" si="5"/>
        <v>4.0028838263822752E-2</v>
      </c>
      <c r="H150" s="97"/>
      <c r="I150" s="77"/>
      <c r="J150" s="77">
        <v>0</v>
      </c>
      <c r="K150" s="77">
        <v>0</v>
      </c>
      <c r="L150" s="77">
        <v>0</v>
      </c>
    </row>
    <row r="151" spans="1:12" ht="15.75" customHeight="1" x14ac:dyDescent="0.15">
      <c r="A151" s="92">
        <v>265</v>
      </c>
      <c r="B151" s="112" t="s">
        <v>2344</v>
      </c>
      <c r="C151" s="95">
        <v>51891.29</v>
      </c>
      <c r="D151" s="95">
        <v>53933.68</v>
      </c>
      <c r="E151" s="96">
        <f t="shared" si="4"/>
        <v>3.9359013815227994E-2</v>
      </c>
      <c r="F151" s="95">
        <v>52098.03</v>
      </c>
      <c r="G151" s="96">
        <f t="shared" si="5"/>
        <v>-3.4035318932437053E-2</v>
      </c>
      <c r="H151" s="97"/>
      <c r="I151" s="77"/>
      <c r="J151" s="77">
        <v>0</v>
      </c>
      <c r="K151" s="77">
        <v>0</v>
      </c>
      <c r="L151" s="77">
        <v>0</v>
      </c>
    </row>
    <row r="152" spans="1:12" ht="15.75" customHeight="1" x14ac:dyDescent="0.15">
      <c r="A152" s="92">
        <v>266</v>
      </c>
      <c r="B152" s="112" t="s">
        <v>2345</v>
      </c>
      <c r="C152" s="95">
        <v>47547.05</v>
      </c>
      <c r="D152" s="95">
        <v>53090.34</v>
      </c>
      <c r="E152" s="96">
        <f t="shared" si="4"/>
        <v>0.11658536123692209</v>
      </c>
      <c r="F152" s="95">
        <v>52579.18</v>
      </c>
      <c r="G152" s="96">
        <f t="shared" si="5"/>
        <v>-9.6281169041297909E-3</v>
      </c>
      <c r="H152" s="97"/>
      <c r="I152" s="77"/>
      <c r="J152" s="77">
        <v>0</v>
      </c>
      <c r="K152" s="77">
        <v>0</v>
      </c>
      <c r="L152" s="77">
        <v>0</v>
      </c>
    </row>
    <row r="153" spans="1:12" ht="15.75" customHeight="1" x14ac:dyDescent="0.15">
      <c r="A153" s="92">
        <v>267</v>
      </c>
      <c r="B153" s="112" t="s">
        <v>2346</v>
      </c>
      <c r="C153" s="95">
        <v>42026.16</v>
      </c>
      <c r="D153" s="95">
        <v>43889.01</v>
      </c>
      <c r="E153" s="96">
        <f t="shared" si="4"/>
        <v>4.4325962686098341E-2</v>
      </c>
      <c r="F153" s="95">
        <v>45249.5</v>
      </c>
      <c r="G153" s="96">
        <f t="shared" si="5"/>
        <v>3.0998420789167813E-2</v>
      </c>
      <c r="H153" s="97"/>
      <c r="I153" s="77"/>
      <c r="J153" s="77">
        <v>0</v>
      </c>
      <c r="K153" s="77">
        <v>0</v>
      </c>
      <c r="L153" s="77">
        <v>0</v>
      </c>
    </row>
    <row r="154" spans="1:12" ht="15.75" customHeight="1" x14ac:dyDescent="0.15">
      <c r="A154" s="92">
        <v>268</v>
      </c>
      <c r="B154" s="112" t="s">
        <v>2347</v>
      </c>
      <c r="C154" s="95">
        <v>44238.2</v>
      </c>
      <c r="D154" s="95">
        <v>44728.81</v>
      </c>
      <c r="E154" s="96">
        <f t="shared" si="4"/>
        <v>1.1090189022157304E-2</v>
      </c>
      <c r="F154" s="95">
        <v>54000</v>
      </c>
      <c r="G154" s="96">
        <f t="shared" si="5"/>
        <v>0.20727557920722695</v>
      </c>
      <c r="H154" s="97"/>
      <c r="I154" s="77"/>
      <c r="J154" s="77">
        <v>0</v>
      </c>
      <c r="K154" s="77">
        <v>0</v>
      </c>
      <c r="L154" s="77">
        <v>0</v>
      </c>
    </row>
    <row r="155" spans="1:12" ht="15.75" customHeight="1" x14ac:dyDescent="0.15">
      <c r="A155" s="92">
        <v>269</v>
      </c>
      <c r="B155" s="112" t="s">
        <v>2348</v>
      </c>
      <c r="C155" s="95">
        <v>46998.85</v>
      </c>
      <c r="D155" s="95">
        <v>51267.71</v>
      </c>
      <c r="E155" s="96">
        <f t="shared" si="4"/>
        <v>9.0829030923097021E-2</v>
      </c>
      <c r="F155" s="95">
        <v>52122.06</v>
      </c>
      <c r="G155" s="96">
        <f t="shared" si="5"/>
        <v>1.6664485306638444E-2</v>
      </c>
      <c r="H155" s="97"/>
      <c r="I155" s="77"/>
      <c r="J155" s="77">
        <v>0</v>
      </c>
      <c r="K155" s="77">
        <v>0</v>
      </c>
      <c r="L155" s="77">
        <v>0</v>
      </c>
    </row>
    <row r="156" spans="1:12" ht="15.75" customHeight="1" x14ac:dyDescent="0.15">
      <c r="A156" s="92">
        <v>270</v>
      </c>
      <c r="B156" s="112" t="s">
        <v>2349</v>
      </c>
      <c r="C156" s="95">
        <v>59574.47</v>
      </c>
      <c r="D156" s="95">
        <v>58798.74</v>
      </c>
      <c r="E156" s="96">
        <f t="shared" si="4"/>
        <v>-1.3021181724319209E-2</v>
      </c>
      <c r="F156" s="95">
        <v>59515.3</v>
      </c>
      <c r="G156" s="96">
        <f t="shared" si="5"/>
        <v>1.2186655700445304E-2</v>
      </c>
      <c r="H156" s="97"/>
      <c r="I156" s="77"/>
      <c r="J156" s="77">
        <v>0</v>
      </c>
      <c r="K156" s="77">
        <v>0</v>
      </c>
      <c r="L156" s="77">
        <v>0</v>
      </c>
    </row>
    <row r="157" spans="1:12" ht="31.25" customHeight="1" x14ac:dyDescent="0.15">
      <c r="A157" s="92">
        <v>271</v>
      </c>
      <c r="B157" s="112" t="s">
        <v>2350</v>
      </c>
      <c r="C157" s="95">
        <v>54978.43</v>
      </c>
      <c r="D157" s="95">
        <v>56131.31</v>
      </c>
      <c r="E157" s="96">
        <f t="shared" si="4"/>
        <v>2.0969678472084308E-2</v>
      </c>
      <c r="F157" s="95">
        <v>50678.22</v>
      </c>
      <c r="G157" s="96">
        <f t="shared" si="5"/>
        <v>-9.7148810530165775E-2</v>
      </c>
      <c r="H157" s="97"/>
      <c r="I157" s="77"/>
      <c r="J157" s="77">
        <v>0</v>
      </c>
      <c r="K157" s="77">
        <v>0</v>
      </c>
      <c r="L157" s="77">
        <v>0</v>
      </c>
    </row>
    <row r="158" spans="1:12" ht="15.75" customHeight="1" x14ac:dyDescent="0.15">
      <c r="A158" s="92">
        <v>272</v>
      </c>
      <c r="B158" s="112" t="s">
        <v>2351</v>
      </c>
      <c r="C158" s="95">
        <v>79491.539999999994</v>
      </c>
      <c r="D158" s="95">
        <v>81346.490000000005</v>
      </c>
      <c r="E158" s="96">
        <f t="shared" si="4"/>
        <v>2.3335187618707787E-2</v>
      </c>
      <c r="F158" s="95">
        <v>83727.69</v>
      </c>
      <c r="G158" s="96">
        <f t="shared" si="5"/>
        <v>2.9272314023629065E-2</v>
      </c>
      <c r="H158" s="97"/>
      <c r="I158" s="77"/>
      <c r="J158" s="77">
        <v>0</v>
      </c>
      <c r="K158" s="77">
        <v>0</v>
      </c>
      <c r="L158" s="77">
        <v>0</v>
      </c>
    </row>
    <row r="159" spans="1:12" ht="15.75" customHeight="1" x14ac:dyDescent="0.15">
      <c r="A159" s="92">
        <v>273</v>
      </c>
      <c r="B159" s="112" t="s">
        <v>2352</v>
      </c>
      <c r="C159" s="95">
        <v>41579.56</v>
      </c>
      <c r="D159" s="95">
        <v>41804.76</v>
      </c>
      <c r="E159" s="96">
        <f t="shared" si="4"/>
        <v>5.4161227295335124E-3</v>
      </c>
      <c r="F159" s="95">
        <v>42431.83</v>
      </c>
      <c r="G159" s="96">
        <f t="shared" si="5"/>
        <v>1.4999966510990559E-2</v>
      </c>
      <c r="H159" s="97"/>
      <c r="I159" s="77"/>
      <c r="J159" s="77">
        <v>0</v>
      </c>
      <c r="K159" s="77">
        <v>0</v>
      </c>
      <c r="L159" s="77">
        <v>0</v>
      </c>
    </row>
    <row r="160" spans="1:12" ht="15.75" customHeight="1" x14ac:dyDescent="0.15">
      <c r="A160" s="92">
        <v>274</v>
      </c>
      <c r="B160" s="112" t="s">
        <v>2353</v>
      </c>
      <c r="C160" s="95">
        <v>0</v>
      </c>
      <c r="D160" s="95">
        <v>0</v>
      </c>
      <c r="E160" s="96" t="str">
        <f t="shared" si="4"/>
        <v/>
      </c>
      <c r="F160" s="95">
        <v>0</v>
      </c>
      <c r="G160" s="96" t="str">
        <f t="shared" si="5"/>
        <v/>
      </c>
      <c r="H160" s="97"/>
      <c r="I160" s="77"/>
      <c r="J160" s="77">
        <v>0</v>
      </c>
      <c r="K160" s="77">
        <v>0</v>
      </c>
      <c r="L160" s="77">
        <v>0</v>
      </c>
    </row>
    <row r="161" spans="1:12" ht="15.75" customHeight="1" x14ac:dyDescent="0.15">
      <c r="A161" s="92">
        <v>275</v>
      </c>
      <c r="B161" s="112" t="s">
        <v>140</v>
      </c>
      <c r="C161" s="95">
        <v>57427.09</v>
      </c>
      <c r="D161" s="95">
        <v>60004.6</v>
      </c>
      <c r="E161" s="96">
        <f t="shared" si="4"/>
        <v>4.4883172732590237E-2</v>
      </c>
      <c r="F161" s="95">
        <v>61680.800000000003</v>
      </c>
      <c r="G161" s="96">
        <f t="shared" si="5"/>
        <v>2.7934525019748468E-2</v>
      </c>
      <c r="H161" s="97"/>
      <c r="I161" s="77"/>
      <c r="J161" s="77">
        <v>0</v>
      </c>
      <c r="K161" s="77">
        <v>0</v>
      </c>
      <c r="L161" s="77">
        <v>0</v>
      </c>
    </row>
    <row r="162" spans="1:12" ht="15.75" customHeight="1" x14ac:dyDescent="0.15">
      <c r="A162" s="92">
        <v>276</v>
      </c>
      <c r="B162" s="112" t="s">
        <v>2354</v>
      </c>
      <c r="C162" s="95">
        <v>52266.84</v>
      </c>
      <c r="D162" s="95">
        <v>52179.35</v>
      </c>
      <c r="E162" s="96">
        <f t="shared" si="4"/>
        <v>-1.6739102650934479E-3</v>
      </c>
      <c r="F162" s="95">
        <v>53318</v>
      </c>
      <c r="G162" s="96">
        <f t="shared" si="5"/>
        <v>2.182185098127909E-2</v>
      </c>
      <c r="H162" s="97"/>
      <c r="I162" s="77"/>
      <c r="J162" s="77">
        <v>0</v>
      </c>
      <c r="K162" s="77">
        <v>0</v>
      </c>
      <c r="L162" s="77">
        <v>0</v>
      </c>
    </row>
    <row r="163" spans="1:12" ht="15.75" customHeight="1" x14ac:dyDescent="0.15">
      <c r="A163" s="92">
        <v>277</v>
      </c>
      <c r="B163" s="112" t="s">
        <v>2355</v>
      </c>
      <c r="C163" s="95">
        <v>66890.289999999994</v>
      </c>
      <c r="D163" s="95">
        <v>67447.86</v>
      </c>
      <c r="E163" s="96">
        <f t="shared" si="4"/>
        <v>8.3355895153094384E-3</v>
      </c>
      <c r="F163" s="95">
        <v>70077.75</v>
      </c>
      <c r="G163" s="96">
        <f t="shared" si="5"/>
        <v>3.8991452063860788E-2</v>
      </c>
      <c r="H163" s="97"/>
      <c r="I163" s="77"/>
      <c r="J163" s="77">
        <v>0</v>
      </c>
      <c r="K163" s="77">
        <v>0</v>
      </c>
      <c r="L163" s="77">
        <v>0</v>
      </c>
    </row>
    <row r="164" spans="1:12" ht="15.75" customHeight="1" x14ac:dyDescent="0.15">
      <c r="A164" s="92">
        <v>278</v>
      </c>
      <c r="B164" s="112" t="s">
        <v>2356</v>
      </c>
      <c r="C164" s="95">
        <v>65245.21</v>
      </c>
      <c r="D164" s="95">
        <v>60538</v>
      </c>
      <c r="E164" s="96">
        <f t="shared" si="4"/>
        <v>-7.2146445693101469E-2</v>
      </c>
      <c r="F164" s="95">
        <v>63147</v>
      </c>
      <c r="G164" s="96">
        <f t="shared" si="5"/>
        <v>4.3096897816247592E-2</v>
      </c>
      <c r="H164" s="97"/>
      <c r="I164" s="77"/>
      <c r="J164" s="77">
        <v>0</v>
      </c>
      <c r="K164" s="77">
        <v>0</v>
      </c>
      <c r="L164" s="77">
        <v>0</v>
      </c>
    </row>
    <row r="165" spans="1:12" s="113" customFormat="1" ht="16" x14ac:dyDescent="0.15">
      <c r="A165" s="102"/>
      <c r="B165" s="103" t="s">
        <v>141</v>
      </c>
      <c r="C165" s="104">
        <v>61135.456708793732</v>
      </c>
      <c r="D165" s="104">
        <v>62180.787178816776</v>
      </c>
      <c r="E165" s="105">
        <f t="shared" si="4"/>
        <v>1.7098595909772252E-2</v>
      </c>
      <c r="F165" s="104">
        <v>62261.731662710765</v>
      </c>
      <c r="G165" s="105">
        <f t="shared" si="5"/>
        <v>1.3017603598552974E-3</v>
      </c>
      <c r="H165" s="97"/>
      <c r="I165" s="77"/>
      <c r="J165" s="77" t="e">
        <v>#N/A</v>
      </c>
      <c r="K165" s="77" t="e">
        <v>#N/A</v>
      </c>
      <c r="L165" s="77" t="e">
        <v>#N/A</v>
      </c>
    </row>
    <row r="166" spans="1:12" ht="16" x14ac:dyDescent="0.15">
      <c r="A166" s="107"/>
      <c r="B166" s="107"/>
      <c r="C166" s="108"/>
      <c r="D166" s="108"/>
      <c r="E166" s="109"/>
      <c r="F166" s="108"/>
      <c r="G166" s="109"/>
      <c r="H166" s="97"/>
      <c r="I166" s="77"/>
      <c r="J166" s="77" t="e">
        <v>#N/A</v>
      </c>
      <c r="K166" s="77" t="e">
        <v>#N/A</v>
      </c>
      <c r="L166" s="77" t="e">
        <v>#N/A</v>
      </c>
    </row>
    <row r="167" spans="1:12" ht="16" x14ac:dyDescent="0.15">
      <c r="A167" s="110" t="s">
        <v>142</v>
      </c>
      <c r="B167" s="111"/>
      <c r="C167" s="108"/>
      <c r="D167" s="108"/>
      <c r="E167" s="109"/>
      <c r="F167" s="108"/>
      <c r="G167" s="109"/>
      <c r="H167" s="97"/>
      <c r="I167" s="77"/>
      <c r="J167" s="77">
        <v>0</v>
      </c>
      <c r="K167" s="77">
        <v>0</v>
      </c>
      <c r="L167" s="77">
        <v>0</v>
      </c>
    </row>
    <row r="168" spans="1:12" ht="15.75" customHeight="1" x14ac:dyDescent="0.15">
      <c r="A168" s="92">
        <v>280</v>
      </c>
      <c r="B168" s="112" t="s">
        <v>2357</v>
      </c>
      <c r="C168" s="95">
        <v>43330.53</v>
      </c>
      <c r="D168" s="95">
        <v>44665.98</v>
      </c>
      <c r="E168" s="96">
        <f t="shared" si="4"/>
        <v>3.0820070744576711E-2</v>
      </c>
      <c r="F168" s="95">
        <v>45530.81</v>
      </c>
      <c r="G168" s="96">
        <f t="shared" si="5"/>
        <v>1.9362163328779491E-2</v>
      </c>
      <c r="H168" s="97"/>
      <c r="I168" s="77"/>
      <c r="J168" s="77">
        <v>0</v>
      </c>
      <c r="K168" s="77">
        <v>0</v>
      </c>
      <c r="L168" s="77">
        <v>0</v>
      </c>
    </row>
    <row r="169" spans="1:12" ht="15.75" customHeight="1" x14ac:dyDescent="0.15">
      <c r="A169" s="92">
        <v>281</v>
      </c>
      <c r="B169" s="112" t="s">
        <v>2358</v>
      </c>
      <c r="C169" s="95">
        <v>43053.34</v>
      </c>
      <c r="D169" s="95">
        <v>41979.040000000001</v>
      </c>
      <c r="E169" s="96">
        <f t="shared" si="4"/>
        <v>-2.4952767892107652E-2</v>
      </c>
      <c r="F169" s="95">
        <v>42785.2</v>
      </c>
      <c r="G169" s="96">
        <f t="shared" si="5"/>
        <v>1.9203869359565973E-2</v>
      </c>
      <c r="H169" s="97"/>
      <c r="I169" s="77"/>
      <c r="J169" s="77">
        <v>0</v>
      </c>
      <c r="K169" s="77">
        <v>0</v>
      </c>
      <c r="L169" s="77">
        <v>0</v>
      </c>
    </row>
    <row r="170" spans="1:12" ht="15.75" customHeight="1" x14ac:dyDescent="0.15">
      <c r="A170" s="92">
        <v>282</v>
      </c>
      <c r="B170" s="112" t="s">
        <v>2359</v>
      </c>
      <c r="C170" s="95">
        <v>51595.07</v>
      </c>
      <c r="D170" s="95">
        <v>48627.93</v>
      </c>
      <c r="E170" s="96">
        <f t="shared" si="4"/>
        <v>-5.7508207664026756E-2</v>
      </c>
      <c r="F170" s="95">
        <v>49600.49</v>
      </c>
      <c r="G170" s="96">
        <f t="shared" si="5"/>
        <v>2.0000028790039037E-2</v>
      </c>
      <c r="H170" s="97"/>
      <c r="I170" s="77"/>
      <c r="J170" s="77">
        <v>0</v>
      </c>
      <c r="K170" s="77">
        <v>0</v>
      </c>
      <c r="L170" s="77">
        <v>0</v>
      </c>
    </row>
    <row r="171" spans="1:12" ht="15.75" customHeight="1" x14ac:dyDescent="0.15">
      <c r="A171" s="92">
        <v>283</v>
      </c>
      <c r="B171" s="112" t="s">
        <v>2360</v>
      </c>
      <c r="C171" s="95">
        <v>39726.86</v>
      </c>
      <c r="D171" s="95">
        <v>38064.370000000003</v>
      </c>
      <c r="E171" s="96">
        <f t="shared" si="4"/>
        <v>-4.1848009130346475E-2</v>
      </c>
      <c r="F171" s="95">
        <v>45501.56</v>
      </c>
      <c r="G171" s="96">
        <f t="shared" si="5"/>
        <v>0.19538455516274134</v>
      </c>
      <c r="H171" s="97"/>
      <c r="I171" s="77"/>
      <c r="J171" s="77">
        <v>0</v>
      </c>
      <c r="K171" s="77">
        <v>0</v>
      </c>
      <c r="L171" s="77">
        <v>0</v>
      </c>
    </row>
    <row r="172" spans="1:12" ht="15.75" customHeight="1" x14ac:dyDescent="0.15">
      <c r="A172" s="92">
        <v>284</v>
      </c>
      <c r="B172" s="112" t="s">
        <v>2361</v>
      </c>
      <c r="C172" s="95">
        <v>51448.59</v>
      </c>
      <c r="D172" s="95">
        <v>52644.07</v>
      </c>
      <c r="E172" s="96">
        <f t="shared" si="4"/>
        <v>2.3236399675870656E-2</v>
      </c>
      <c r="F172" s="95">
        <v>54082.080000000002</v>
      </c>
      <c r="G172" s="96">
        <f t="shared" si="5"/>
        <v>2.7315707163219072E-2</v>
      </c>
      <c r="H172" s="97"/>
      <c r="I172" s="77"/>
      <c r="J172" s="77">
        <v>0</v>
      </c>
      <c r="K172" s="77">
        <v>0</v>
      </c>
      <c r="L172" s="77">
        <v>0</v>
      </c>
    </row>
    <row r="173" spans="1:12" ht="15.75" customHeight="1" x14ac:dyDescent="0.15">
      <c r="A173" s="92">
        <v>285</v>
      </c>
      <c r="B173" s="112" t="s">
        <v>2362</v>
      </c>
      <c r="C173" s="95">
        <v>44555.47</v>
      </c>
      <c r="D173" s="95">
        <v>48107.71</v>
      </c>
      <c r="E173" s="96">
        <f t="shared" si="4"/>
        <v>7.9726237878312123E-2</v>
      </c>
      <c r="F173" s="95">
        <v>48119.08</v>
      </c>
      <c r="G173" s="96">
        <f t="shared" si="5"/>
        <v>2.3634465244759539E-4</v>
      </c>
      <c r="H173" s="97"/>
      <c r="I173" s="77"/>
      <c r="J173" s="77">
        <v>0</v>
      </c>
      <c r="K173" s="77">
        <v>0</v>
      </c>
      <c r="L173" s="77">
        <v>0</v>
      </c>
    </row>
    <row r="174" spans="1:12" ht="15.75" customHeight="1" x14ac:dyDescent="0.15">
      <c r="A174" s="92">
        <v>286</v>
      </c>
      <c r="B174" s="112" t="s">
        <v>2363</v>
      </c>
      <c r="C174" s="95">
        <v>44926.02</v>
      </c>
      <c r="D174" s="95">
        <v>46461.25</v>
      </c>
      <c r="E174" s="96">
        <f t="shared" si="4"/>
        <v>3.4172401650535811E-2</v>
      </c>
      <c r="F174" s="95">
        <v>64809.64</v>
      </c>
      <c r="G174" s="96">
        <f t="shared" si="5"/>
        <v>0.39491813070031467</v>
      </c>
      <c r="H174" s="97"/>
      <c r="I174" s="77"/>
      <c r="J174" s="77">
        <v>0</v>
      </c>
      <c r="K174" s="77">
        <v>0</v>
      </c>
      <c r="L174" s="77">
        <v>0</v>
      </c>
    </row>
    <row r="175" spans="1:12" ht="15.75" customHeight="1" x14ac:dyDescent="0.15">
      <c r="A175" s="92">
        <v>287</v>
      </c>
      <c r="B175" s="112" t="s">
        <v>2364</v>
      </c>
      <c r="C175" s="95">
        <v>50926.63</v>
      </c>
      <c r="D175" s="95">
        <v>54161.919999999998</v>
      </c>
      <c r="E175" s="96">
        <f t="shared" si="4"/>
        <v>6.3528452599357133E-2</v>
      </c>
      <c r="F175" s="95">
        <v>48150.63</v>
      </c>
      <c r="G175" s="96">
        <f t="shared" si="5"/>
        <v>-0.1109873874485986</v>
      </c>
      <c r="H175" s="97"/>
      <c r="I175" s="77"/>
      <c r="J175" s="77">
        <v>0</v>
      </c>
      <c r="K175" s="77">
        <v>0</v>
      </c>
      <c r="L175" s="77">
        <v>0</v>
      </c>
    </row>
    <row r="176" spans="1:12" ht="15.75" customHeight="1" x14ac:dyDescent="0.15">
      <c r="A176" s="92">
        <v>288</v>
      </c>
      <c r="B176" s="112" t="s">
        <v>2365</v>
      </c>
      <c r="C176" s="95">
        <v>46357.2</v>
      </c>
      <c r="D176" s="95">
        <v>47143.51</v>
      </c>
      <c r="E176" s="96">
        <f t="shared" si="4"/>
        <v>1.6961982173211654E-2</v>
      </c>
      <c r="F176" s="95">
        <v>48535.56</v>
      </c>
      <c r="G176" s="96">
        <f t="shared" si="5"/>
        <v>2.9527924416319351E-2</v>
      </c>
      <c r="H176" s="97"/>
      <c r="I176" s="77"/>
      <c r="J176" s="77">
        <v>0</v>
      </c>
      <c r="K176" s="77">
        <v>0</v>
      </c>
      <c r="L176" s="77">
        <v>0</v>
      </c>
    </row>
    <row r="177" spans="1:12" ht="15.75" customHeight="1" x14ac:dyDescent="0.15">
      <c r="A177" s="92">
        <v>290</v>
      </c>
      <c r="B177" s="112" t="s">
        <v>2366</v>
      </c>
      <c r="C177" s="95">
        <v>58997.65</v>
      </c>
      <c r="D177" s="95">
        <v>61588.68</v>
      </c>
      <c r="E177" s="96">
        <f t="shared" si="4"/>
        <v>4.3917511968696976E-2</v>
      </c>
      <c r="F177" s="95">
        <v>61588.68</v>
      </c>
      <c r="G177" s="96">
        <f t="shared" si="5"/>
        <v>0</v>
      </c>
      <c r="H177" s="97"/>
      <c r="I177" s="77"/>
      <c r="J177" s="77">
        <v>0</v>
      </c>
      <c r="K177" s="77">
        <v>0</v>
      </c>
      <c r="L177" s="77">
        <v>0</v>
      </c>
    </row>
    <row r="178" spans="1:12" ht="15.75" customHeight="1" x14ac:dyDescent="0.15">
      <c r="A178" s="92">
        <v>292</v>
      </c>
      <c r="B178" s="112" t="s">
        <v>2367</v>
      </c>
      <c r="C178" s="95">
        <v>41528.99</v>
      </c>
      <c r="D178" s="95">
        <v>42396.81</v>
      </c>
      <c r="E178" s="96">
        <f t="shared" si="4"/>
        <v>2.0896727803878745E-2</v>
      </c>
      <c r="F178" s="114">
        <v>44115.64</v>
      </c>
      <c r="G178" s="96">
        <f t="shared" si="5"/>
        <v>4.054149356991732E-2</v>
      </c>
      <c r="H178" s="97"/>
      <c r="I178" s="77"/>
      <c r="J178" s="77">
        <v>0</v>
      </c>
      <c r="K178" s="77">
        <v>0</v>
      </c>
      <c r="L178" s="77">
        <v>0</v>
      </c>
    </row>
    <row r="179" spans="1:12" ht="15.75" customHeight="1" x14ac:dyDescent="0.15">
      <c r="A179" s="92">
        <v>299</v>
      </c>
      <c r="B179" s="112" t="s">
        <v>2368</v>
      </c>
      <c r="C179" s="95">
        <v>46656.74</v>
      </c>
      <c r="D179" s="95">
        <v>45815.48</v>
      </c>
      <c r="E179" s="96">
        <f t="shared" si="4"/>
        <v>-1.8030835416276259E-2</v>
      </c>
      <c r="F179" s="95">
        <v>46417.15</v>
      </c>
      <c r="G179" s="96">
        <f t="shared" si="5"/>
        <v>1.313246090622644E-2</v>
      </c>
      <c r="H179" s="97"/>
      <c r="I179" s="77"/>
      <c r="J179" s="77">
        <v>0</v>
      </c>
      <c r="K179" s="77">
        <v>0</v>
      </c>
      <c r="L179" s="77">
        <v>0</v>
      </c>
    </row>
    <row r="180" spans="1:12" s="113" customFormat="1" ht="16" x14ac:dyDescent="0.15">
      <c r="A180" s="102"/>
      <c r="B180" s="103" t="s">
        <v>143</v>
      </c>
      <c r="C180" s="104">
        <v>50729.894288336465</v>
      </c>
      <c r="D180" s="104">
        <v>52202.215124234572</v>
      </c>
      <c r="E180" s="105">
        <f t="shared" si="4"/>
        <v>2.9022745987401288E-2</v>
      </c>
      <c r="F180" s="104">
        <v>54021.511298025333</v>
      </c>
      <c r="G180" s="105">
        <f t="shared" si="5"/>
        <v>3.4850938211358873E-2</v>
      </c>
      <c r="H180" s="97"/>
      <c r="I180" s="77"/>
      <c r="J180" s="77" t="e">
        <v>#N/A</v>
      </c>
      <c r="K180" s="77" t="e">
        <v>#N/A</v>
      </c>
      <c r="L180" s="77" t="e">
        <v>#N/A</v>
      </c>
    </row>
    <row r="181" spans="1:12" ht="16" x14ac:dyDescent="0.15">
      <c r="A181" s="107"/>
      <c r="B181" s="107"/>
      <c r="C181" s="108"/>
      <c r="D181" s="108"/>
      <c r="E181" s="109"/>
      <c r="F181" s="108"/>
      <c r="G181" s="109"/>
      <c r="H181" s="97"/>
      <c r="I181" s="77"/>
      <c r="J181" s="77" t="e">
        <v>#N/A</v>
      </c>
      <c r="K181" s="77" t="e">
        <v>#N/A</v>
      </c>
      <c r="L181" s="77" t="e">
        <v>#N/A</v>
      </c>
    </row>
    <row r="182" spans="1:12" ht="16" x14ac:dyDescent="0.15">
      <c r="A182" s="110" t="s">
        <v>144</v>
      </c>
      <c r="B182" s="111"/>
      <c r="C182" s="108"/>
      <c r="D182" s="108"/>
      <c r="E182" s="109"/>
      <c r="F182" s="108"/>
      <c r="G182" s="109"/>
      <c r="H182" s="97"/>
      <c r="I182" s="77"/>
      <c r="J182" s="77" t="e">
        <v>#N/A</v>
      </c>
      <c r="K182" s="77" t="e">
        <v>#N/A</v>
      </c>
      <c r="L182" s="77" t="e">
        <v>#N/A</v>
      </c>
    </row>
    <row r="183" spans="1:12" ht="15.75" customHeight="1" x14ac:dyDescent="0.15">
      <c r="A183" s="92">
        <v>301</v>
      </c>
      <c r="B183" s="112" t="s">
        <v>2369</v>
      </c>
      <c r="C183" s="95">
        <v>62216.33</v>
      </c>
      <c r="D183" s="95">
        <v>65764.490000000005</v>
      </c>
      <c r="E183" s="96">
        <f t="shared" si="4"/>
        <v>5.7029400480549164E-2</v>
      </c>
      <c r="F183" s="95">
        <v>57496.63</v>
      </c>
      <c r="G183" s="96">
        <f t="shared" si="5"/>
        <v>-0.1257192141230018</v>
      </c>
      <c r="H183" s="97"/>
      <c r="I183" s="77"/>
      <c r="J183" s="77">
        <v>0</v>
      </c>
      <c r="K183" s="77">
        <v>0</v>
      </c>
      <c r="L183" s="77">
        <v>0</v>
      </c>
    </row>
    <row r="184" spans="1:12" ht="15.75" customHeight="1" x14ac:dyDescent="0.15">
      <c r="A184" s="92">
        <v>302</v>
      </c>
      <c r="B184" s="112" t="s">
        <v>2370</v>
      </c>
      <c r="C184" s="95">
        <v>47817.71</v>
      </c>
      <c r="D184" s="95">
        <v>48373.43</v>
      </c>
      <c r="E184" s="96">
        <f t="shared" si="4"/>
        <v>1.1621635582297785E-2</v>
      </c>
      <c r="F184" s="95">
        <v>47509.2</v>
      </c>
      <c r="G184" s="96">
        <f t="shared" si="5"/>
        <v>-1.7865799468840704E-2</v>
      </c>
      <c r="H184" s="97"/>
      <c r="I184" s="77"/>
      <c r="J184" s="77">
        <v>0</v>
      </c>
      <c r="K184" s="77">
        <v>0</v>
      </c>
      <c r="L184" s="77">
        <v>0</v>
      </c>
    </row>
    <row r="185" spans="1:12" ht="15.75" customHeight="1" x14ac:dyDescent="0.15">
      <c r="A185" s="92">
        <v>304</v>
      </c>
      <c r="B185" s="112" t="s">
        <v>2371</v>
      </c>
      <c r="C185" s="95">
        <v>51636.84</v>
      </c>
      <c r="D185" s="95">
        <v>51616.56</v>
      </c>
      <c r="E185" s="96">
        <f t="shared" si="4"/>
        <v>-3.9274285568213774E-4</v>
      </c>
      <c r="F185" s="95">
        <v>58769.23</v>
      </c>
      <c r="G185" s="96">
        <f t="shared" si="5"/>
        <v>0.13857316334137737</v>
      </c>
      <c r="H185" s="97"/>
      <c r="I185" s="77"/>
      <c r="J185" s="77">
        <v>0</v>
      </c>
      <c r="K185" s="77">
        <v>0</v>
      </c>
      <c r="L185" s="77">
        <v>0</v>
      </c>
    </row>
    <row r="186" spans="1:12" ht="15.75" customHeight="1" x14ac:dyDescent="0.15">
      <c r="A186" s="92">
        <v>306</v>
      </c>
      <c r="B186" s="112" t="s">
        <v>2372</v>
      </c>
      <c r="C186" s="95">
        <v>51838.43</v>
      </c>
      <c r="D186" s="95">
        <v>51674.27</v>
      </c>
      <c r="E186" s="96">
        <f t="shared" si="4"/>
        <v>-3.166762573635129E-3</v>
      </c>
      <c r="F186" s="95">
        <v>49384.51</v>
      </c>
      <c r="G186" s="96">
        <f t="shared" si="5"/>
        <v>-4.4311414558928397E-2</v>
      </c>
      <c r="H186" s="97"/>
      <c r="I186" s="77"/>
      <c r="J186" s="77">
        <v>0</v>
      </c>
      <c r="K186" s="77">
        <v>0</v>
      </c>
      <c r="L186" s="77">
        <v>0</v>
      </c>
    </row>
    <row r="187" spans="1:12" ht="15.75" customHeight="1" x14ac:dyDescent="0.15">
      <c r="A187" s="92">
        <v>307</v>
      </c>
      <c r="B187" s="112" t="s">
        <v>2373</v>
      </c>
      <c r="C187" s="95">
        <v>52052.61</v>
      </c>
      <c r="D187" s="95">
        <v>53346.89</v>
      </c>
      <c r="E187" s="96">
        <f t="shared" si="4"/>
        <v>2.4864843472786502E-2</v>
      </c>
      <c r="F187" s="95">
        <v>66610.97</v>
      </c>
      <c r="G187" s="96">
        <f t="shared" si="5"/>
        <v>0.24863829925230885</v>
      </c>
      <c r="H187" s="97"/>
      <c r="I187" s="77"/>
      <c r="J187" s="77">
        <v>0</v>
      </c>
      <c r="K187" s="77">
        <v>0</v>
      </c>
      <c r="L187" s="77">
        <v>0</v>
      </c>
    </row>
    <row r="188" spans="1:12" ht="15.75" customHeight="1" x14ac:dyDescent="0.15">
      <c r="A188" s="92">
        <v>308</v>
      </c>
      <c r="B188" s="112" t="s">
        <v>2374</v>
      </c>
      <c r="C188" s="95">
        <v>49254.33</v>
      </c>
      <c r="D188" s="95">
        <v>47612.35</v>
      </c>
      <c r="E188" s="96">
        <f t="shared" si="4"/>
        <v>-3.3336764503750338E-2</v>
      </c>
      <c r="F188" s="95">
        <v>52893.95</v>
      </c>
      <c r="G188" s="96">
        <f t="shared" si="5"/>
        <v>0.1109292021922883</v>
      </c>
      <c r="H188" s="97"/>
      <c r="I188" s="77"/>
      <c r="J188" s="77">
        <v>0</v>
      </c>
      <c r="K188" s="77">
        <v>0</v>
      </c>
      <c r="L188" s="77">
        <v>0</v>
      </c>
    </row>
    <row r="189" spans="1:12" ht="15.75" customHeight="1" x14ac:dyDescent="0.15">
      <c r="A189" s="92">
        <v>309</v>
      </c>
      <c r="B189" s="112" t="s">
        <v>2375</v>
      </c>
      <c r="C189" s="95">
        <v>50911.18</v>
      </c>
      <c r="D189" s="95">
        <v>47785.11</v>
      </c>
      <c r="E189" s="96">
        <f t="shared" si="4"/>
        <v>-6.1402426736131388E-2</v>
      </c>
      <c r="F189" s="95">
        <v>50535.199999999997</v>
      </c>
      <c r="G189" s="96">
        <f t="shared" si="5"/>
        <v>5.755119115557128E-2</v>
      </c>
      <c r="H189" s="97"/>
      <c r="I189" s="77"/>
      <c r="J189" s="77">
        <v>0</v>
      </c>
      <c r="K189" s="77">
        <v>0</v>
      </c>
      <c r="L189" s="77">
        <v>0</v>
      </c>
    </row>
    <row r="190" spans="1:12" ht="15.75" customHeight="1" x14ac:dyDescent="0.15">
      <c r="A190" s="92">
        <v>310</v>
      </c>
      <c r="B190" s="112" t="s">
        <v>2376</v>
      </c>
      <c r="C190" s="95">
        <v>47412.06</v>
      </c>
      <c r="D190" s="95">
        <v>46250.37</v>
      </c>
      <c r="E190" s="96">
        <f t="shared" si="4"/>
        <v>-2.4501993796514965E-2</v>
      </c>
      <c r="F190" s="95">
        <v>49948.54</v>
      </c>
      <c r="G190" s="96">
        <f t="shared" si="5"/>
        <v>7.9959792754090264E-2</v>
      </c>
      <c r="H190" s="97"/>
      <c r="I190" s="77"/>
      <c r="J190" s="77">
        <v>0</v>
      </c>
      <c r="K190" s="77">
        <v>0</v>
      </c>
      <c r="L190" s="77">
        <v>0</v>
      </c>
    </row>
    <row r="191" spans="1:12" ht="33" customHeight="1" x14ac:dyDescent="0.15">
      <c r="A191" s="92">
        <v>311</v>
      </c>
      <c r="B191" s="112" t="s">
        <v>2377</v>
      </c>
      <c r="C191" s="95">
        <v>48323.54</v>
      </c>
      <c r="D191" s="95">
        <v>42722.39</v>
      </c>
      <c r="E191" s="96">
        <f t="shared" si="4"/>
        <v>-0.1159093477009342</v>
      </c>
      <c r="F191" s="95">
        <v>40849.99</v>
      </c>
      <c r="G191" s="96">
        <f t="shared" si="5"/>
        <v>-4.3827136075486495E-2</v>
      </c>
      <c r="H191" s="97"/>
      <c r="I191" s="77"/>
      <c r="J191" s="77">
        <v>0</v>
      </c>
      <c r="K191" s="77">
        <v>0</v>
      </c>
      <c r="L191" s="77">
        <v>0</v>
      </c>
    </row>
    <row r="192" spans="1:12" ht="15.75" customHeight="1" x14ac:dyDescent="0.15">
      <c r="A192" s="92">
        <v>313</v>
      </c>
      <c r="B192" s="112" t="s">
        <v>145</v>
      </c>
      <c r="C192" s="95">
        <v>46285.02</v>
      </c>
      <c r="D192" s="95">
        <v>43676.35</v>
      </c>
      <c r="E192" s="96">
        <f t="shared" si="4"/>
        <v>-5.636099973598363E-2</v>
      </c>
      <c r="F192" s="95">
        <v>46663.43</v>
      </c>
      <c r="G192" s="96">
        <f t="shared" si="5"/>
        <v>6.8391246063373101E-2</v>
      </c>
      <c r="H192" s="97"/>
      <c r="I192" s="77"/>
      <c r="J192" s="77">
        <v>0</v>
      </c>
      <c r="K192" s="77">
        <v>0</v>
      </c>
      <c r="L192" s="77">
        <v>0</v>
      </c>
    </row>
    <row r="193" spans="1:12" s="113" customFormat="1" ht="16" x14ac:dyDescent="0.15">
      <c r="A193" s="102"/>
      <c r="B193" s="103" t="s">
        <v>146</v>
      </c>
      <c r="C193" s="104">
        <v>51194.388182294628</v>
      </c>
      <c r="D193" s="104">
        <v>50617.914746084265</v>
      </c>
      <c r="E193" s="105">
        <f t="shared" si="4"/>
        <v>-1.1260481015177626E-2</v>
      </c>
      <c r="F193" s="104">
        <v>54126.879739012496</v>
      </c>
      <c r="G193" s="105">
        <f t="shared" si="5"/>
        <v>6.9322590836274678E-2</v>
      </c>
      <c r="H193" s="97"/>
      <c r="I193" s="77"/>
      <c r="J193" s="77" t="e">
        <v>#N/A</v>
      </c>
      <c r="K193" s="77" t="e">
        <v>#N/A</v>
      </c>
      <c r="L193" s="77" t="e">
        <v>#N/A</v>
      </c>
    </row>
    <row r="194" spans="1:12" ht="16" x14ac:dyDescent="0.15">
      <c r="A194" s="107"/>
      <c r="B194" s="107"/>
      <c r="C194" s="108"/>
      <c r="D194" s="108"/>
      <c r="E194" s="109"/>
      <c r="F194" s="108"/>
      <c r="G194" s="109"/>
      <c r="H194" s="97"/>
      <c r="I194" s="77"/>
      <c r="J194" s="77" t="e">
        <v>#N/A</v>
      </c>
      <c r="K194" s="77" t="e">
        <v>#N/A</v>
      </c>
      <c r="L194" s="77" t="e">
        <v>#N/A</v>
      </c>
    </row>
    <row r="195" spans="1:12" ht="16" x14ac:dyDescent="0.15">
      <c r="A195" s="110" t="s">
        <v>147</v>
      </c>
      <c r="B195" s="111"/>
      <c r="C195" s="108"/>
      <c r="D195" s="108"/>
      <c r="E195" s="109"/>
      <c r="F195" s="108"/>
      <c r="G195" s="109"/>
      <c r="H195" s="97"/>
      <c r="I195" s="77"/>
      <c r="J195" s="77">
        <v>0</v>
      </c>
      <c r="K195" s="77">
        <v>0</v>
      </c>
      <c r="L195" s="77">
        <v>0</v>
      </c>
    </row>
    <row r="196" spans="1:12" ht="15.75" customHeight="1" x14ac:dyDescent="0.15">
      <c r="A196" s="92">
        <v>401</v>
      </c>
      <c r="B196" s="112" t="s">
        <v>2378</v>
      </c>
      <c r="C196" s="95">
        <v>49258.82</v>
      </c>
      <c r="D196" s="95">
        <v>44074.23</v>
      </c>
      <c r="E196" s="96">
        <f t="shared" si="4"/>
        <v>-0.10525201375103987</v>
      </c>
      <c r="F196" s="95">
        <v>44955.72</v>
      </c>
      <c r="G196" s="96">
        <f t="shared" si="5"/>
        <v>2.0000122520574815E-2</v>
      </c>
      <c r="H196" s="97"/>
      <c r="I196" s="77"/>
      <c r="J196" s="77">
        <v>0</v>
      </c>
      <c r="K196" s="77">
        <v>0</v>
      </c>
      <c r="L196" s="77">
        <v>0</v>
      </c>
    </row>
    <row r="197" spans="1:12" ht="15.75" customHeight="1" x14ac:dyDescent="0.15">
      <c r="A197" s="92">
        <v>402</v>
      </c>
      <c r="B197" s="112" t="s">
        <v>2379</v>
      </c>
      <c r="C197" s="95">
        <v>53223.55</v>
      </c>
      <c r="D197" s="95">
        <v>54764</v>
      </c>
      <c r="E197" s="96">
        <f t="shared" si="4"/>
        <v>2.8943014887206742E-2</v>
      </c>
      <c r="F197" s="95">
        <v>55926.5</v>
      </c>
      <c r="G197" s="96">
        <f t="shared" si="5"/>
        <v>2.1227448688919681E-2</v>
      </c>
      <c r="H197" s="97"/>
      <c r="I197" s="77"/>
      <c r="J197" s="77">
        <v>0</v>
      </c>
      <c r="K197" s="77">
        <v>0</v>
      </c>
      <c r="L197" s="77">
        <v>0</v>
      </c>
    </row>
    <row r="198" spans="1:12" ht="15.75" customHeight="1" x14ac:dyDescent="0.15">
      <c r="A198" s="92">
        <v>403</v>
      </c>
      <c r="B198" s="112" t="s">
        <v>2380</v>
      </c>
      <c r="C198" s="95">
        <v>43697.17</v>
      </c>
      <c r="D198" s="95">
        <v>42371.71</v>
      </c>
      <c r="E198" s="96">
        <f t="shared" si="4"/>
        <v>-3.0332856795989294E-2</v>
      </c>
      <c r="F198" s="95">
        <v>42222.22</v>
      </c>
      <c r="G198" s="96">
        <f t="shared" si="5"/>
        <v>-3.5280615297328399E-3</v>
      </c>
      <c r="H198" s="97"/>
      <c r="I198" s="77"/>
      <c r="J198" s="77">
        <v>0</v>
      </c>
      <c r="K198" s="77">
        <v>0</v>
      </c>
      <c r="L198" s="77">
        <v>0</v>
      </c>
    </row>
    <row r="199" spans="1:12" ht="15.75" customHeight="1" x14ac:dyDescent="0.15">
      <c r="A199" s="92">
        <v>404</v>
      </c>
      <c r="B199" s="112" t="s">
        <v>2381</v>
      </c>
      <c r="C199" s="95">
        <v>45244.23</v>
      </c>
      <c r="D199" s="95">
        <v>41666.67</v>
      </c>
      <c r="E199" s="96">
        <f t="shared" si="4"/>
        <v>-7.907218224290713E-2</v>
      </c>
      <c r="F199" s="95">
        <v>41666.67</v>
      </c>
      <c r="G199" s="96">
        <f t="shared" si="5"/>
        <v>0</v>
      </c>
      <c r="H199" s="97"/>
      <c r="I199" s="77"/>
      <c r="J199" s="77">
        <v>0</v>
      </c>
      <c r="K199" s="77">
        <v>0</v>
      </c>
      <c r="L199" s="77">
        <v>0</v>
      </c>
    </row>
    <row r="200" spans="1:12" ht="15.75" customHeight="1" x14ac:dyDescent="0.15">
      <c r="A200" s="92">
        <v>405</v>
      </c>
      <c r="B200" s="112" t="s">
        <v>2382</v>
      </c>
      <c r="C200" s="95">
        <v>89947.46</v>
      </c>
      <c r="D200" s="95">
        <v>80327.55</v>
      </c>
      <c r="E200" s="96">
        <f t="shared" si="4"/>
        <v>-0.10695032411143135</v>
      </c>
      <c r="F200" s="95">
        <v>82919.38</v>
      </c>
      <c r="G200" s="96">
        <f t="shared" si="5"/>
        <v>3.2265766850850142E-2</v>
      </c>
      <c r="H200" s="97"/>
      <c r="I200" s="77"/>
      <c r="J200" s="77">
        <v>0</v>
      </c>
      <c r="K200" s="77">
        <v>0</v>
      </c>
      <c r="L200" s="77">
        <v>0</v>
      </c>
    </row>
    <row r="201" spans="1:12" ht="15.75" customHeight="1" x14ac:dyDescent="0.15">
      <c r="A201" s="92">
        <v>406</v>
      </c>
      <c r="B201" s="112" t="s">
        <v>2383</v>
      </c>
      <c r="C201" s="95">
        <v>41865</v>
      </c>
      <c r="D201" s="95">
        <v>42000</v>
      </c>
      <c r="E201" s="96">
        <f t="shared" si="4"/>
        <v>3.2246506628448302E-3</v>
      </c>
      <c r="F201" s="95">
        <v>42000</v>
      </c>
      <c r="G201" s="96">
        <f t="shared" si="5"/>
        <v>0</v>
      </c>
      <c r="H201" s="97"/>
      <c r="I201" s="77"/>
      <c r="J201" s="77">
        <v>0</v>
      </c>
      <c r="K201" s="77">
        <v>0</v>
      </c>
      <c r="L201" s="77">
        <v>0</v>
      </c>
    </row>
    <row r="202" spans="1:12" ht="15.75" customHeight="1" x14ac:dyDescent="0.15">
      <c r="A202" s="92">
        <v>407</v>
      </c>
      <c r="B202" s="112" t="s">
        <v>2384</v>
      </c>
      <c r="C202" s="95">
        <v>44246.09</v>
      </c>
      <c r="D202" s="95">
        <v>43831.5</v>
      </c>
      <c r="E202" s="96">
        <f t="shared" si="4"/>
        <v>-9.3700934930068813E-3</v>
      </c>
      <c r="F202" s="95">
        <v>44992.39</v>
      </c>
      <c r="G202" s="96">
        <f t="shared" si="5"/>
        <v>2.6485290259288474E-2</v>
      </c>
      <c r="H202" s="97"/>
      <c r="I202" s="77"/>
      <c r="J202" s="77">
        <v>0</v>
      </c>
      <c r="K202" s="77">
        <v>0</v>
      </c>
      <c r="L202" s="77">
        <v>0</v>
      </c>
    </row>
    <row r="203" spans="1:12" ht="15.75" customHeight="1" x14ac:dyDescent="0.15">
      <c r="A203" s="92">
        <v>408</v>
      </c>
      <c r="B203" s="112" t="s">
        <v>2385</v>
      </c>
      <c r="C203" s="95">
        <v>40600</v>
      </c>
      <c r="D203" s="95">
        <v>39848</v>
      </c>
      <c r="E203" s="96">
        <f t="shared" si="4"/>
        <v>-1.852216748768476E-2</v>
      </c>
      <c r="F203" s="95">
        <v>39500</v>
      </c>
      <c r="G203" s="96">
        <f t="shared" si="5"/>
        <v>-8.7331861072074135E-3</v>
      </c>
      <c r="H203" s="97"/>
      <c r="I203" s="77"/>
      <c r="J203" s="77">
        <v>0</v>
      </c>
      <c r="K203" s="77">
        <v>0</v>
      </c>
      <c r="L203" s="77">
        <v>0</v>
      </c>
    </row>
    <row r="204" spans="1:12" ht="15.75" customHeight="1" x14ac:dyDescent="0.15">
      <c r="A204" s="92">
        <v>409</v>
      </c>
      <c r="B204" s="112" t="s">
        <v>2386</v>
      </c>
      <c r="C204" s="95">
        <v>38509.35</v>
      </c>
      <c r="D204" s="95">
        <v>32386.35</v>
      </c>
      <c r="E204" s="96">
        <f t="shared" si="4"/>
        <v>-0.15900034666905571</v>
      </c>
      <c r="F204" s="95">
        <v>32386.35</v>
      </c>
      <c r="G204" s="96">
        <f t="shared" si="5"/>
        <v>0</v>
      </c>
      <c r="H204" s="97"/>
      <c r="I204" s="77"/>
      <c r="J204" s="77">
        <v>0</v>
      </c>
      <c r="K204" s="77">
        <v>0</v>
      </c>
      <c r="L204" s="77">
        <v>0</v>
      </c>
    </row>
    <row r="205" spans="1:12" ht="15.75" customHeight="1" x14ac:dyDescent="0.15">
      <c r="A205" s="92">
        <v>410</v>
      </c>
      <c r="B205" s="112" t="s">
        <v>2387</v>
      </c>
      <c r="C205" s="95">
        <v>54416.38</v>
      </c>
      <c r="D205" s="95">
        <v>56594.73</v>
      </c>
      <c r="E205" s="96">
        <f t="shared" si="4"/>
        <v>4.0031145033903481E-2</v>
      </c>
      <c r="F205" s="95">
        <v>57443.85</v>
      </c>
      <c r="G205" s="96">
        <f t="shared" si="5"/>
        <v>1.5003517111928932E-2</v>
      </c>
      <c r="H205" s="97"/>
      <c r="I205" s="77"/>
      <c r="J205" s="77">
        <v>0</v>
      </c>
      <c r="K205" s="77">
        <v>0</v>
      </c>
      <c r="L205" s="77">
        <v>0</v>
      </c>
    </row>
    <row r="206" spans="1:12" ht="15.75" customHeight="1" x14ac:dyDescent="0.15">
      <c r="A206" s="92">
        <v>411</v>
      </c>
      <c r="B206" s="112" t="s">
        <v>2388</v>
      </c>
      <c r="C206" s="95">
        <v>38016.67</v>
      </c>
      <c r="D206" s="95">
        <v>38154.22</v>
      </c>
      <c r="E206" s="96">
        <f t="shared" ref="E206:E224" si="6">IF(D206=0, "", IF(C206=0, "", IF(D206&lt;&gt;0, D206/C206-1)))</f>
        <v>3.618149616997135E-3</v>
      </c>
      <c r="F206" s="95">
        <v>52666.6</v>
      </c>
      <c r="G206" s="96">
        <f t="shared" ref="G206:G226" si="7">IF(F206=0, "", IF(D206=0, "", IF(F206&lt;&gt;0, F206/D206-1)))</f>
        <v>0.38036107146208198</v>
      </c>
      <c r="H206" s="97"/>
      <c r="I206" s="77"/>
      <c r="J206" s="77">
        <v>0</v>
      </c>
      <c r="K206" s="77">
        <v>0</v>
      </c>
      <c r="L206" s="77">
        <v>0</v>
      </c>
    </row>
    <row r="207" spans="1:12" ht="15.75" customHeight="1" x14ac:dyDescent="0.15">
      <c r="A207" s="92">
        <v>412</v>
      </c>
      <c r="B207" s="112" t="s">
        <v>2389</v>
      </c>
      <c r="C207" s="95">
        <v>43004.41</v>
      </c>
      <c r="D207" s="95">
        <v>45628.58</v>
      </c>
      <c r="E207" s="96">
        <f t="shared" si="6"/>
        <v>6.1020951107107368E-2</v>
      </c>
      <c r="F207" s="95">
        <v>46172.55</v>
      </c>
      <c r="G207" s="96">
        <f t="shared" si="7"/>
        <v>1.1921694692230256E-2</v>
      </c>
      <c r="H207" s="97"/>
      <c r="I207" s="77"/>
      <c r="J207" s="77">
        <v>0</v>
      </c>
      <c r="K207" s="77">
        <v>0</v>
      </c>
      <c r="L207" s="77">
        <v>0</v>
      </c>
    </row>
    <row r="208" spans="1:12" ht="15.75" customHeight="1" x14ac:dyDescent="0.15">
      <c r="A208" s="92">
        <v>413</v>
      </c>
      <c r="B208" s="112" t="s">
        <v>2390</v>
      </c>
      <c r="C208" s="95">
        <v>45206.28</v>
      </c>
      <c r="D208" s="95">
        <v>58947.16</v>
      </c>
      <c r="E208" s="96">
        <f t="shared" si="6"/>
        <v>0.30395953836502376</v>
      </c>
      <c r="F208" s="95">
        <v>0</v>
      </c>
      <c r="G208" s="96" t="str">
        <f t="shared" si="7"/>
        <v/>
      </c>
      <c r="H208" s="97"/>
      <c r="I208" s="77"/>
      <c r="J208" s="77">
        <v>0</v>
      </c>
      <c r="K208" s="77">
        <v>0</v>
      </c>
      <c r="L208" s="77">
        <v>0</v>
      </c>
    </row>
    <row r="209" spans="1:12" ht="15.75" customHeight="1" x14ac:dyDescent="0.15">
      <c r="A209" s="92">
        <v>414</v>
      </c>
      <c r="B209" s="112" t="s">
        <v>2391</v>
      </c>
      <c r="C209" s="95">
        <v>47175.29</v>
      </c>
      <c r="D209" s="95">
        <v>54048.4</v>
      </c>
      <c r="E209" s="96">
        <f t="shared" si="6"/>
        <v>0.14569301004826896</v>
      </c>
      <c r="F209" s="95">
        <v>55129.36</v>
      </c>
      <c r="G209" s="96">
        <f t="shared" si="7"/>
        <v>1.999985198451748E-2</v>
      </c>
      <c r="H209" s="97"/>
      <c r="I209" s="77"/>
      <c r="J209" s="77">
        <v>0</v>
      </c>
      <c r="K209" s="77">
        <v>0</v>
      </c>
      <c r="L209" s="77">
        <v>0</v>
      </c>
    </row>
    <row r="210" spans="1:12" ht="15.75" customHeight="1" x14ac:dyDescent="0.15">
      <c r="A210" s="92">
        <v>415</v>
      </c>
      <c r="B210" s="112" t="s">
        <v>2392</v>
      </c>
      <c r="C210" s="95">
        <v>26654.19</v>
      </c>
      <c r="D210" s="95">
        <v>28131.52</v>
      </c>
      <c r="E210" s="96">
        <f t="shared" si="6"/>
        <v>5.5425807349613665E-2</v>
      </c>
      <c r="F210" s="95">
        <v>35142.86</v>
      </c>
      <c r="G210" s="96">
        <f t="shared" si="7"/>
        <v>0.24923431083709668</v>
      </c>
      <c r="H210" s="97"/>
      <c r="I210" s="77"/>
      <c r="J210" s="77">
        <v>0</v>
      </c>
      <c r="K210" s="77">
        <v>0</v>
      </c>
      <c r="L210" s="77">
        <v>0</v>
      </c>
    </row>
    <row r="211" spans="1:12" ht="15.75" customHeight="1" x14ac:dyDescent="0.15">
      <c r="A211" s="92">
        <v>416</v>
      </c>
      <c r="B211" s="112" t="s">
        <v>2393</v>
      </c>
      <c r="C211" s="95">
        <v>61075.7</v>
      </c>
      <c r="D211" s="95">
        <v>62398.98</v>
      </c>
      <c r="E211" s="96">
        <f t="shared" si="6"/>
        <v>2.1666227321176956E-2</v>
      </c>
      <c r="F211" s="95">
        <v>56559.57</v>
      </c>
      <c r="G211" s="96">
        <f t="shared" si="7"/>
        <v>-9.3581818164335417E-2</v>
      </c>
      <c r="H211" s="97"/>
      <c r="I211" s="77"/>
      <c r="J211" s="77">
        <v>0</v>
      </c>
      <c r="K211" s="77">
        <v>0</v>
      </c>
      <c r="L211" s="77">
        <v>0</v>
      </c>
    </row>
    <row r="212" spans="1:12" ht="15.75" customHeight="1" x14ac:dyDescent="0.15">
      <c r="A212" s="92">
        <v>417</v>
      </c>
      <c r="B212" s="112" t="s">
        <v>2394</v>
      </c>
      <c r="C212" s="95">
        <v>33301</v>
      </c>
      <c r="D212" s="95">
        <v>32023.08</v>
      </c>
      <c r="E212" s="96">
        <f t="shared" si="6"/>
        <v>-3.8374823578871453E-2</v>
      </c>
      <c r="F212" s="95">
        <v>37610.29</v>
      </c>
      <c r="G212" s="96">
        <f t="shared" si="7"/>
        <v>0.17447447278650263</v>
      </c>
      <c r="H212" s="97"/>
      <c r="I212" s="77"/>
      <c r="J212" s="77">
        <v>0</v>
      </c>
      <c r="K212" s="77">
        <v>0</v>
      </c>
      <c r="L212" s="77">
        <v>0</v>
      </c>
    </row>
    <row r="213" spans="1:12" ht="15.75" customHeight="1" x14ac:dyDescent="0.15">
      <c r="A213" s="92">
        <v>418</v>
      </c>
      <c r="B213" s="112" t="s">
        <v>2395</v>
      </c>
      <c r="C213" s="95">
        <v>41480.04</v>
      </c>
      <c r="D213" s="95">
        <v>41624.370000000003</v>
      </c>
      <c r="E213" s="96">
        <f t="shared" si="6"/>
        <v>3.4795048413647223E-3</v>
      </c>
      <c r="F213" s="95">
        <v>50176</v>
      </c>
      <c r="G213" s="96">
        <f t="shared" si="7"/>
        <v>0.20544767404287434</v>
      </c>
      <c r="H213" s="97"/>
      <c r="I213" s="77"/>
      <c r="J213" s="77">
        <v>0</v>
      </c>
      <c r="K213" s="77">
        <v>0</v>
      </c>
      <c r="L213" s="77">
        <v>0</v>
      </c>
    </row>
    <row r="214" spans="1:12" ht="28.25" customHeight="1" x14ac:dyDescent="0.15">
      <c r="A214" s="92">
        <v>420</v>
      </c>
      <c r="B214" s="112" t="s">
        <v>2396</v>
      </c>
      <c r="C214" s="95">
        <v>42061.84</v>
      </c>
      <c r="D214" s="95">
        <v>44348.08</v>
      </c>
      <c r="E214" s="96">
        <f t="shared" si="6"/>
        <v>5.4354255543742402E-2</v>
      </c>
      <c r="F214" s="95">
        <v>46513</v>
      </c>
      <c r="G214" s="96">
        <f>IF(F214=0, "", IF(D214=0, "", IF(F214&lt;&gt;0, F214/D214-1)))</f>
        <v>4.8816544030767517E-2</v>
      </c>
      <c r="H214" s="97"/>
      <c r="I214" s="77"/>
      <c r="J214" s="77">
        <v>0</v>
      </c>
      <c r="K214" s="77">
        <v>0</v>
      </c>
      <c r="L214" s="77">
        <v>0</v>
      </c>
    </row>
    <row r="215" spans="1:12" ht="15.75" customHeight="1" x14ac:dyDescent="0.15">
      <c r="A215" s="92">
        <v>421</v>
      </c>
      <c r="B215" s="112" t="s">
        <v>2397</v>
      </c>
      <c r="C215" s="95">
        <v>45018.9</v>
      </c>
      <c r="D215" s="95">
        <v>45757.84</v>
      </c>
      <c r="E215" s="96">
        <f t="shared" si="6"/>
        <v>1.6413995010984062E-2</v>
      </c>
      <c r="F215" s="95">
        <v>46664</v>
      </c>
      <c r="G215" s="96">
        <f t="shared" si="7"/>
        <v>1.9803382327487462E-2</v>
      </c>
      <c r="H215" s="97"/>
      <c r="I215" s="77"/>
      <c r="J215" s="77">
        <v>0</v>
      </c>
      <c r="K215" s="77">
        <v>0</v>
      </c>
      <c r="L215" s="77">
        <v>0</v>
      </c>
    </row>
    <row r="216" spans="1:12" ht="15.75" customHeight="1" x14ac:dyDescent="0.15">
      <c r="A216" s="92">
        <v>422</v>
      </c>
      <c r="B216" s="112" t="s">
        <v>2398</v>
      </c>
      <c r="C216" s="95">
        <v>43042.47</v>
      </c>
      <c r="D216" s="95">
        <v>42089.89</v>
      </c>
      <c r="E216" s="96">
        <f t="shared" si="6"/>
        <v>-2.2131164870417552E-2</v>
      </c>
      <c r="F216" s="95">
        <v>44417.86</v>
      </c>
      <c r="G216" s="96">
        <f t="shared" si="7"/>
        <v>5.530948168313099E-2</v>
      </c>
      <c r="H216" s="97"/>
      <c r="I216" s="77"/>
      <c r="J216" s="77">
        <v>0</v>
      </c>
      <c r="K216" s="77">
        <v>0</v>
      </c>
      <c r="L216" s="77">
        <v>0</v>
      </c>
    </row>
    <row r="217" spans="1:12" ht="15.75" customHeight="1" x14ac:dyDescent="0.15">
      <c r="A217" s="92">
        <v>423</v>
      </c>
      <c r="B217" s="112" t="s">
        <v>2399</v>
      </c>
      <c r="C217" s="95">
        <v>38700</v>
      </c>
      <c r="D217" s="95">
        <v>41100</v>
      </c>
      <c r="E217" s="96">
        <f t="shared" si="6"/>
        <v>6.2015503875969102E-2</v>
      </c>
      <c r="F217" s="95">
        <v>43200</v>
      </c>
      <c r="G217" s="96">
        <f t="shared" si="7"/>
        <v>5.1094890510948954E-2</v>
      </c>
      <c r="H217" s="97"/>
      <c r="I217" s="77"/>
      <c r="J217" s="77">
        <v>0</v>
      </c>
      <c r="K217" s="77">
        <v>0</v>
      </c>
      <c r="L217" s="77">
        <v>0</v>
      </c>
    </row>
    <row r="218" spans="1:12" ht="15.75" customHeight="1" x14ac:dyDescent="0.15">
      <c r="A218" s="92">
        <v>424</v>
      </c>
      <c r="B218" s="112" t="s">
        <v>2400</v>
      </c>
      <c r="C218" s="95">
        <v>36608.92</v>
      </c>
      <c r="D218" s="95">
        <v>37581.57</v>
      </c>
      <c r="E218" s="96">
        <f t="shared" si="6"/>
        <v>2.6568661408203242E-2</v>
      </c>
      <c r="F218" s="95">
        <v>38709.019999999997</v>
      </c>
      <c r="G218" s="96">
        <f t="shared" si="7"/>
        <v>3.0000077165482919E-2</v>
      </c>
      <c r="H218" s="97"/>
      <c r="I218" s="77"/>
      <c r="J218" s="77">
        <v>0</v>
      </c>
      <c r="K218" s="77">
        <v>0</v>
      </c>
      <c r="L218" s="77">
        <v>0</v>
      </c>
    </row>
    <row r="219" spans="1:12" ht="15.75" customHeight="1" x14ac:dyDescent="0.15">
      <c r="A219" s="92">
        <v>426</v>
      </c>
      <c r="B219" s="112" t="s">
        <v>2401</v>
      </c>
      <c r="C219" s="95">
        <v>54966.19</v>
      </c>
      <c r="D219" s="95">
        <v>55091.98</v>
      </c>
      <c r="E219" s="96">
        <f t="shared" si="6"/>
        <v>2.2884977110475546E-3</v>
      </c>
      <c r="F219" s="95">
        <v>53424.66</v>
      </c>
      <c r="G219" s="96">
        <f t="shared" si="7"/>
        <v>-3.0264296182493378E-2</v>
      </c>
      <c r="H219" s="97"/>
      <c r="I219" s="77"/>
      <c r="J219" s="77">
        <v>0</v>
      </c>
      <c r="K219" s="77">
        <v>0</v>
      </c>
      <c r="L219" s="77">
        <v>0</v>
      </c>
    </row>
    <row r="220" spans="1:12" ht="15.75" customHeight="1" x14ac:dyDescent="0.15">
      <c r="A220" s="92">
        <v>427</v>
      </c>
      <c r="B220" s="112" t="s">
        <v>2402</v>
      </c>
      <c r="C220" s="95">
        <v>45595.78</v>
      </c>
      <c r="D220" s="95">
        <v>47665.38</v>
      </c>
      <c r="E220" s="96">
        <f t="shared" si="6"/>
        <v>4.5390165493385481E-2</v>
      </c>
      <c r="F220" s="95">
        <v>47835.86</v>
      </c>
      <c r="G220" s="96">
        <f t="shared" si="7"/>
        <v>3.5766000396935116E-3</v>
      </c>
      <c r="H220" s="97"/>
      <c r="I220" s="77"/>
      <c r="J220" s="77">
        <v>0</v>
      </c>
      <c r="K220" s="77">
        <v>0</v>
      </c>
      <c r="L220" s="77">
        <v>0</v>
      </c>
    </row>
    <row r="221" spans="1:12" ht="15.75" customHeight="1" x14ac:dyDescent="0.15">
      <c r="A221" s="92">
        <v>428</v>
      </c>
      <c r="B221" s="112" t="s">
        <v>2403</v>
      </c>
      <c r="C221" s="95">
        <v>33243.160000000003</v>
      </c>
      <c r="D221" s="95">
        <v>33993.97</v>
      </c>
      <c r="E221" s="96">
        <f t="shared" si="6"/>
        <v>2.258539801872006E-2</v>
      </c>
      <c r="F221" s="95">
        <v>33947.4</v>
      </c>
      <c r="G221" s="96">
        <f t="shared" si="7"/>
        <v>-1.3699488468101872E-3</v>
      </c>
      <c r="H221" s="97"/>
      <c r="I221" s="77"/>
      <c r="J221" s="77">
        <v>0</v>
      </c>
      <c r="K221" s="77">
        <v>0</v>
      </c>
      <c r="L221" s="77">
        <v>0</v>
      </c>
    </row>
    <row r="222" spans="1:12" ht="15.75" customHeight="1" x14ac:dyDescent="0.15">
      <c r="A222" s="92">
        <v>429</v>
      </c>
      <c r="B222" s="112" t="s">
        <v>2404</v>
      </c>
      <c r="C222" s="95">
        <v>46771.73</v>
      </c>
      <c r="D222" s="95">
        <v>46691.43</v>
      </c>
      <c r="E222" s="96">
        <f t="shared" si="6"/>
        <v>-1.7168490453528529E-3</v>
      </c>
      <c r="F222" s="95">
        <v>46738.8</v>
      </c>
      <c r="G222" s="96">
        <f>IF(F222=0, "", IF(D222=0, "", IF(F222&lt;&gt;0, F222/D222-1)))</f>
        <v>1.0145330738424718E-3</v>
      </c>
      <c r="H222" s="97"/>
      <c r="I222" s="77"/>
      <c r="J222" s="77">
        <v>0</v>
      </c>
      <c r="K222" s="77">
        <v>0</v>
      </c>
      <c r="L222" s="77">
        <v>0</v>
      </c>
    </row>
    <row r="223" spans="1:12" ht="15.75" customHeight="1" x14ac:dyDescent="0.15">
      <c r="A223" s="92">
        <v>431</v>
      </c>
      <c r="B223" s="112" t="s">
        <v>2405</v>
      </c>
      <c r="C223" s="95">
        <v>40566.26</v>
      </c>
      <c r="D223" s="95">
        <v>38851.96</v>
      </c>
      <c r="E223" s="96">
        <f t="shared" si="6"/>
        <v>-4.225925683067655E-2</v>
      </c>
      <c r="F223" s="95">
        <v>38851.760000000002</v>
      </c>
      <c r="G223" s="96">
        <f t="shared" si="7"/>
        <v>-5.1477454418025204E-6</v>
      </c>
      <c r="H223" s="97"/>
      <c r="I223" s="77"/>
      <c r="J223" s="77">
        <v>0</v>
      </c>
      <c r="K223" s="77">
        <v>0</v>
      </c>
      <c r="L223" s="77">
        <v>0</v>
      </c>
    </row>
    <row r="224" spans="1:12" s="113" customFormat="1" ht="16" x14ac:dyDescent="0.15">
      <c r="A224" s="102"/>
      <c r="B224" s="103" t="s">
        <v>148</v>
      </c>
      <c r="C224" s="104">
        <v>46993.94582954931</v>
      </c>
      <c r="D224" s="104">
        <v>47185.707755652715</v>
      </c>
      <c r="E224" s="115">
        <f t="shared" si="6"/>
        <v>4.0805666074295033E-3</v>
      </c>
      <c r="F224" s="104">
        <v>47820.57973082026</v>
      </c>
      <c r="G224" s="105">
        <f t="shared" si="7"/>
        <v>1.3454751562807399E-2</v>
      </c>
      <c r="J224" s="116"/>
      <c r="K224" s="116"/>
      <c r="L224" s="77"/>
    </row>
    <row r="225" spans="1:12" x14ac:dyDescent="0.15">
      <c r="A225" s="117"/>
      <c r="B225" s="117"/>
      <c r="C225" s="118"/>
      <c r="D225" s="118"/>
      <c r="E225" s="119"/>
      <c r="F225" s="118"/>
      <c r="G225" s="119"/>
    </row>
    <row r="226" spans="1:12" s="124" customFormat="1" ht="30" customHeight="1" x14ac:dyDescent="0.15">
      <c r="A226" s="120"/>
      <c r="B226" s="121" t="s">
        <v>149</v>
      </c>
      <c r="C226" s="122">
        <v>53817.511523853136</v>
      </c>
      <c r="D226" s="122">
        <v>54486.299975282098</v>
      </c>
      <c r="E226" s="123">
        <f>IF(D226=0, "", IF(C226=0, "", IF(D226&lt;&gt;0, D226/C226-1)))</f>
        <v>1.2426967217399776E-2</v>
      </c>
      <c r="F226" s="122">
        <v>55552.699021624634</v>
      </c>
      <c r="G226" s="123">
        <f t="shared" si="7"/>
        <v>1.9571874890134122E-2</v>
      </c>
      <c r="J226" s="125"/>
      <c r="K226" s="125"/>
      <c r="L226" s="125"/>
    </row>
    <row r="227" spans="1:12" s="124" customFormat="1" ht="9" customHeight="1" x14ac:dyDescent="0.15">
      <c r="A227" s="126"/>
      <c r="B227" s="127"/>
      <c r="C227" s="128"/>
      <c r="D227" s="129"/>
      <c r="E227" s="130"/>
      <c r="F227" s="129"/>
      <c r="G227" s="130"/>
      <c r="J227" s="125"/>
      <c r="K227" s="125"/>
      <c r="L227" s="125"/>
    </row>
    <row r="228" spans="1:12" ht="21.75" customHeight="1" x14ac:dyDescent="0.15">
      <c r="A228" s="131" t="s">
        <v>150</v>
      </c>
      <c r="B228" s="79"/>
      <c r="C228" s="80"/>
      <c r="D228" s="80"/>
      <c r="E228" s="80"/>
      <c r="F228" s="80"/>
      <c r="G228" s="80"/>
    </row>
    <row r="229" spans="1:12" ht="21.75" customHeight="1" x14ac:dyDescent="0.15">
      <c r="A229" s="131" t="s">
        <v>151</v>
      </c>
      <c r="B229" s="79"/>
      <c r="C229" s="80"/>
      <c r="D229" s="80"/>
      <c r="E229" s="80"/>
      <c r="F229" s="80"/>
      <c r="G229" s="80"/>
    </row>
    <row r="230" spans="1:12" ht="21.75" customHeight="1" x14ac:dyDescent="0.15">
      <c r="A230" s="131" t="s">
        <v>152</v>
      </c>
      <c r="B230" s="79"/>
      <c r="C230" s="80"/>
      <c r="D230" s="80"/>
      <c r="E230" s="80"/>
      <c r="F230" s="80"/>
      <c r="G230" s="80"/>
    </row>
    <row r="231" spans="1:12" ht="21.75" customHeight="1" x14ac:dyDescent="0.15">
      <c r="A231" s="131" t="s">
        <v>153</v>
      </c>
      <c r="B231" s="79"/>
      <c r="C231" s="80"/>
      <c r="D231" s="80"/>
      <c r="E231" s="80"/>
      <c r="F231" s="80"/>
      <c r="G231" s="80"/>
    </row>
    <row r="232" spans="1:12" ht="21.75" customHeight="1" x14ac:dyDescent="0.15">
      <c r="A232" s="131"/>
      <c r="B232" s="79"/>
      <c r="C232" s="80"/>
      <c r="D232" s="80"/>
      <c r="E232" s="80"/>
      <c r="F232" s="80"/>
      <c r="G232" s="80"/>
    </row>
    <row r="233" spans="1:12" ht="25.5" customHeight="1" x14ac:dyDescent="0.15">
      <c r="A233" s="132" t="s">
        <v>154</v>
      </c>
      <c r="B233" s="79"/>
      <c r="C233" s="80"/>
      <c r="D233" s="80"/>
      <c r="E233" s="80"/>
      <c r="F233" s="80"/>
      <c r="G233" s="80"/>
    </row>
  </sheetData>
  <sheetProtection password="BE8E" sheet="1" objects="1" scenarios="1"/>
  <mergeCells count="3">
    <mergeCell ref="A1:G1"/>
    <mergeCell ref="A2:G2"/>
    <mergeCell ref="A3:G3"/>
  </mergeCells>
  <printOptions horizontalCentered="1"/>
  <pageMargins left="0.5" right="0.5" top="1" bottom="1" header="0.5" footer="0.5"/>
  <pageSetup scale="57" firstPageNumber="5" fitToHeight="4" orientation="portrait" useFirstPageNumber="1" r:id="rId1"/>
  <headerFooter alignWithMargins="0">
    <oddFooter xml:space="preserve">&amp;RFY 2015 Salary Survey - &amp;A
January 13, 2016
Page &amp;P </oddFooter>
    <firstFooter>&amp;RFY 2012 Salary Survey - &amp;A
January 11, 2012
Page 5</firstFooter>
  </headerFooter>
  <rowBreaks count="1" manualBreakCount="1">
    <brk id="193" max="6"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2"/>
    <pageSetUpPr fitToPage="1"/>
  </sheetPr>
  <dimension ref="A1:N232"/>
  <sheetViews>
    <sheetView zoomScale="90" zoomScaleNormal="90" zoomScaleSheetLayoutView="75" zoomScalePageLayoutView="90" workbookViewId="0">
      <selection sqref="A1:G1"/>
    </sheetView>
  </sheetViews>
  <sheetFormatPr baseColWidth="10" defaultColWidth="9.25" defaultRowHeight="14" x14ac:dyDescent="0.15"/>
  <cols>
    <col min="1" max="1" width="11.5" style="133" customWidth="1"/>
    <col min="2" max="2" width="66" style="133" customWidth="1"/>
    <col min="3" max="3" width="22.75" style="76" customWidth="1"/>
    <col min="4" max="4" width="21.25" style="76" customWidth="1"/>
    <col min="5" max="5" width="22.75" style="76" customWidth="1"/>
    <col min="6" max="6" width="21.25" style="76" customWidth="1"/>
    <col min="7" max="7" width="18.5" style="76" customWidth="1"/>
    <col min="8" max="9" width="9.25" style="134"/>
    <col min="10" max="10" width="12.25" style="135" hidden="1" customWidth="1"/>
    <col min="11" max="11" width="0" style="135" hidden="1" customWidth="1"/>
    <col min="12" max="12" width="12.75" style="77" hidden="1" customWidth="1"/>
    <col min="13" max="13" width="11" style="77" customWidth="1"/>
    <col min="14" max="14" width="11.25" style="77" customWidth="1"/>
    <col min="15" max="16384" width="9.25" style="134"/>
  </cols>
  <sheetData>
    <row r="1" spans="1:14" ht="18" customHeight="1" x14ac:dyDescent="0.15">
      <c r="A1" s="282" t="s">
        <v>122</v>
      </c>
      <c r="B1" s="283"/>
      <c r="C1" s="283"/>
      <c r="D1" s="283"/>
      <c r="E1" s="283"/>
      <c r="F1" s="283"/>
      <c r="G1" s="284"/>
    </row>
    <row r="2" spans="1:14" ht="18" customHeight="1" x14ac:dyDescent="0.15">
      <c r="A2" s="291" t="str">
        <f>Narrative!A2&amp;" - Principals"</f>
        <v>2015-2016 Salary Survey - Principals</v>
      </c>
      <c r="B2" s="292"/>
      <c r="C2" s="292"/>
      <c r="D2" s="292"/>
      <c r="E2" s="292"/>
      <c r="F2" s="292"/>
      <c r="G2" s="293"/>
    </row>
    <row r="3" spans="1:14" x14ac:dyDescent="0.15">
      <c r="A3" s="79"/>
      <c r="B3" s="79"/>
      <c r="C3" s="80"/>
      <c r="D3" s="80"/>
      <c r="E3" s="80"/>
      <c r="F3" s="80"/>
      <c r="G3" s="80"/>
    </row>
    <row r="4" spans="1:14" ht="92.25" customHeight="1" x14ac:dyDescent="0.15">
      <c r="A4" s="81" t="s">
        <v>124</v>
      </c>
      <c r="B4" s="81" t="s">
        <v>125</v>
      </c>
      <c r="C4" s="82" t="s">
        <v>2153</v>
      </c>
      <c r="D4" s="82" t="s">
        <v>2154</v>
      </c>
      <c r="E4" s="83" t="s">
        <v>2150</v>
      </c>
      <c r="F4" s="83" t="s">
        <v>2155</v>
      </c>
      <c r="G4" s="83" t="s">
        <v>2152</v>
      </c>
    </row>
    <row r="5" spans="1:14" ht="2.25" customHeight="1" x14ac:dyDescent="0.15">
      <c r="A5" s="136"/>
      <c r="B5" s="136"/>
      <c r="C5" s="137"/>
      <c r="D5" s="138"/>
      <c r="E5" s="138"/>
      <c r="F5" s="138"/>
      <c r="G5" s="138"/>
    </row>
    <row r="6" spans="1:14" s="76" customFormat="1" ht="20.25" customHeight="1" x14ac:dyDescent="0.15">
      <c r="A6" s="87" t="s">
        <v>126</v>
      </c>
      <c r="B6" s="84"/>
      <c r="C6" s="86"/>
      <c r="D6" s="86"/>
      <c r="E6" s="86"/>
      <c r="F6" s="86"/>
      <c r="G6" s="86"/>
      <c r="J6" s="77"/>
      <c r="K6" s="77"/>
      <c r="L6" s="77"/>
      <c r="M6" s="77"/>
      <c r="N6" s="77"/>
    </row>
    <row r="7" spans="1:14" s="76" customFormat="1" ht="16" x14ac:dyDescent="0.15">
      <c r="A7" s="88" t="s">
        <v>127</v>
      </c>
      <c r="B7" s="89"/>
      <c r="C7" s="90"/>
      <c r="D7" s="90"/>
      <c r="E7" s="90"/>
      <c r="F7" s="90"/>
      <c r="G7" s="90"/>
      <c r="J7" s="91" t="s">
        <v>128</v>
      </c>
      <c r="K7" s="91" t="s">
        <v>128</v>
      </c>
      <c r="L7" s="91" t="s">
        <v>128</v>
      </c>
      <c r="M7" s="77"/>
      <c r="N7" s="77"/>
    </row>
    <row r="8" spans="1:14" ht="16" x14ac:dyDescent="0.15">
      <c r="A8" s="92">
        <v>1</v>
      </c>
      <c r="B8" s="93" t="s">
        <v>170</v>
      </c>
      <c r="C8" s="95">
        <v>81521.545454545456</v>
      </c>
      <c r="D8" s="95">
        <v>86843.18</v>
      </c>
      <c r="E8" s="96">
        <f t="shared" ref="E8:E72" si="0">IF(D8=0, "", IF(C8=0, "", IF(D8&lt;&gt;0, D8/C8-1)))</f>
        <v>6.5278872177684022E-2</v>
      </c>
      <c r="F8" s="95">
        <v>87115.91</v>
      </c>
      <c r="G8" s="96">
        <f t="shared" ref="G8:G72" si="1">IF(F8=0, "", IF(D8=0, "", IF(F8&lt;&gt;0, F8/D8-1)))</f>
        <v>3.1404884068042538E-3</v>
      </c>
      <c r="J8" s="135" t="e">
        <v>#VALUE!</v>
      </c>
      <c r="K8" s="135">
        <v>0</v>
      </c>
      <c r="L8" s="139" t="e">
        <v>#VALUE!</v>
      </c>
      <c r="M8" s="91"/>
      <c r="N8" s="91"/>
    </row>
    <row r="9" spans="1:14" ht="15.75" customHeight="1" x14ac:dyDescent="0.15">
      <c r="A9" s="92">
        <v>2</v>
      </c>
      <c r="B9" s="93" t="s">
        <v>171</v>
      </c>
      <c r="C9" s="95">
        <v>40949.227084428559</v>
      </c>
      <c r="D9" s="95">
        <v>101299.25</v>
      </c>
      <c r="E9" s="96">
        <f t="shared" si="0"/>
        <v>1.4737768503210718</v>
      </c>
      <c r="F9" s="95">
        <v>103907.56</v>
      </c>
      <c r="G9" s="96">
        <f t="shared" si="1"/>
        <v>2.5748561810674753E-2</v>
      </c>
      <c r="J9" s="135">
        <v>62882.822915571443</v>
      </c>
      <c r="K9" s="135">
        <v>0</v>
      </c>
      <c r="L9" s="139">
        <v>-1.4981700892102201</v>
      </c>
    </row>
    <row r="10" spans="1:14" ht="15.75" customHeight="1" x14ac:dyDescent="0.15">
      <c r="A10" s="92">
        <v>3</v>
      </c>
      <c r="B10" s="93" t="s">
        <v>172</v>
      </c>
      <c r="C10" s="95">
        <v>80839.42</v>
      </c>
      <c r="D10" s="95">
        <v>81788.97</v>
      </c>
      <c r="E10" s="96">
        <f t="shared" si="0"/>
        <v>1.1746125838112187E-2</v>
      </c>
      <c r="F10" s="95">
        <v>82456.149999999994</v>
      </c>
      <c r="G10" s="96">
        <f t="shared" si="1"/>
        <v>8.157334662607818E-3</v>
      </c>
      <c r="J10" s="135">
        <v>0</v>
      </c>
      <c r="K10" s="135">
        <v>0</v>
      </c>
      <c r="L10" s="139">
        <v>0</v>
      </c>
    </row>
    <row r="11" spans="1:14" ht="15.75" customHeight="1" x14ac:dyDescent="0.15">
      <c r="A11" s="92">
        <v>4</v>
      </c>
      <c r="B11" s="93" t="s">
        <v>173</v>
      </c>
      <c r="C11" s="95">
        <v>86615.72</v>
      </c>
      <c r="D11" s="95">
        <v>83800.34</v>
      </c>
      <c r="E11" s="96">
        <f t="shared" si="0"/>
        <v>-3.2504261351172792E-2</v>
      </c>
      <c r="F11" s="95">
        <v>87325</v>
      </c>
      <c r="G11" s="96">
        <f t="shared" si="1"/>
        <v>4.2060211211553566E-2</v>
      </c>
      <c r="J11" s="135">
        <v>0</v>
      </c>
      <c r="K11" s="135">
        <v>0</v>
      </c>
      <c r="L11" s="139">
        <v>0</v>
      </c>
    </row>
    <row r="12" spans="1:14" ht="15.75" customHeight="1" x14ac:dyDescent="0.15">
      <c r="A12" s="92">
        <v>5</v>
      </c>
      <c r="B12" s="93" t="s">
        <v>174</v>
      </c>
      <c r="C12" s="95">
        <v>78387.16</v>
      </c>
      <c r="D12" s="95">
        <v>75120.160000000003</v>
      </c>
      <c r="E12" s="96">
        <f t="shared" si="0"/>
        <v>-4.1677744161161101E-2</v>
      </c>
      <c r="F12" s="95">
        <v>78282.78</v>
      </c>
      <c r="G12" s="96">
        <f t="shared" si="1"/>
        <v>4.2100815546718628E-2</v>
      </c>
      <c r="J12" s="135">
        <v>0</v>
      </c>
      <c r="K12" s="135">
        <v>0</v>
      </c>
      <c r="L12" s="139">
        <v>0</v>
      </c>
    </row>
    <row r="13" spans="1:14" ht="15.75" customHeight="1" x14ac:dyDescent="0.15">
      <c r="A13" s="92">
        <v>6</v>
      </c>
      <c r="B13" s="93" t="s">
        <v>175</v>
      </c>
      <c r="C13" s="95">
        <v>74129.759999999995</v>
      </c>
      <c r="D13" s="95">
        <v>77861.350000000006</v>
      </c>
      <c r="E13" s="96">
        <f t="shared" si="0"/>
        <v>5.0338622437196667E-2</v>
      </c>
      <c r="F13" s="95">
        <v>79418.25</v>
      </c>
      <c r="G13" s="96">
        <f t="shared" si="1"/>
        <v>1.9995800226941807E-2</v>
      </c>
      <c r="J13" s="135">
        <v>0</v>
      </c>
      <c r="K13" s="135">
        <v>0</v>
      </c>
      <c r="L13" s="139">
        <v>0</v>
      </c>
    </row>
    <row r="14" spans="1:14" ht="15.75" customHeight="1" x14ac:dyDescent="0.15">
      <c r="A14" s="92">
        <v>7</v>
      </c>
      <c r="B14" s="93" t="s">
        <v>176</v>
      </c>
      <c r="C14" s="95">
        <v>140744.79999999999</v>
      </c>
      <c r="D14" s="95">
        <v>143205.37</v>
      </c>
      <c r="E14" s="96">
        <f t="shared" si="0"/>
        <v>1.7482493136513844E-2</v>
      </c>
      <c r="F14" s="95">
        <v>143340.71</v>
      </c>
      <c r="G14" s="96">
        <f t="shared" si="1"/>
        <v>9.4507629148266048E-4</v>
      </c>
      <c r="J14" s="135">
        <v>0</v>
      </c>
      <c r="K14" s="135">
        <v>0</v>
      </c>
      <c r="L14" s="139">
        <v>0</v>
      </c>
    </row>
    <row r="15" spans="1:14" ht="15.75" customHeight="1" x14ac:dyDescent="0.15">
      <c r="A15" s="92">
        <v>8</v>
      </c>
      <c r="B15" s="93" t="s">
        <v>177</v>
      </c>
      <c r="C15" s="95">
        <v>84336.05</v>
      </c>
      <c r="D15" s="95">
        <v>86136.5</v>
      </c>
      <c r="E15" s="96">
        <f t="shared" si="0"/>
        <v>2.1348521776867635E-2</v>
      </c>
      <c r="F15" s="95">
        <v>87757.65</v>
      </c>
      <c r="G15" s="96">
        <f t="shared" si="1"/>
        <v>1.8820708990961998E-2</v>
      </c>
      <c r="J15" s="135">
        <v>0</v>
      </c>
      <c r="K15" s="135">
        <v>0</v>
      </c>
      <c r="L15" s="139">
        <v>0</v>
      </c>
    </row>
    <row r="16" spans="1:14" ht="15.75" customHeight="1" x14ac:dyDescent="0.15">
      <c r="A16" s="92">
        <v>9</v>
      </c>
      <c r="B16" s="93" t="s">
        <v>178</v>
      </c>
      <c r="C16" s="95">
        <v>65703.72</v>
      </c>
      <c r="D16" s="95">
        <v>68377.759999999995</v>
      </c>
      <c r="E16" s="96">
        <f t="shared" si="0"/>
        <v>4.069845664750793E-2</v>
      </c>
      <c r="F16" s="95">
        <v>69745.33</v>
      </c>
      <c r="G16" s="96">
        <f t="shared" si="1"/>
        <v>2.0000216444645336E-2</v>
      </c>
      <c r="J16" s="135">
        <v>0</v>
      </c>
      <c r="K16" s="135">
        <v>0</v>
      </c>
      <c r="L16" s="139">
        <v>0</v>
      </c>
    </row>
    <row r="17" spans="1:12" ht="21" customHeight="1" x14ac:dyDescent="0.15">
      <c r="A17" s="92">
        <v>10</v>
      </c>
      <c r="B17" s="93" t="s">
        <v>129</v>
      </c>
      <c r="C17" s="95">
        <v>79842.09</v>
      </c>
      <c r="D17" s="95">
        <v>77836.28</v>
      </c>
      <c r="E17" s="96">
        <f t="shared" si="0"/>
        <v>-2.5122213108399349E-2</v>
      </c>
      <c r="F17" s="95">
        <v>83259.509999999995</v>
      </c>
      <c r="G17" s="96">
        <f t="shared" si="1"/>
        <v>6.9674835436636995E-2</v>
      </c>
      <c r="J17" s="135">
        <v>0</v>
      </c>
      <c r="K17" s="135">
        <v>0</v>
      </c>
      <c r="L17" s="139">
        <v>0</v>
      </c>
    </row>
    <row r="18" spans="1:12" ht="16" x14ac:dyDescent="0.15">
      <c r="A18" s="92">
        <v>11</v>
      </c>
      <c r="B18" s="93" t="s">
        <v>179</v>
      </c>
      <c r="C18" s="95">
        <v>59967.89</v>
      </c>
      <c r="D18" s="95">
        <v>57860.4</v>
      </c>
      <c r="E18" s="96">
        <f t="shared" si="0"/>
        <v>-3.514364103856249E-2</v>
      </c>
      <c r="F18" s="95">
        <v>68075.5</v>
      </c>
      <c r="G18" s="96">
        <f t="shared" si="1"/>
        <v>0.1765473449889734</v>
      </c>
      <c r="J18" s="135">
        <v>0</v>
      </c>
      <c r="K18" s="135">
        <v>0</v>
      </c>
      <c r="L18" s="139">
        <v>0</v>
      </c>
    </row>
    <row r="19" spans="1:12" ht="15.75" customHeight="1" x14ac:dyDescent="0.15">
      <c r="A19" s="92">
        <v>12</v>
      </c>
      <c r="B19" s="93" t="s">
        <v>180</v>
      </c>
      <c r="C19" s="95">
        <v>96485.8</v>
      </c>
      <c r="D19" s="95">
        <v>95218.08</v>
      </c>
      <c r="E19" s="96">
        <f t="shared" si="0"/>
        <v>-1.313892821534357E-2</v>
      </c>
      <c r="F19" s="95">
        <v>95718.080000000002</v>
      </c>
      <c r="G19" s="96">
        <f t="shared" si="1"/>
        <v>5.2511035719267074E-3</v>
      </c>
      <c r="J19" s="135">
        <v>0</v>
      </c>
      <c r="K19" s="135">
        <v>0</v>
      </c>
      <c r="L19" s="139">
        <v>0</v>
      </c>
    </row>
    <row r="20" spans="1:12" ht="15.75" customHeight="1" x14ac:dyDescent="0.15">
      <c r="A20" s="92">
        <v>13</v>
      </c>
      <c r="B20" s="93" t="s">
        <v>181</v>
      </c>
      <c r="C20" s="95">
        <v>79402.2</v>
      </c>
      <c r="D20" s="95">
        <v>81383.199999999997</v>
      </c>
      <c r="E20" s="96">
        <f t="shared" si="0"/>
        <v>2.4948930886045995E-2</v>
      </c>
      <c r="F20" s="95">
        <v>83600</v>
      </c>
      <c r="G20" s="96">
        <f>IF(F20=0, "", IF(D20=0, "", IF(F20&lt;&gt;0, F20/D20-1)))</f>
        <v>2.7239037049415549E-2</v>
      </c>
      <c r="J20" s="135">
        <v>0</v>
      </c>
      <c r="K20" s="135">
        <v>0</v>
      </c>
      <c r="L20" s="139">
        <v>0</v>
      </c>
    </row>
    <row r="21" spans="1:12" ht="15.75" customHeight="1" x14ac:dyDescent="0.15">
      <c r="A21" s="92">
        <v>14</v>
      </c>
      <c r="B21" s="93" t="s">
        <v>182</v>
      </c>
      <c r="C21" s="95">
        <v>58021.52</v>
      </c>
      <c r="D21" s="95">
        <v>58646.19</v>
      </c>
      <c r="E21" s="96">
        <f t="shared" si="0"/>
        <v>1.0766177790585418E-2</v>
      </c>
      <c r="F21" s="95">
        <v>75249.08</v>
      </c>
      <c r="G21" s="96">
        <f t="shared" si="1"/>
        <v>0.2831026192835373</v>
      </c>
      <c r="J21" s="135">
        <v>0</v>
      </c>
      <c r="K21" s="135">
        <v>0</v>
      </c>
      <c r="L21" s="139">
        <v>0</v>
      </c>
    </row>
    <row r="22" spans="1:12" ht="15.75" customHeight="1" x14ac:dyDescent="0.15">
      <c r="A22" s="92">
        <v>15</v>
      </c>
      <c r="B22" s="93" t="s">
        <v>183</v>
      </c>
      <c r="C22" s="95">
        <v>79343.429999999993</v>
      </c>
      <c r="D22" s="95">
        <v>79343.429999999993</v>
      </c>
      <c r="E22" s="96">
        <f t="shared" si="0"/>
        <v>0</v>
      </c>
      <c r="F22" s="95">
        <v>85810</v>
      </c>
      <c r="G22" s="96">
        <f t="shared" si="1"/>
        <v>8.1501014009603745E-2</v>
      </c>
      <c r="J22" s="135">
        <v>0</v>
      </c>
      <c r="K22" s="135">
        <v>0</v>
      </c>
      <c r="L22" s="139">
        <v>0</v>
      </c>
    </row>
    <row r="23" spans="1:12" ht="15.75" customHeight="1" x14ac:dyDescent="0.15">
      <c r="A23" s="92">
        <v>16</v>
      </c>
      <c r="B23" s="93" t="s">
        <v>184</v>
      </c>
      <c r="C23" s="95">
        <v>95891.7</v>
      </c>
      <c r="D23" s="95">
        <v>96965.7</v>
      </c>
      <c r="E23" s="96">
        <f t="shared" si="0"/>
        <v>1.1200135152468871E-2</v>
      </c>
      <c r="F23" s="95">
        <v>99397.43</v>
      </c>
      <c r="G23" s="96">
        <f t="shared" si="1"/>
        <v>2.5078249319089085E-2</v>
      </c>
      <c r="J23" s="135">
        <v>0</v>
      </c>
      <c r="K23" s="135">
        <v>0</v>
      </c>
      <c r="L23" s="139">
        <v>0</v>
      </c>
    </row>
    <row r="24" spans="1:12" ht="15.75" customHeight="1" x14ac:dyDescent="0.15">
      <c r="A24" s="92">
        <v>17</v>
      </c>
      <c r="B24" s="93" t="s">
        <v>185</v>
      </c>
      <c r="C24" s="95">
        <v>87033.34</v>
      </c>
      <c r="D24" s="95">
        <v>84330.81</v>
      </c>
      <c r="E24" s="96">
        <f t="shared" si="0"/>
        <v>-3.1051663649815153E-2</v>
      </c>
      <c r="F24" s="95">
        <v>87083.43</v>
      </c>
      <c r="G24" s="96">
        <f t="shared" si="1"/>
        <v>3.2640739487738823E-2</v>
      </c>
      <c r="J24" s="135">
        <v>0</v>
      </c>
      <c r="K24" s="135">
        <v>0</v>
      </c>
      <c r="L24" s="139">
        <v>0</v>
      </c>
    </row>
    <row r="25" spans="1:12" ht="15.75" customHeight="1" x14ac:dyDescent="0.15">
      <c r="A25" s="92">
        <v>18</v>
      </c>
      <c r="B25" s="93" t="s">
        <v>186</v>
      </c>
      <c r="C25" s="95">
        <v>72083.649999999994</v>
      </c>
      <c r="D25" s="95">
        <v>73509.67</v>
      </c>
      <c r="E25" s="96">
        <f t="shared" si="0"/>
        <v>1.9782849508869216E-2</v>
      </c>
      <c r="F25" s="95">
        <v>76683.89</v>
      </c>
      <c r="G25" s="96">
        <f t="shared" si="1"/>
        <v>4.3180985576455555E-2</v>
      </c>
      <c r="J25" s="135">
        <v>0</v>
      </c>
      <c r="K25" s="135">
        <v>0</v>
      </c>
      <c r="L25" s="139">
        <v>0</v>
      </c>
    </row>
    <row r="26" spans="1:12" ht="15.75" customHeight="1" x14ac:dyDescent="0.15">
      <c r="A26" s="92">
        <v>19</v>
      </c>
      <c r="B26" s="93" t="s">
        <v>187</v>
      </c>
      <c r="C26" s="95">
        <v>84288.75</v>
      </c>
      <c r="D26" s="95">
        <v>82203.33</v>
      </c>
      <c r="E26" s="96">
        <f t="shared" si="0"/>
        <v>-2.4741380077412445E-2</v>
      </c>
      <c r="F26" s="95">
        <v>85125.5</v>
      </c>
      <c r="G26" s="96">
        <f t="shared" si="1"/>
        <v>3.554807329581422E-2</v>
      </c>
      <c r="J26" s="135">
        <v>0</v>
      </c>
      <c r="K26" s="135">
        <v>0</v>
      </c>
      <c r="L26" s="139">
        <v>0</v>
      </c>
    </row>
    <row r="27" spans="1:12" ht="15.75" customHeight="1" x14ac:dyDescent="0.15">
      <c r="A27" s="92">
        <v>20</v>
      </c>
      <c r="B27" s="93" t="s">
        <v>188</v>
      </c>
      <c r="C27" s="95">
        <v>70001.210000000006</v>
      </c>
      <c r="D27" s="95">
        <v>74096.479999999996</v>
      </c>
      <c r="E27" s="96">
        <f t="shared" si="0"/>
        <v>5.8502845879378151E-2</v>
      </c>
      <c r="F27" s="95">
        <v>76538</v>
      </c>
      <c r="G27" s="96">
        <f t="shared" si="1"/>
        <v>3.2950553116693371E-2</v>
      </c>
      <c r="J27" s="135">
        <v>0</v>
      </c>
      <c r="K27" s="135">
        <v>0</v>
      </c>
      <c r="L27" s="139">
        <v>0</v>
      </c>
    </row>
    <row r="28" spans="1:12" ht="15.75" customHeight="1" x14ac:dyDescent="0.15">
      <c r="A28" s="92">
        <v>21</v>
      </c>
      <c r="B28" s="93" t="s">
        <v>189</v>
      </c>
      <c r="C28" s="95">
        <v>88714.97</v>
      </c>
      <c r="D28" s="95">
        <v>90252.31</v>
      </c>
      <c r="E28" s="96">
        <f t="shared" si="0"/>
        <v>1.7328980666960758E-2</v>
      </c>
      <c r="F28" s="95">
        <v>91086.14</v>
      </c>
      <c r="G28" s="96">
        <f t="shared" si="1"/>
        <v>9.238877099101428E-3</v>
      </c>
      <c r="J28" s="135">
        <v>0</v>
      </c>
      <c r="K28" s="135">
        <v>0</v>
      </c>
      <c r="L28" s="139">
        <v>0</v>
      </c>
    </row>
    <row r="29" spans="1:12" ht="15.75" customHeight="1" x14ac:dyDescent="0.15">
      <c r="A29" s="92">
        <v>22</v>
      </c>
      <c r="B29" s="93" t="s">
        <v>130</v>
      </c>
      <c r="C29" s="95">
        <v>106695.24</v>
      </c>
      <c r="D29" s="95">
        <v>98729.600000000006</v>
      </c>
      <c r="E29" s="96">
        <f t="shared" si="0"/>
        <v>-7.4657876021460789E-2</v>
      </c>
      <c r="F29" s="95">
        <v>99256.36</v>
      </c>
      <c r="G29" s="96">
        <f t="shared" si="1"/>
        <v>5.3353806761091693E-3</v>
      </c>
      <c r="J29" s="135">
        <v>0</v>
      </c>
      <c r="K29" s="135">
        <v>0</v>
      </c>
      <c r="L29" s="139">
        <v>0</v>
      </c>
    </row>
    <row r="30" spans="1:12" ht="15.75" customHeight="1" x14ac:dyDescent="0.15">
      <c r="A30" s="92">
        <v>23</v>
      </c>
      <c r="B30" s="93" t="s">
        <v>190</v>
      </c>
      <c r="C30" s="95">
        <v>68122.8</v>
      </c>
      <c r="D30" s="95">
        <v>66622.5</v>
      </c>
      <c r="E30" s="96">
        <f t="shared" si="0"/>
        <v>-2.2023463510014274E-2</v>
      </c>
      <c r="F30" s="95">
        <v>67610.5</v>
      </c>
      <c r="G30" s="96">
        <f t="shared" si="1"/>
        <v>1.482982475890271E-2</v>
      </c>
      <c r="J30" s="135">
        <v>0</v>
      </c>
      <c r="K30" s="135">
        <v>0</v>
      </c>
      <c r="L30" s="139">
        <v>0</v>
      </c>
    </row>
    <row r="31" spans="1:12" ht="15.75" customHeight="1" x14ac:dyDescent="0.15">
      <c r="A31" s="92">
        <v>24</v>
      </c>
      <c r="B31" s="93" t="s">
        <v>191</v>
      </c>
      <c r="C31" s="95">
        <v>95886.6</v>
      </c>
      <c r="D31" s="95">
        <v>98416.5</v>
      </c>
      <c r="E31" s="96">
        <f t="shared" si="0"/>
        <v>2.638429144426846E-2</v>
      </c>
      <c r="F31" s="95">
        <v>100529.7</v>
      </c>
      <c r="G31" s="96">
        <f t="shared" si="1"/>
        <v>2.1472009266738867E-2</v>
      </c>
      <c r="J31" s="135">
        <v>0</v>
      </c>
      <c r="K31" s="135">
        <v>0</v>
      </c>
      <c r="L31" s="139">
        <v>0</v>
      </c>
    </row>
    <row r="32" spans="1:12" ht="15.75" customHeight="1" x14ac:dyDescent="0.15">
      <c r="A32" s="92">
        <v>25</v>
      </c>
      <c r="B32" s="93" t="s">
        <v>192</v>
      </c>
      <c r="C32" s="95">
        <v>79431.509999999995</v>
      </c>
      <c r="D32" s="95">
        <v>79031.509999999995</v>
      </c>
      <c r="E32" s="96">
        <f t="shared" si="0"/>
        <v>-5.0357849170939994E-3</v>
      </c>
      <c r="F32" s="95">
        <v>80705.91</v>
      </c>
      <c r="G32" s="96">
        <f t="shared" si="1"/>
        <v>2.1186486250863945E-2</v>
      </c>
      <c r="J32" s="135">
        <v>0</v>
      </c>
      <c r="K32" s="135">
        <v>0</v>
      </c>
      <c r="L32" s="139">
        <v>0</v>
      </c>
    </row>
    <row r="33" spans="1:12" ht="15.75" customHeight="1" x14ac:dyDescent="0.15">
      <c r="A33" s="92">
        <v>26</v>
      </c>
      <c r="B33" s="93" t="s">
        <v>193</v>
      </c>
      <c r="C33" s="95">
        <v>73932.66</v>
      </c>
      <c r="D33" s="95">
        <v>75792.73</v>
      </c>
      <c r="E33" s="96">
        <f t="shared" si="0"/>
        <v>2.5158975749012491E-2</v>
      </c>
      <c r="F33" s="95">
        <v>77600</v>
      </c>
      <c r="G33" s="96">
        <f t="shared" si="1"/>
        <v>2.3844899108397488E-2</v>
      </c>
      <c r="J33" s="135">
        <v>0</v>
      </c>
      <c r="K33" s="135">
        <v>0</v>
      </c>
      <c r="L33" s="139">
        <v>0</v>
      </c>
    </row>
    <row r="34" spans="1:12" ht="15.75" customHeight="1" x14ac:dyDescent="0.15">
      <c r="A34" s="92">
        <v>27</v>
      </c>
      <c r="B34" s="93" t="s">
        <v>194</v>
      </c>
      <c r="C34" s="95">
        <v>74480.09</v>
      </c>
      <c r="D34" s="95">
        <v>85025.83</v>
      </c>
      <c r="E34" s="96">
        <f t="shared" si="0"/>
        <v>0.14159139711028823</v>
      </c>
      <c r="F34" s="95">
        <v>88627.43</v>
      </c>
      <c r="G34" s="96">
        <f t="shared" si="1"/>
        <v>4.2358892585935282E-2</v>
      </c>
      <c r="J34" s="135">
        <v>0</v>
      </c>
      <c r="K34" s="135">
        <v>0</v>
      </c>
      <c r="L34" s="139">
        <v>0</v>
      </c>
    </row>
    <row r="35" spans="1:12" ht="15.75" customHeight="1" x14ac:dyDescent="0.15">
      <c r="A35" s="92">
        <v>28</v>
      </c>
      <c r="B35" s="93" t="s">
        <v>195</v>
      </c>
      <c r="C35" s="95">
        <v>80624.03</v>
      </c>
      <c r="D35" s="95">
        <v>85693.32</v>
      </c>
      <c r="E35" s="96">
        <f t="shared" si="0"/>
        <v>6.287567118636983E-2</v>
      </c>
      <c r="F35" s="95">
        <v>89397.33</v>
      </c>
      <c r="G35" s="96">
        <f t="shared" si="1"/>
        <v>4.3224022595926836E-2</v>
      </c>
      <c r="J35" s="135">
        <v>0</v>
      </c>
      <c r="K35" s="135">
        <v>0</v>
      </c>
      <c r="L35" s="139">
        <v>0</v>
      </c>
    </row>
    <row r="36" spans="1:12" ht="22.5" customHeight="1" x14ac:dyDescent="0.15">
      <c r="A36" s="92">
        <v>29</v>
      </c>
      <c r="B36" s="93" t="s">
        <v>131</v>
      </c>
      <c r="C36" s="95">
        <v>125519.41</v>
      </c>
      <c r="D36" s="95">
        <v>128155.32</v>
      </c>
      <c r="E36" s="96">
        <f t="shared" si="0"/>
        <v>2.1000019040879891E-2</v>
      </c>
      <c r="F36" s="95">
        <v>134178.63</v>
      </c>
      <c r="G36" s="96">
        <f t="shared" si="1"/>
        <v>4.7000077718193811E-2</v>
      </c>
      <c r="J36" s="135">
        <v>0</v>
      </c>
      <c r="K36" s="135">
        <v>0</v>
      </c>
      <c r="L36" s="139">
        <v>0</v>
      </c>
    </row>
    <row r="37" spans="1:12" ht="16" x14ac:dyDescent="0.15">
      <c r="A37" s="92">
        <v>30</v>
      </c>
      <c r="B37" s="93" t="s">
        <v>197</v>
      </c>
      <c r="C37" s="95">
        <v>95006.97</v>
      </c>
      <c r="D37" s="95">
        <v>98076.22</v>
      </c>
      <c r="E37" s="96">
        <f t="shared" si="0"/>
        <v>3.2305524531516028E-2</v>
      </c>
      <c r="F37" s="95">
        <v>101003.68</v>
      </c>
      <c r="G37" s="96">
        <f t="shared" si="1"/>
        <v>2.9848825739817286E-2</v>
      </c>
      <c r="J37" s="135">
        <v>0</v>
      </c>
      <c r="K37" s="135">
        <v>0</v>
      </c>
      <c r="L37" s="139">
        <v>0</v>
      </c>
    </row>
    <row r="38" spans="1:12" ht="15.75" customHeight="1" x14ac:dyDescent="0.15">
      <c r="A38" s="92">
        <v>31</v>
      </c>
      <c r="B38" s="93" t="s">
        <v>198</v>
      </c>
      <c r="C38" s="95">
        <v>74833.22</v>
      </c>
      <c r="D38" s="95">
        <v>75462.89</v>
      </c>
      <c r="E38" s="96">
        <f t="shared" si="0"/>
        <v>8.4143111842573948E-3</v>
      </c>
      <c r="F38" s="95">
        <v>74879.199999999997</v>
      </c>
      <c r="G38" s="96">
        <f t="shared" si="1"/>
        <v>-7.7347952086118665E-3</v>
      </c>
      <c r="J38" s="135">
        <v>0</v>
      </c>
      <c r="K38" s="135">
        <v>0</v>
      </c>
      <c r="L38" s="139">
        <v>0</v>
      </c>
    </row>
    <row r="39" spans="1:12" ht="15.75" customHeight="1" x14ac:dyDescent="0.15">
      <c r="A39" s="92">
        <v>32</v>
      </c>
      <c r="B39" s="93" t="s">
        <v>199</v>
      </c>
      <c r="C39" s="95">
        <v>88399.95</v>
      </c>
      <c r="D39" s="95">
        <v>91729.74</v>
      </c>
      <c r="E39" s="96">
        <f t="shared" si="0"/>
        <v>3.766732899735814E-2</v>
      </c>
      <c r="F39" s="95">
        <v>93968.25</v>
      </c>
      <c r="G39" s="96">
        <f t="shared" si="1"/>
        <v>2.4403317833452842E-2</v>
      </c>
      <c r="J39" s="135">
        <v>0</v>
      </c>
      <c r="K39" s="135">
        <v>0</v>
      </c>
      <c r="L39" s="139">
        <v>0</v>
      </c>
    </row>
    <row r="40" spans="1:12" ht="15.75" customHeight="1" x14ac:dyDescent="0.15">
      <c r="A40" s="92">
        <v>33</v>
      </c>
      <c r="B40" s="93" t="s">
        <v>200</v>
      </c>
      <c r="C40" s="95">
        <v>80131.520000000004</v>
      </c>
      <c r="D40" s="95">
        <v>77983.350000000006</v>
      </c>
      <c r="E40" s="96">
        <f t="shared" si="0"/>
        <v>-2.6808052561588691E-2</v>
      </c>
      <c r="F40" s="95">
        <v>73449.48</v>
      </c>
      <c r="G40" s="96">
        <f>IF(F40=0, "", IF(D40=0, "", IF(F40&lt;&gt;0, F40/D40-1)))</f>
        <v>-5.8138948891013342E-2</v>
      </c>
      <c r="J40" s="135">
        <v>0</v>
      </c>
      <c r="K40" s="135">
        <v>0</v>
      </c>
      <c r="L40" s="139">
        <v>0</v>
      </c>
    </row>
    <row r="41" spans="1:12" ht="15.75" customHeight="1" x14ac:dyDescent="0.15">
      <c r="A41" s="92">
        <v>34</v>
      </c>
      <c r="B41" s="93" t="s">
        <v>201</v>
      </c>
      <c r="C41" s="95">
        <v>96494.7</v>
      </c>
      <c r="D41" s="95">
        <v>97565.14</v>
      </c>
      <c r="E41" s="96">
        <f t="shared" si="0"/>
        <v>1.1093251753723221E-2</v>
      </c>
      <c r="F41" s="95">
        <v>101534.84</v>
      </c>
      <c r="G41" s="96">
        <f t="shared" si="1"/>
        <v>4.0687688246027198E-2</v>
      </c>
      <c r="J41" s="135">
        <v>0</v>
      </c>
      <c r="K41" s="135">
        <v>0</v>
      </c>
      <c r="L41" s="139">
        <v>0</v>
      </c>
    </row>
    <row r="42" spans="1:12" ht="15.75" customHeight="1" x14ac:dyDescent="0.15">
      <c r="A42" s="92">
        <v>35</v>
      </c>
      <c r="B42" s="93" t="s">
        <v>202</v>
      </c>
      <c r="C42" s="95">
        <v>77093.399999999994</v>
      </c>
      <c r="D42" s="95">
        <v>80729.740000000005</v>
      </c>
      <c r="E42" s="96">
        <f t="shared" si="0"/>
        <v>4.7167980657228936E-2</v>
      </c>
      <c r="F42" s="95">
        <v>81628</v>
      </c>
      <c r="G42" s="96">
        <f t="shared" si="1"/>
        <v>1.1126754526894267E-2</v>
      </c>
      <c r="J42" s="135">
        <v>0</v>
      </c>
      <c r="K42" s="135">
        <v>0</v>
      </c>
      <c r="L42" s="139">
        <v>0</v>
      </c>
    </row>
    <row r="43" spans="1:12" ht="15.75" customHeight="1" x14ac:dyDescent="0.15">
      <c r="A43" s="92">
        <v>36</v>
      </c>
      <c r="B43" s="93" t="s">
        <v>203</v>
      </c>
      <c r="C43" s="95">
        <v>86641.77</v>
      </c>
      <c r="D43" s="95">
        <v>84747.839999999997</v>
      </c>
      <c r="E43" s="96">
        <f t="shared" si="0"/>
        <v>-2.1859317970997161E-2</v>
      </c>
      <c r="F43" s="95">
        <v>85646.75</v>
      </c>
      <c r="G43" s="96">
        <f t="shared" si="1"/>
        <v>1.0606878004206344E-2</v>
      </c>
      <c r="J43" s="135">
        <v>0</v>
      </c>
      <c r="K43" s="135">
        <v>0</v>
      </c>
      <c r="L43" s="139">
        <v>0</v>
      </c>
    </row>
    <row r="44" spans="1:12" ht="15.75" customHeight="1" x14ac:dyDescent="0.15">
      <c r="A44" s="92">
        <v>37</v>
      </c>
      <c r="B44" s="93" t="s">
        <v>204</v>
      </c>
      <c r="C44" s="95">
        <v>85799.22</v>
      </c>
      <c r="D44" s="95">
        <v>86141.7</v>
      </c>
      <c r="E44" s="96">
        <f t="shared" si="0"/>
        <v>3.9916446792871429E-3</v>
      </c>
      <c r="F44" s="95">
        <v>87211.4</v>
      </c>
      <c r="G44" s="96">
        <f t="shared" si="1"/>
        <v>1.2417911418047156E-2</v>
      </c>
      <c r="J44" s="135">
        <v>0</v>
      </c>
      <c r="K44" s="135">
        <v>0</v>
      </c>
      <c r="L44" s="139">
        <v>0</v>
      </c>
    </row>
    <row r="45" spans="1:12" ht="15.75" customHeight="1" x14ac:dyDescent="0.15">
      <c r="A45" s="92">
        <v>38</v>
      </c>
      <c r="B45" s="93" t="s">
        <v>205</v>
      </c>
      <c r="C45" s="95">
        <v>61585.8</v>
      </c>
      <c r="D45" s="95">
        <v>72806.759999999995</v>
      </c>
      <c r="E45" s="96">
        <f t="shared" si="0"/>
        <v>0.18220044230975319</v>
      </c>
      <c r="F45" s="95">
        <v>60862.42</v>
      </c>
      <c r="G45" s="96">
        <f t="shared" si="1"/>
        <v>-0.16405537068261244</v>
      </c>
      <c r="J45" s="135">
        <v>0</v>
      </c>
      <c r="K45" s="135">
        <v>0</v>
      </c>
      <c r="L45" s="139">
        <v>0</v>
      </c>
    </row>
    <row r="46" spans="1:12" ht="15.75" customHeight="1" x14ac:dyDescent="0.15">
      <c r="A46" s="92">
        <v>39</v>
      </c>
      <c r="B46" s="93" t="s">
        <v>206</v>
      </c>
      <c r="C46" s="95">
        <v>73944.53</v>
      </c>
      <c r="D46" s="95">
        <v>81575.789999999994</v>
      </c>
      <c r="E46" s="96">
        <f t="shared" si="0"/>
        <v>0.10320249516766133</v>
      </c>
      <c r="F46" s="95">
        <v>103881.2</v>
      </c>
      <c r="G46" s="96">
        <f t="shared" si="1"/>
        <v>0.27343173752899008</v>
      </c>
      <c r="J46" s="135">
        <v>0</v>
      </c>
      <c r="K46" s="135">
        <v>0</v>
      </c>
      <c r="L46" s="139">
        <v>0</v>
      </c>
    </row>
    <row r="47" spans="1:12" ht="21" customHeight="1" x14ac:dyDescent="0.15">
      <c r="A47" s="92">
        <v>40</v>
      </c>
      <c r="B47" s="93" t="s">
        <v>132</v>
      </c>
      <c r="C47" s="95">
        <v>72094.28</v>
      </c>
      <c r="D47" s="95">
        <v>72727.83</v>
      </c>
      <c r="E47" s="96">
        <f t="shared" si="0"/>
        <v>8.7877984217332727E-3</v>
      </c>
      <c r="F47" s="95">
        <v>81704</v>
      </c>
      <c r="G47" s="96">
        <f t="shared" si="1"/>
        <v>0.12342139178358535</v>
      </c>
      <c r="J47" s="135">
        <v>0</v>
      </c>
      <c r="K47" s="135">
        <v>0</v>
      </c>
      <c r="L47" s="139">
        <v>0</v>
      </c>
    </row>
    <row r="48" spans="1:12" ht="16" x14ac:dyDescent="0.15">
      <c r="A48" s="92">
        <v>41</v>
      </c>
      <c r="B48" s="93" t="s">
        <v>208</v>
      </c>
      <c r="C48" s="95">
        <v>68047.98</v>
      </c>
      <c r="D48" s="95">
        <v>68352.479999999996</v>
      </c>
      <c r="E48" s="96">
        <f t="shared" si="0"/>
        <v>4.4747838216505631E-3</v>
      </c>
      <c r="F48" s="95">
        <v>78225.62</v>
      </c>
      <c r="G48" s="96">
        <f t="shared" si="1"/>
        <v>0.14444450296463285</v>
      </c>
      <c r="J48" s="135">
        <v>0</v>
      </c>
      <c r="K48" s="135">
        <v>0</v>
      </c>
      <c r="L48" s="139">
        <v>0</v>
      </c>
    </row>
    <row r="49" spans="1:12" ht="15.75" customHeight="1" x14ac:dyDescent="0.15">
      <c r="A49" s="92">
        <v>42</v>
      </c>
      <c r="B49" s="93" t="s">
        <v>209</v>
      </c>
      <c r="C49" s="95">
        <v>97132.32</v>
      </c>
      <c r="D49" s="95">
        <v>99125.8</v>
      </c>
      <c r="E49" s="96">
        <f t="shared" si="0"/>
        <v>2.0523343826236218E-2</v>
      </c>
      <c r="F49" s="95">
        <v>101090.44</v>
      </c>
      <c r="G49" s="96">
        <f t="shared" si="1"/>
        <v>1.9819663498302109E-2</v>
      </c>
      <c r="J49" s="135">
        <v>0</v>
      </c>
      <c r="K49" s="135">
        <v>0</v>
      </c>
      <c r="L49" s="139">
        <v>0</v>
      </c>
    </row>
    <row r="50" spans="1:12" ht="15.75" customHeight="1" x14ac:dyDescent="0.15">
      <c r="A50" s="92">
        <v>43</v>
      </c>
      <c r="B50" s="93" t="s">
        <v>210</v>
      </c>
      <c r="C50" s="95">
        <v>99547.14</v>
      </c>
      <c r="D50" s="95">
        <v>93898.6</v>
      </c>
      <c r="E50" s="96">
        <f t="shared" si="0"/>
        <v>-5.6742363467197521E-2</v>
      </c>
      <c r="F50" s="95">
        <v>98438.51</v>
      </c>
      <c r="G50" s="96">
        <f t="shared" si="1"/>
        <v>4.8349070167180264E-2</v>
      </c>
      <c r="J50" s="135">
        <v>0</v>
      </c>
      <c r="K50" s="135">
        <v>0</v>
      </c>
      <c r="L50" s="139">
        <v>0</v>
      </c>
    </row>
    <row r="51" spans="1:12" ht="15.75" customHeight="1" x14ac:dyDescent="0.15">
      <c r="A51" s="92">
        <v>44</v>
      </c>
      <c r="B51" s="93" t="s">
        <v>211</v>
      </c>
      <c r="C51" s="95">
        <v>77661.149999999994</v>
      </c>
      <c r="D51" s="95">
        <v>80839.95</v>
      </c>
      <c r="E51" s="96">
        <f t="shared" si="0"/>
        <v>4.0931662742568209E-2</v>
      </c>
      <c r="F51" s="95">
        <v>76849.36</v>
      </c>
      <c r="G51" s="96">
        <f t="shared" si="1"/>
        <v>-4.9364082981248725E-2</v>
      </c>
      <c r="J51" s="135">
        <v>0</v>
      </c>
      <c r="K51" s="135">
        <v>0</v>
      </c>
      <c r="L51" s="139">
        <v>0</v>
      </c>
    </row>
    <row r="52" spans="1:12" ht="15.75" customHeight="1" x14ac:dyDescent="0.15">
      <c r="A52" s="92">
        <v>45</v>
      </c>
      <c r="B52" s="93" t="s">
        <v>212</v>
      </c>
      <c r="C52" s="95">
        <v>69630.490000000005</v>
      </c>
      <c r="D52" s="95">
        <v>70988.759999999995</v>
      </c>
      <c r="E52" s="96">
        <f t="shared" si="0"/>
        <v>1.9506828115097186E-2</v>
      </c>
      <c r="F52" s="95">
        <v>73118.399999999994</v>
      </c>
      <c r="G52" s="96">
        <f t="shared" si="1"/>
        <v>2.9999678822393738E-2</v>
      </c>
      <c r="J52" s="135">
        <v>0</v>
      </c>
      <c r="K52" s="135">
        <v>0</v>
      </c>
      <c r="L52" s="139">
        <v>0</v>
      </c>
    </row>
    <row r="53" spans="1:12" ht="15.75" customHeight="1" x14ac:dyDescent="0.15">
      <c r="A53" s="92">
        <v>46</v>
      </c>
      <c r="B53" s="93" t="s">
        <v>2337</v>
      </c>
      <c r="C53" s="95">
        <v>85903.82</v>
      </c>
      <c r="D53" s="95">
        <v>85679.34</v>
      </c>
      <c r="E53" s="96">
        <f t="shared" si="0"/>
        <v>-2.6131550378086787E-3</v>
      </c>
      <c r="F53" s="95">
        <v>87190.89</v>
      </c>
      <c r="G53" s="96">
        <f t="shared" si="1"/>
        <v>1.764194262000629E-2</v>
      </c>
      <c r="J53" s="135">
        <v>0</v>
      </c>
      <c r="K53" s="135">
        <v>0</v>
      </c>
      <c r="L53" s="139">
        <v>0</v>
      </c>
    </row>
    <row r="54" spans="1:12" ht="15.75" customHeight="1" x14ac:dyDescent="0.15">
      <c r="A54" s="92">
        <v>48</v>
      </c>
      <c r="B54" s="93" t="s">
        <v>214</v>
      </c>
      <c r="C54" s="95">
        <v>84144.91</v>
      </c>
      <c r="D54" s="95">
        <v>89552.5</v>
      </c>
      <c r="E54" s="96">
        <f t="shared" si="0"/>
        <v>6.4265206297089206E-2</v>
      </c>
      <c r="F54" s="95">
        <v>94983.4</v>
      </c>
      <c r="G54" s="96">
        <f t="shared" si="1"/>
        <v>6.0644873119120035E-2</v>
      </c>
      <c r="J54" s="135">
        <v>0</v>
      </c>
      <c r="K54" s="135">
        <v>0</v>
      </c>
      <c r="L54" s="139">
        <v>0</v>
      </c>
    </row>
    <row r="55" spans="1:12" ht="15.75" customHeight="1" x14ac:dyDescent="0.15">
      <c r="A55" s="92">
        <v>49</v>
      </c>
      <c r="B55" s="93" t="s">
        <v>2338</v>
      </c>
      <c r="C55" s="95">
        <v>77994</v>
      </c>
      <c r="D55" s="95">
        <v>81332.649999999994</v>
      </c>
      <c r="E55" s="96">
        <f t="shared" si="0"/>
        <v>4.2806497935738541E-2</v>
      </c>
      <c r="F55" s="95">
        <v>80205.67</v>
      </c>
      <c r="G55" s="96">
        <f t="shared" si="1"/>
        <v>-1.3856427892119494E-2</v>
      </c>
      <c r="J55" s="135">
        <v>0</v>
      </c>
      <c r="K55" s="135">
        <v>0</v>
      </c>
      <c r="L55" s="139">
        <v>0</v>
      </c>
    </row>
    <row r="56" spans="1:12" ht="15.75" customHeight="1" x14ac:dyDescent="0.15">
      <c r="A56" s="92">
        <v>50</v>
      </c>
      <c r="B56" s="93" t="s">
        <v>216</v>
      </c>
      <c r="C56" s="95">
        <v>91577</v>
      </c>
      <c r="D56" s="95">
        <v>91836.25</v>
      </c>
      <c r="E56" s="96">
        <f t="shared" si="0"/>
        <v>2.8309510029811413E-3</v>
      </c>
      <c r="F56" s="95">
        <v>93212.5</v>
      </c>
      <c r="G56" s="96">
        <f t="shared" si="1"/>
        <v>1.498591242564884E-2</v>
      </c>
      <c r="J56" s="135">
        <v>0</v>
      </c>
      <c r="K56" s="135">
        <v>0</v>
      </c>
      <c r="L56" s="139">
        <v>0</v>
      </c>
    </row>
    <row r="57" spans="1:12" ht="15.75" customHeight="1" x14ac:dyDescent="0.15">
      <c r="A57" s="92">
        <v>51</v>
      </c>
      <c r="B57" s="93" t="s">
        <v>217</v>
      </c>
      <c r="C57" s="95">
        <v>88863.9</v>
      </c>
      <c r="D57" s="95">
        <v>84243.81</v>
      </c>
      <c r="E57" s="96">
        <f t="shared" si="0"/>
        <v>-5.1990628365399139E-2</v>
      </c>
      <c r="F57" s="95">
        <v>87205</v>
      </c>
      <c r="G57" s="96">
        <f t="shared" si="1"/>
        <v>3.5150238337986028E-2</v>
      </c>
      <c r="J57" s="135">
        <v>0</v>
      </c>
      <c r="K57" s="135">
        <v>0</v>
      </c>
      <c r="L57" s="139">
        <v>0</v>
      </c>
    </row>
    <row r="58" spans="1:12" ht="15.75" customHeight="1" x14ac:dyDescent="0.15">
      <c r="A58" s="92">
        <v>52</v>
      </c>
      <c r="B58" s="93" t="s">
        <v>218</v>
      </c>
      <c r="C58" s="95">
        <v>57034.21</v>
      </c>
      <c r="D58" s="95">
        <v>62688.56</v>
      </c>
      <c r="E58" s="96">
        <f t="shared" si="0"/>
        <v>9.9139621641116671E-2</v>
      </c>
      <c r="F58" s="95">
        <v>63983.62</v>
      </c>
      <c r="G58" s="96">
        <f>IF(F58=0, "", IF(D58=0, "", IF(F58&lt;&gt;0, F58/D58-1)))</f>
        <v>2.0658633728386944E-2</v>
      </c>
      <c r="J58" s="135">
        <v>0</v>
      </c>
      <c r="K58" s="135">
        <v>0</v>
      </c>
      <c r="L58" s="139">
        <v>0</v>
      </c>
    </row>
    <row r="59" spans="1:12" ht="15.75" customHeight="1" x14ac:dyDescent="0.15">
      <c r="A59" s="92">
        <v>53</v>
      </c>
      <c r="B59" s="93" t="s">
        <v>219</v>
      </c>
      <c r="C59" s="95">
        <v>120131.18</v>
      </c>
      <c r="D59" s="95">
        <v>118377.67</v>
      </c>
      <c r="E59" s="96">
        <f t="shared" si="0"/>
        <v>-1.4596626787483413E-2</v>
      </c>
      <c r="F59" s="95">
        <v>126718.94</v>
      </c>
      <c r="G59" s="96">
        <f t="shared" si="1"/>
        <v>7.0463204758127063E-2</v>
      </c>
      <c r="J59" s="135">
        <v>0</v>
      </c>
      <c r="K59" s="135">
        <v>0</v>
      </c>
      <c r="L59" s="139">
        <v>0</v>
      </c>
    </row>
    <row r="60" spans="1:12" ht="15.75" customHeight="1" x14ac:dyDescent="0.15">
      <c r="A60" s="92">
        <v>54</v>
      </c>
      <c r="B60" s="93" t="s">
        <v>220</v>
      </c>
      <c r="C60" s="95">
        <v>86389.6</v>
      </c>
      <c r="D60" s="95">
        <v>90824.52</v>
      </c>
      <c r="E60" s="96">
        <f t="shared" si="0"/>
        <v>5.1336271958661639E-2</v>
      </c>
      <c r="F60" s="95">
        <v>87953</v>
      </c>
      <c r="G60" s="96">
        <f t="shared" si="1"/>
        <v>-3.1616131855142227E-2</v>
      </c>
      <c r="J60" s="135">
        <v>0</v>
      </c>
      <c r="K60" s="135">
        <v>0</v>
      </c>
      <c r="L60" s="139">
        <v>0</v>
      </c>
    </row>
    <row r="61" spans="1:12" ht="15.75" customHeight="1" x14ac:dyDescent="0.15">
      <c r="A61" s="92">
        <v>55</v>
      </c>
      <c r="B61" s="93" t="s">
        <v>221</v>
      </c>
      <c r="C61" s="95">
        <v>72746.52</v>
      </c>
      <c r="D61" s="95">
        <v>73779.75</v>
      </c>
      <c r="E61" s="96">
        <f t="shared" si="0"/>
        <v>1.4203153635390375E-2</v>
      </c>
      <c r="F61" s="95">
        <v>66174.25</v>
      </c>
      <c r="G61" s="96">
        <f t="shared" si="1"/>
        <v>-0.10308384075576293</v>
      </c>
      <c r="J61" s="135">
        <v>0</v>
      </c>
      <c r="K61" s="135">
        <v>0</v>
      </c>
      <c r="L61" s="139">
        <v>0</v>
      </c>
    </row>
    <row r="62" spans="1:12" ht="15.75" customHeight="1" x14ac:dyDescent="0.15">
      <c r="A62" s="92">
        <v>56</v>
      </c>
      <c r="B62" s="93" t="s">
        <v>222</v>
      </c>
      <c r="C62" s="95">
        <v>94680.72</v>
      </c>
      <c r="D62" s="95">
        <v>92550.57</v>
      </c>
      <c r="E62" s="96">
        <f t="shared" si="0"/>
        <v>-2.2498244626783515E-2</v>
      </c>
      <c r="F62" s="95">
        <v>91825</v>
      </c>
      <c r="G62" s="96">
        <f t="shared" si="1"/>
        <v>-7.8397140071639893E-3</v>
      </c>
      <c r="J62" s="135">
        <v>0</v>
      </c>
      <c r="K62" s="135">
        <v>0</v>
      </c>
      <c r="L62" s="139">
        <v>0</v>
      </c>
    </row>
    <row r="63" spans="1:12" ht="15.75" customHeight="1" x14ac:dyDescent="0.15">
      <c r="A63" s="92">
        <v>57</v>
      </c>
      <c r="B63" s="93" t="s">
        <v>223</v>
      </c>
      <c r="C63" s="95">
        <v>70681.850000000006</v>
      </c>
      <c r="D63" s="95">
        <v>77741.820000000007</v>
      </c>
      <c r="E63" s="96">
        <f t="shared" si="0"/>
        <v>9.9883774971934125E-2</v>
      </c>
      <c r="F63" s="95">
        <v>79628</v>
      </c>
      <c r="G63" s="96">
        <f t="shared" si="1"/>
        <v>2.4262102430840926E-2</v>
      </c>
      <c r="J63" s="135">
        <v>0</v>
      </c>
      <c r="K63" s="135">
        <v>0</v>
      </c>
      <c r="L63" s="139">
        <v>0</v>
      </c>
    </row>
    <row r="64" spans="1:12" ht="15.75" customHeight="1" x14ac:dyDescent="0.15">
      <c r="A64" s="92">
        <v>58</v>
      </c>
      <c r="B64" s="93" t="s">
        <v>224</v>
      </c>
      <c r="C64" s="95">
        <v>70900.56</v>
      </c>
      <c r="D64" s="95">
        <v>67614.73</v>
      </c>
      <c r="E64" s="96">
        <f t="shared" si="0"/>
        <v>-4.6344203769335568E-2</v>
      </c>
      <c r="F64" s="95">
        <v>73459.5</v>
      </c>
      <c r="G64" s="96">
        <f t="shared" si="1"/>
        <v>8.6442258957478701E-2</v>
      </c>
      <c r="J64" s="135">
        <v>0</v>
      </c>
      <c r="K64" s="135">
        <v>0</v>
      </c>
      <c r="L64" s="139">
        <v>0</v>
      </c>
    </row>
    <row r="65" spans="1:12" ht="15.75" customHeight="1" x14ac:dyDescent="0.15">
      <c r="A65" s="92">
        <v>59</v>
      </c>
      <c r="B65" s="93" t="s">
        <v>225</v>
      </c>
      <c r="C65" s="95">
        <v>72414</v>
      </c>
      <c r="D65" s="95">
        <v>73091.649999999994</v>
      </c>
      <c r="E65" s="96">
        <f t="shared" si="0"/>
        <v>9.357997072389157E-3</v>
      </c>
      <c r="F65" s="95">
        <v>75633.33</v>
      </c>
      <c r="G65" s="96">
        <f t="shared" si="1"/>
        <v>3.477387635933793E-2</v>
      </c>
      <c r="J65" s="135">
        <v>0</v>
      </c>
      <c r="K65" s="135">
        <v>0</v>
      </c>
      <c r="L65" s="139">
        <v>0</v>
      </c>
    </row>
    <row r="66" spans="1:12" ht="15.75" customHeight="1" x14ac:dyDescent="0.15">
      <c r="A66" s="92">
        <v>60</v>
      </c>
      <c r="B66" s="93" t="s">
        <v>226</v>
      </c>
      <c r="C66" s="95">
        <v>80144.490000000005</v>
      </c>
      <c r="D66" s="95">
        <v>83411.64</v>
      </c>
      <c r="E66" s="96">
        <f t="shared" si="0"/>
        <v>4.0765746965262251E-2</v>
      </c>
      <c r="F66" s="95">
        <v>84841.11</v>
      </c>
      <c r="G66" s="96">
        <f t="shared" si="1"/>
        <v>1.7137536199983705E-2</v>
      </c>
      <c r="J66" s="135">
        <v>0</v>
      </c>
      <c r="K66" s="135">
        <v>0</v>
      </c>
      <c r="L66" s="139">
        <v>0</v>
      </c>
    </row>
    <row r="67" spans="1:12" ht="15.75" customHeight="1" x14ac:dyDescent="0.15">
      <c r="A67" s="92">
        <v>62</v>
      </c>
      <c r="B67" s="93" t="s">
        <v>227</v>
      </c>
      <c r="C67" s="95">
        <v>93016.73</v>
      </c>
      <c r="D67" s="95">
        <v>88155.96</v>
      </c>
      <c r="E67" s="96">
        <f t="shared" si="0"/>
        <v>-5.225694345522558E-2</v>
      </c>
      <c r="F67" s="95">
        <v>89648</v>
      </c>
      <c r="G67" s="96">
        <f t="shared" si="1"/>
        <v>1.6925004276511668E-2</v>
      </c>
      <c r="J67" s="135">
        <v>0</v>
      </c>
      <c r="K67" s="135">
        <v>0</v>
      </c>
      <c r="L67" s="139">
        <v>0</v>
      </c>
    </row>
    <row r="68" spans="1:12" ht="15.75" customHeight="1" x14ac:dyDescent="0.15">
      <c r="A68" s="92">
        <v>63</v>
      </c>
      <c r="B68" s="93" t="s">
        <v>228</v>
      </c>
      <c r="C68" s="95">
        <v>86764.49</v>
      </c>
      <c r="D68" s="95">
        <v>86620.97</v>
      </c>
      <c r="E68" s="96">
        <f t="shared" si="0"/>
        <v>-1.6541329292664164E-3</v>
      </c>
      <c r="F68" s="95">
        <v>88432.47</v>
      </c>
      <c r="G68" s="96">
        <f t="shared" si="1"/>
        <v>2.0912949831894068E-2</v>
      </c>
      <c r="J68" s="135">
        <v>0</v>
      </c>
      <c r="K68" s="135">
        <v>0</v>
      </c>
      <c r="L68" s="139">
        <v>0</v>
      </c>
    </row>
    <row r="69" spans="1:12" ht="15.75" customHeight="1" x14ac:dyDescent="0.15">
      <c r="A69" s="92">
        <v>65</v>
      </c>
      <c r="B69" s="93" t="s">
        <v>229</v>
      </c>
      <c r="C69" s="95">
        <v>77827.039999999994</v>
      </c>
      <c r="D69" s="95">
        <v>81850.240000000005</v>
      </c>
      <c r="E69" s="96">
        <f t="shared" si="0"/>
        <v>5.1694115567031851E-2</v>
      </c>
      <c r="F69" s="95">
        <v>83210.25</v>
      </c>
      <c r="G69" s="96">
        <f t="shared" si="1"/>
        <v>1.6615833991445728E-2</v>
      </c>
      <c r="J69" s="135">
        <v>0</v>
      </c>
      <c r="K69" s="135">
        <v>0</v>
      </c>
      <c r="L69" s="139">
        <v>0</v>
      </c>
    </row>
    <row r="70" spans="1:12" ht="15.75" customHeight="1" x14ac:dyDescent="0.15">
      <c r="A70" s="92">
        <v>66</v>
      </c>
      <c r="B70" s="93" t="s">
        <v>230</v>
      </c>
      <c r="C70" s="95">
        <v>93628.04</v>
      </c>
      <c r="D70" s="95">
        <v>82313.36</v>
      </c>
      <c r="E70" s="96">
        <f t="shared" si="0"/>
        <v>-0.12084713083815479</v>
      </c>
      <c r="F70" s="95">
        <v>84782.67</v>
      </c>
      <c r="G70" s="96">
        <f t="shared" si="1"/>
        <v>2.9998896898389305E-2</v>
      </c>
      <c r="J70" s="135">
        <v>0</v>
      </c>
      <c r="K70" s="135">
        <v>0</v>
      </c>
      <c r="L70" s="139">
        <v>0</v>
      </c>
    </row>
    <row r="71" spans="1:12" ht="15.75" customHeight="1" x14ac:dyDescent="0.15">
      <c r="A71" s="92">
        <v>67</v>
      </c>
      <c r="B71" s="93" t="s">
        <v>231</v>
      </c>
      <c r="C71" s="95">
        <v>84339.37</v>
      </c>
      <c r="D71" s="95">
        <v>81574.320000000007</v>
      </c>
      <c r="E71" s="96">
        <f t="shared" si="0"/>
        <v>-3.2784807379993341E-2</v>
      </c>
      <c r="F71" s="95">
        <v>82769</v>
      </c>
      <c r="G71" s="96">
        <f t="shared" si="1"/>
        <v>1.4645295235069078E-2</v>
      </c>
      <c r="J71" s="135">
        <v>0</v>
      </c>
      <c r="K71" s="135">
        <v>0</v>
      </c>
      <c r="L71" s="139">
        <v>0</v>
      </c>
    </row>
    <row r="72" spans="1:12" ht="15.75" customHeight="1" x14ac:dyDescent="0.15">
      <c r="A72" s="92">
        <v>68</v>
      </c>
      <c r="B72" s="93" t="s">
        <v>232</v>
      </c>
      <c r="C72" s="95">
        <v>86080.12</v>
      </c>
      <c r="D72" s="95">
        <v>89860.18</v>
      </c>
      <c r="E72" s="96">
        <f t="shared" si="0"/>
        <v>4.391327521383559E-2</v>
      </c>
      <c r="F72" s="95">
        <v>86916.78</v>
      </c>
      <c r="G72" s="96">
        <f t="shared" si="1"/>
        <v>-3.2755331671937338E-2</v>
      </c>
      <c r="J72" s="135">
        <v>0</v>
      </c>
      <c r="K72" s="135">
        <v>0</v>
      </c>
      <c r="L72" s="139">
        <v>0</v>
      </c>
    </row>
    <row r="73" spans="1:12" ht="15.75" customHeight="1" x14ac:dyDescent="0.15">
      <c r="A73" s="92">
        <v>69</v>
      </c>
      <c r="B73" s="93" t="s">
        <v>233</v>
      </c>
      <c r="C73" s="95">
        <v>75568.19</v>
      </c>
      <c r="D73" s="95">
        <v>73845.3</v>
      </c>
      <c r="E73" s="96">
        <f t="shared" ref="E73:E101" si="2">IF(D73=0, "", IF(C73=0, "", IF(D73&lt;&gt;0, D73/C73-1)))</f>
        <v>-2.2799143396182942E-2</v>
      </c>
      <c r="F73" s="95">
        <v>76831.89</v>
      </c>
      <c r="G73" s="96">
        <f t="shared" ref="G73:G136" si="3">IF(F73=0, "", IF(D73=0, "", IF(F73&lt;&gt;0, F73/D73-1)))</f>
        <v>4.0443873882291648E-2</v>
      </c>
      <c r="J73" s="135">
        <v>0</v>
      </c>
      <c r="K73" s="135">
        <v>0</v>
      </c>
      <c r="L73" s="139">
        <v>0</v>
      </c>
    </row>
    <row r="74" spans="1:12" ht="15.75" customHeight="1" x14ac:dyDescent="0.15">
      <c r="A74" s="92">
        <v>70</v>
      </c>
      <c r="B74" s="93" t="s">
        <v>234</v>
      </c>
      <c r="C74" s="95">
        <v>68427.179999999993</v>
      </c>
      <c r="D74" s="95">
        <v>69226.17</v>
      </c>
      <c r="E74" s="96">
        <f t="shared" si="2"/>
        <v>1.1676500478318808E-2</v>
      </c>
      <c r="F74" s="95">
        <v>68439.14</v>
      </c>
      <c r="G74" s="96">
        <f t="shared" si="3"/>
        <v>-1.1368966389444846E-2</v>
      </c>
      <c r="J74" s="135">
        <v>0</v>
      </c>
      <c r="K74" s="135">
        <v>0</v>
      </c>
      <c r="L74" s="139">
        <v>0</v>
      </c>
    </row>
    <row r="75" spans="1:12" ht="15.75" customHeight="1" x14ac:dyDescent="0.15">
      <c r="A75" s="92">
        <v>71</v>
      </c>
      <c r="B75" s="93" t="s">
        <v>235</v>
      </c>
      <c r="C75" s="95">
        <v>77624.91</v>
      </c>
      <c r="D75" s="95">
        <v>78316.009999999995</v>
      </c>
      <c r="E75" s="96">
        <f t="shared" si="2"/>
        <v>8.903069903720251E-3</v>
      </c>
      <c r="F75" s="95">
        <v>79231.17</v>
      </c>
      <c r="G75" s="96">
        <f t="shared" si="3"/>
        <v>1.168547784801599E-2</v>
      </c>
      <c r="J75" s="135">
        <v>0</v>
      </c>
      <c r="K75" s="135">
        <v>0</v>
      </c>
      <c r="L75" s="139">
        <v>0</v>
      </c>
    </row>
    <row r="76" spans="1:12" ht="15.75" customHeight="1" x14ac:dyDescent="0.15">
      <c r="A76" s="92">
        <v>72</v>
      </c>
      <c r="B76" s="93" t="s">
        <v>236</v>
      </c>
      <c r="C76" s="95">
        <v>91644.37</v>
      </c>
      <c r="D76" s="95">
        <v>94164.22</v>
      </c>
      <c r="E76" s="96">
        <f t="shared" si="2"/>
        <v>2.7495960744779113E-2</v>
      </c>
      <c r="F76" s="95">
        <v>98872.55</v>
      </c>
      <c r="G76" s="96">
        <f t="shared" si="3"/>
        <v>5.0001263749649194E-2</v>
      </c>
      <c r="J76" s="135">
        <v>0</v>
      </c>
      <c r="K76" s="135">
        <v>0</v>
      </c>
      <c r="L76" s="139">
        <v>0</v>
      </c>
    </row>
    <row r="77" spans="1:12" ht="15.75" customHeight="1" x14ac:dyDescent="0.15">
      <c r="A77" s="92">
        <v>73</v>
      </c>
      <c r="B77" s="93" t="s">
        <v>237</v>
      </c>
      <c r="C77" s="95">
        <v>77637.440000000002</v>
      </c>
      <c r="D77" s="95">
        <v>78013.97</v>
      </c>
      <c r="E77" s="96">
        <f t="shared" si="2"/>
        <v>4.8498507936376445E-3</v>
      </c>
      <c r="F77" s="95">
        <v>81406.33</v>
      </c>
      <c r="G77" s="96">
        <f t="shared" si="3"/>
        <v>4.3484006774684003E-2</v>
      </c>
      <c r="J77" s="135">
        <v>0</v>
      </c>
      <c r="K77" s="135">
        <v>0</v>
      </c>
      <c r="L77" s="139">
        <v>0</v>
      </c>
    </row>
    <row r="78" spans="1:12" ht="15.75" customHeight="1" x14ac:dyDescent="0.15">
      <c r="A78" s="92">
        <v>74</v>
      </c>
      <c r="B78" s="93" t="s">
        <v>238</v>
      </c>
      <c r="C78" s="95">
        <v>90146.97</v>
      </c>
      <c r="D78" s="95">
        <v>84092.27</v>
      </c>
      <c r="E78" s="96">
        <f t="shared" si="2"/>
        <v>-6.7164764384205045E-2</v>
      </c>
      <c r="F78" s="95">
        <v>96239</v>
      </c>
      <c r="G78" s="96">
        <f t="shared" si="3"/>
        <v>0.14444526232910593</v>
      </c>
      <c r="J78" s="135">
        <v>0</v>
      </c>
      <c r="K78" s="135">
        <v>0</v>
      </c>
      <c r="L78" s="139">
        <v>0</v>
      </c>
    </row>
    <row r="79" spans="1:12" ht="15.75" customHeight="1" x14ac:dyDescent="0.15">
      <c r="A79" s="92">
        <v>75</v>
      </c>
      <c r="B79" s="93" t="s">
        <v>239</v>
      </c>
      <c r="C79" s="95">
        <v>120045.91</v>
      </c>
      <c r="D79" s="95">
        <v>131822.09</v>
      </c>
      <c r="E79" s="96">
        <f t="shared" si="2"/>
        <v>9.8097302940183484E-2</v>
      </c>
      <c r="F79" s="95">
        <v>119958.32</v>
      </c>
      <c r="G79" s="96">
        <f t="shared" si="3"/>
        <v>-8.9998345497328991E-2</v>
      </c>
      <c r="J79" s="135">
        <v>0</v>
      </c>
      <c r="K79" s="135">
        <v>0</v>
      </c>
      <c r="L79" s="139">
        <v>0</v>
      </c>
    </row>
    <row r="80" spans="1:12" ht="15.75" customHeight="1" x14ac:dyDescent="0.15">
      <c r="A80" s="92">
        <v>77</v>
      </c>
      <c r="B80" s="93" t="s">
        <v>240</v>
      </c>
      <c r="C80" s="95">
        <v>82918.929999999993</v>
      </c>
      <c r="D80" s="95">
        <v>81907.14</v>
      </c>
      <c r="E80" s="96">
        <f t="shared" si="2"/>
        <v>-1.2202159386282441E-2</v>
      </c>
      <c r="F80" s="95">
        <v>83255.25</v>
      </c>
      <c r="G80" s="96">
        <f t="shared" si="3"/>
        <v>1.6459004672852773E-2</v>
      </c>
      <c r="J80" s="135">
        <v>0</v>
      </c>
      <c r="K80" s="135">
        <v>0</v>
      </c>
      <c r="L80" s="139">
        <v>0</v>
      </c>
    </row>
    <row r="81" spans="1:12" ht="15.75" customHeight="1" x14ac:dyDescent="0.15">
      <c r="A81" s="92">
        <v>78</v>
      </c>
      <c r="B81" s="93" t="s">
        <v>241</v>
      </c>
      <c r="C81" s="95">
        <v>89667.5</v>
      </c>
      <c r="D81" s="95">
        <v>91012.02</v>
      </c>
      <c r="E81" s="96">
        <f t="shared" si="2"/>
        <v>1.499450748598985E-2</v>
      </c>
      <c r="F81" s="95">
        <v>92376.5</v>
      </c>
      <c r="G81" s="96">
        <f t="shared" si="3"/>
        <v>1.49923054119665E-2</v>
      </c>
      <c r="J81" s="135">
        <v>0</v>
      </c>
      <c r="K81" s="135">
        <v>0</v>
      </c>
      <c r="L81" s="139">
        <v>0</v>
      </c>
    </row>
    <row r="82" spans="1:12" ht="15.75" customHeight="1" x14ac:dyDescent="0.15">
      <c r="A82" s="92">
        <v>79</v>
      </c>
      <c r="B82" s="93" t="s">
        <v>242</v>
      </c>
      <c r="C82" s="95">
        <v>81717.36</v>
      </c>
      <c r="D82" s="95">
        <v>83604.009999999995</v>
      </c>
      <c r="E82" s="96">
        <f t="shared" si="2"/>
        <v>2.3087505519023166E-2</v>
      </c>
      <c r="F82" s="95">
        <v>85189.33</v>
      </c>
      <c r="G82" s="96">
        <f t="shared" si="3"/>
        <v>1.8962248341915844E-2</v>
      </c>
      <c r="J82" s="135">
        <v>0</v>
      </c>
      <c r="K82" s="135">
        <v>0</v>
      </c>
      <c r="L82" s="139">
        <v>0</v>
      </c>
    </row>
    <row r="83" spans="1:12" ht="15.75" customHeight="1" x14ac:dyDescent="0.15">
      <c r="A83" s="92">
        <v>80</v>
      </c>
      <c r="B83" s="93" t="s">
        <v>243</v>
      </c>
      <c r="C83" s="95">
        <v>93718.94</v>
      </c>
      <c r="D83" s="95">
        <v>96327.57</v>
      </c>
      <c r="E83" s="96">
        <f t="shared" si="2"/>
        <v>2.7834608458012999E-2</v>
      </c>
      <c r="F83" s="95">
        <v>94697.05</v>
      </c>
      <c r="G83" s="96">
        <f t="shared" si="3"/>
        <v>-1.692682582982219E-2</v>
      </c>
      <c r="J83" s="135">
        <v>0</v>
      </c>
      <c r="K83" s="135">
        <v>0</v>
      </c>
      <c r="L83" s="139">
        <v>0</v>
      </c>
    </row>
    <row r="84" spans="1:12" ht="15.75" customHeight="1" x14ac:dyDescent="0.15">
      <c r="A84" s="92">
        <v>81</v>
      </c>
      <c r="B84" s="93" t="s">
        <v>244</v>
      </c>
      <c r="C84" s="95">
        <v>80506.210000000006</v>
      </c>
      <c r="D84" s="95">
        <v>81297.64</v>
      </c>
      <c r="E84" s="96">
        <f t="shared" si="2"/>
        <v>9.8306702054411499E-3</v>
      </c>
      <c r="F84" s="95">
        <v>82676.83</v>
      </c>
      <c r="G84" s="96">
        <f t="shared" si="3"/>
        <v>1.6964699098276359E-2</v>
      </c>
      <c r="J84" s="135">
        <v>0</v>
      </c>
      <c r="K84" s="135">
        <v>0</v>
      </c>
      <c r="L84" s="139">
        <v>0</v>
      </c>
    </row>
    <row r="85" spans="1:12" ht="15.75" customHeight="1" x14ac:dyDescent="0.15">
      <c r="A85" s="92">
        <v>82</v>
      </c>
      <c r="B85" s="93" t="s">
        <v>245</v>
      </c>
      <c r="C85" s="95">
        <v>86389.31</v>
      </c>
      <c r="D85" s="95">
        <v>87571.33</v>
      </c>
      <c r="E85" s="96">
        <f t="shared" si="2"/>
        <v>1.368247992720395E-2</v>
      </c>
      <c r="F85" s="95">
        <v>89565.22</v>
      </c>
      <c r="G85" s="96">
        <f t="shared" si="3"/>
        <v>2.2768753198107117E-2</v>
      </c>
      <c r="J85" s="135">
        <v>0</v>
      </c>
      <c r="K85" s="135">
        <v>0</v>
      </c>
      <c r="L85" s="139">
        <v>0</v>
      </c>
    </row>
    <row r="86" spans="1:12" ht="15.75" customHeight="1" x14ac:dyDescent="0.15">
      <c r="A86" s="92">
        <v>83</v>
      </c>
      <c r="B86" s="93" t="s">
        <v>133</v>
      </c>
      <c r="C86" s="95">
        <v>68599.149999999994</v>
      </c>
      <c r="D86" s="95">
        <v>70396.58</v>
      </c>
      <c r="E86" s="96">
        <f t="shared" si="2"/>
        <v>2.6201928158002152E-2</v>
      </c>
      <c r="F86" s="95">
        <v>71950.5</v>
      </c>
      <c r="G86" s="96">
        <f t="shared" si="3"/>
        <v>2.2073799607878586E-2</v>
      </c>
      <c r="J86" s="135">
        <v>0</v>
      </c>
      <c r="K86" s="135">
        <v>0</v>
      </c>
      <c r="L86" s="139">
        <v>0</v>
      </c>
    </row>
    <row r="87" spans="1:12" ht="15.75" customHeight="1" x14ac:dyDescent="0.15">
      <c r="A87" s="92">
        <v>84</v>
      </c>
      <c r="B87" s="93" t="s">
        <v>246</v>
      </c>
      <c r="C87" s="95">
        <v>76661.45</v>
      </c>
      <c r="D87" s="95">
        <v>76974.92</v>
      </c>
      <c r="E87" s="96">
        <f t="shared" si="2"/>
        <v>4.0890173613987724E-3</v>
      </c>
      <c r="F87" s="95">
        <v>76384.62</v>
      </c>
      <c r="G87" s="96">
        <f t="shared" si="3"/>
        <v>-7.6687315816632573E-3</v>
      </c>
      <c r="J87" s="135">
        <v>0</v>
      </c>
      <c r="K87" s="135">
        <v>0</v>
      </c>
      <c r="L87" s="139">
        <v>0</v>
      </c>
    </row>
    <row r="88" spans="1:12" ht="15.75" customHeight="1" x14ac:dyDescent="0.15">
      <c r="A88" s="92">
        <v>85</v>
      </c>
      <c r="B88" s="93" t="s">
        <v>247</v>
      </c>
      <c r="C88" s="95">
        <v>95708.21</v>
      </c>
      <c r="D88" s="95">
        <v>93424.89</v>
      </c>
      <c r="E88" s="96">
        <f t="shared" si="2"/>
        <v>-2.385709648106471E-2</v>
      </c>
      <c r="F88" s="95">
        <v>95590.77</v>
      </c>
      <c r="G88" s="96">
        <f t="shared" si="3"/>
        <v>2.3183115334682203E-2</v>
      </c>
      <c r="J88" s="135">
        <v>0</v>
      </c>
      <c r="K88" s="135">
        <v>0</v>
      </c>
      <c r="L88" s="139">
        <v>0</v>
      </c>
    </row>
    <row r="89" spans="1:12" ht="15.75" customHeight="1" x14ac:dyDescent="0.15">
      <c r="A89" s="92">
        <v>86</v>
      </c>
      <c r="B89" s="93" t="s">
        <v>248</v>
      </c>
      <c r="C89" s="95">
        <v>78487.13</v>
      </c>
      <c r="D89" s="95">
        <v>78329.899999999994</v>
      </c>
      <c r="E89" s="96">
        <f t="shared" si="2"/>
        <v>-2.0032583686014904E-3</v>
      </c>
      <c r="F89" s="95">
        <v>80940.460000000006</v>
      </c>
      <c r="G89" s="96">
        <f t="shared" si="3"/>
        <v>3.3327758620909975E-2</v>
      </c>
      <c r="J89" s="135">
        <v>0</v>
      </c>
      <c r="K89" s="135">
        <v>0</v>
      </c>
      <c r="L89" s="139">
        <v>0</v>
      </c>
    </row>
    <row r="90" spans="1:12" ht="15.75" customHeight="1" x14ac:dyDescent="0.15">
      <c r="A90" s="92">
        <v>87</v>
      </c>
      <c r="B90" s="93" t="s">
        <v>249</v>
      </c>
      <c r="C90" s="95">
        <v>76123.03</v>
      </c>
      <c r="D90" s="95">
        <v>79586.149999999994</v>
      </c>
      <c r="E90" s="96">
        <f t="shared" si="2"/>
        <v>4.5493722464804653E-2</v>
      </c>
      <c r="F90" s="95">
        <v>80046.5</v>
      </c>
      <c r="G90" s="96">
        <f t="shared" si="3"/>
        <v>5.784297896053614E-3</v>
      </c>
      <c r="J90" s="135">
        <v>0</v>
      </c>
      <c r="K90" s="135">
        <v>0</v>
      </c>
      <c r="L90" s="139">
        <v>0</v>
      </c>
    </row>
    <row r="91" spans="1:12" ht="15.75" customHeight="1" x14ac:dyDescent="0.15">
      <c r="A91" s="92">
        <v>88</v>
      </c>
      <c r="B91" s="93" t="s">
        <v>250</v>
      </c>
      <c r="C91" s="95">
        <v>108962.11</v>
      </c>
      <c r="D91" s="95">
        <v>111004.81</v>
      </c>
      <c r="E91" s="96">
        <f t="shared" si="2"/>
        <v>1.8746883664422453E-2</v>
      </c>
      <c r="F91" s="95">
        <v>114241.33</v>
      </c>
      <c r="G91" s="96">
        <f t="shared" si="3"/>
        <v>2.9156574386281164E-2</v>
      </c>
      <c r="J91" s="135">
        <v>0</v>
      </c>
      <c r="K91" s="135">
        <v>0</v>
      </c>
      <c r="L91" s="139">
        <v>0</v>
      </c>
    </row>
    <row r="92" spans="1:12" ht="15.75" customHeight="1" x14ac:dyDescent="0.15">
      <c r="A92" s="92">
        <v>89</v>
      </c>
      <c r="B92" s="93" t="s">
        <v>251</v>
      </c>
      <c r="C92" s="95">
        <v>100782.31</v>
      </c>
      <c r="D92" s="95">
        <v>105175.39</v>
      </c>
      <c r="E92" s="96">
        <f t="shared" si="2"/>
        <v>4.3589792692785068E-2</v>
      </c>
      <c r="F92" s="95">
        <v>107633.8</v>
      </c>
      <c r="G92" s="96">
        <f t="shared" si="3"/>
        <v>2.337438444487816E-2</v>
      </c>
      <c r="J92" s="135">
        <v>0</v>
      </c>
      <c r="K92" s="135">
        <v>0</v>
      </c>
      <c r="L92" s="139">
        <v>0</v>
      </c>
    </row>
    <row r="93" spans="1:12" ht="15.75" customHeight="1" x14ac:dyDescent="0.15">
      <c r="A93" s="92">
        <v>90</v>
      </c>
      <c r="B93" s="93" t="s">
        <v>252</v>
      </c>
      <c r="C93" s="95">
        <v>71416.509999999995</v>
      </c>
      <c r="D93" s="95">
        <v>90864.52</v>
      </c>
      <c r="E93" s="96">
        <f t="shared" si="2"/>
        <v>0.27231812363835783</v>
      </c>
      <c r="F93" s="95">
        <v>84702.67</v>
      </c>
      <c r="G93" s="96">
        <f t="shared" si="3"/>
        <v>-6.7813597650656199E-2</v>
      </c>
      <c r="J93" s="135">
        <v>0</v>
      </c>
      <c r="K93" s="135">
        <v>0</v>
      </c>
      <c r="L93" s="139">
        <v>0</v>
      </c>
    </row>
    <row r="94" spans="1:12" ht="15.75" customHeight="1" x14ac:dyDescent="0.15">
      <c r="A94" s="92">
        <v>91</v>
      </c>
      <c r="B94" s="93" t="s">
        <v>253</v>
      </c>
      <c r="C94" s="95">
        <v>86622.97</v>
      </c>
      <c r="D94" s="95">
        <v>88404</v>
      </c>
      <c r="E94" s="96">
        <f t="shared" si="2"/>
        <v>2.0560712707033746E-2</v>
      </c>
      <c r="F94" s="95">
        <v>116477</v>
      </c>
      <c r="G94" s="96">
        <f t="shared" si="3"/>
        <v>0.31755350436631824</v>
      </c>
      <c r="J94" s="135">
        <v>0</v>
      </c>
      <c r="K94" s="135">
        <v>0</v>
      </c>
      <c r="L94" s="139">
        <v>0</v>
      </c>
    </row>
    <row r="95" spans="1:12" ht="15.75" customHeight="1" x14ac:dyDescent="0.15">
      <c r="A95" s="92">
        <v>92</v>
      </c>
      <c r="B95" s="93" t="s">
        <v>254</v>
      </c>
      <c r="C95" s="95">
        <v>74874.14</v>
      </c>
      <c r="D95" s="95">
        <v>68373.88</v>
      </c>
      <c r="E95" s="96">
        <f t="shared" si="2"/>
        <v>-8.6815821857853637E-2</v>
      </c>
      <c r="F95" s="95">
        <v>68030.649999999994</v>
      </c>
      <c r="G95" s="96">
        <f t="shared" si="3"/>
        <v>-5.0198994118808571E-3</v>
      </c>
      <c r="J95" s="135">
        <v>0</v>
      </c>
      <c r="K95" s="135">
        <v>0</v>
      </c>
      <c r="L95" s="139">
        <v>0</v>
      </c>
    </row>
    <row r="96" spans="1:12" ht="15.75" customHeight="1" x14ac:dyDescent="0.15">
      <c r="A96" s="92">
        <v>93</v>
      </c>
      <c r="B96" s="93" t="s">
        <v>255</v>
      </c>
      <c r="C96" s="95">
        <v>92615.07</v>
      </c>
      <c r="D96" s="95">
        <v>94000.76</v>
      </c>
      <c r="E96" s="96">
        <f t="shared" si="2"/>
        <v>1.4961819928441367E-2</v>
      </c>
      <c r="F96" s="95">
        <v>93045.56</v>
      </c>
      <c r="G96" s="96">
        <f t="shared" si="3"/>
        <v>-1.0161619969881075E-2</v>
      </c>
      <c r="J96" s="135">
        <v>0</v>
      </c>
      <c r="K96" s="135">
        <v>0</v>
      </c>
      <c r="L96" s="139">
        <v>0</v>
      </c>
    </row>
    <row r="97" spans="1:12" ht="15.75" customHeight="1" x14ac:dyDescent="0.15">
      <c r="A97" s="92">
        <v>94</v>
      </c>
      <c r="B97" s="93" t="s">
        <v>256</v>
      </c>
      <c r="C97" s="95">
        <v>85247.03</v>
      </c>
      <c r="D97" s="95">
        <v>83859.3</v>
      </c>
      <c r="E97" s="96">
        <f t="shared" si="2"/>
        <v>-1.6278924907999648E-2</v>
      </c>
      <c r="F97" s="95">
        <v>85117.15</v>
      </c>
      <c r="G97" s="96">
        <f t="shared" si="3"/>
        <v>1.4999528972934328E-2</v>
      </c>
      <c r="J97" s="135">
        <v>0</v>
      </c>
      <c r="K97" s="135">
        <v>0</v>
      </c>
      <c r="L97" s="139">
        <v>0</v>
      </c>
    </row>
    <row r="98" spans="1:12" ht="15.75" customHeight="1" x14ac:dyDescent="0.15">
      <c r="A98" s="92">
        <v>95</v>
      </c>
      <c r="B98" s="93" t="s">
        <v>257</v>
      </c>
      <c r="C98" s="95">
        <v>75948.990000000005</v>
      </c>
      <c r="D98" s="95">
        <v>76956.009999999995</v>
      </c>
      <c r="E98" s="96">
        <f t="shared" si="2"/>
        <v>1.3259162498408417E-2</v>
      </c>
      <c r="F98" s="95">
        <v>79237.75</v>
      </c>
      <c r="G98" s="96">
        <f t="shared" si="3"/>
        <v>2.9649925977191405E-2</v>
      </c>
      <c r="J98" s="135">
        <v>0</v>
      </c>
      <c r="K98" s="135">
        <v>0</v>
      </c>
      <c r="L98" s="139">
        <v>0</v>
      </c>
    </row>
    <row r="99" spans="1:12" ht="15.75" customHeight="1" x14ac:dyDescent="0.15">
      <c r="A99" s="92">
        <v>96</v>
      </c>
      <c r="B99" s="93" t="s">
        <v>258</v>
      </c>
      <c r="C99" s="95">
        <v>81275.64</v>
      </c>
      <c r="D99" s="95">
        <v>73925.149999999994</v>
      </c>
      <c r="E99" s="96">
        <f t="shared" si="2"/>
        <v>-9.0439029455812392E-2</v>
      </c>
      <c r="F99" s="95">
        <v>120822.22</v>
      </c>
      <c r="G99" s="96">
        <f t="shared" si="3"/>
        <v>0.63438586191573521</v>
      </c>
      <c r="J99" s="135">
        <v>0</v>
      </c>
      <c r="K99" s="135">
        <v>0</v>
      </c>
      <c r="L99" s="139">
        <v>0</v>
      </c>
    </row>
    <row r="100" spans="1:12" ht="15.75" customHeight="1" x14ac:dyDescent="0.15">
      <c r="A100" s="92">
        <v>97</v>
      </c>
      <c r="B100" s="93" t="s">
        <v>259</v>
      </c>
      <c r="C100" s="95">
        <v>83990.71</v>
      </c>
      <c r="D100" s="95">
        <v>84701.95</v>
      </c>
      <c r="E100" s="96">
        <f t="shared" si="2"/>
        <v>8.4680793863987081E-3</v>
      </c>
      <c r="F100" s="95">
        <v>85251.08</v>
      </c>
      <c r="G100" s="96">
        <f t="shared" si="3"/>
        <v>6.4830856904711798E-3</v>
      </c>
      <c r="J100" s="135">
        <v>0</v>
      </c>
      <c r="K100" s="135">
        <v>0</v>
      </c>
      <c r="L100" s="139">
        <v>0</v>
      </c>
    </row>
    <row r="101" spans="1:12" ht="15.75" customHeight="1" x14ac:dyDescent="0.15">
      <c r="A101" s="92">
        <v>98</v>
      </c>
      <c r="B101" s="93" t="s">
        <v>260</v>
      </c>
      <c r="C101" s="95">
        <v>82663.350000000006</v>
      </c>
      <c r="D101" s="95">
        <v>84647.33</v>
      </c>
      <c r="E101" s="96">
        <f t="shared" si="2"/>
        <v>2.4000720996669056E-2</v>
      </c>
      <c r="F101" s="95">
        <v>88246</v>
      </c>
      <c r="G101" s="96">
        <f t="shared" si="3"/>
        <v>4.2513685901256482E-2</v>
      </c>
      <c r="J101" s="135">
        <v>0</v>
      </c>
      <c r="K101" s="135">
        <v>0</v>
      </c>
      <c r="L101" s="139">
        <v>0</v>
      </c>
    </row>
    <row r="102" spans="1:12" ht="15.75" customHeight="1" x14ac:dyDescent="0.15">
      <c r="A102" s="140" t="s">
        <v>134</v>
      </c>
      <c r="B102" s="111"/>
      <c r="C102" s="95"/>
      <c r="D102" s="95"/>
      <c r="E102" s="96"/>
      <c r="F102" s="95"/>
      <c r="G102" s="96"/>
      <c r="J102" s="135">
        <v>0</v>
      </c>
      <c r="K102" s="135">
        <v>0</v>
      </c>
      <c r="L102" s="139">
        <v>0</v>
      </c>
    </row>
    <row r="103" spans="1:12" ht="16" x14ac:dyDescent="0.15">
      <c r="A103" s="92">
        <v>101</v>
      </c>
      <c r="B103" s="93" t="s">
        <v>261</v>
      </c>
      <c r="C103" s="95">
        <v>128852.12</v>
      </c>
      <c r="D103" s="95">
        <v>135679.38</v>
      </c>
      <c r="E103" s="96">
        <f t="shared" ref="E103:E164" si="4">IF(D103=0, "", IF(C103=0, "", IF(D103&lt;&gt;0, D103/C103-1)))</f>
        <v>5.2985236098560096E-2</v>
      </c>
      <c r="F103" s="95">
        <v>135310.04999999999</v>
      </c>
      <c r="G103" s="96">
        <f t="shared" si="3"/>
        <v>-2.7220790661043326E-3</v>
      </c>
      <c r="J103" s="135">
        <v>0</v>
      </c>
      <c r="K103" s="135">
        <v>0</v>
      </c>
      <c r="L103" s="139">
        <v>0</v>
      </c>
    </row>
    <row r="104" spans="1:12" ht="15.75" customHeight="1" x14ac:dyDescent="0.15">
      <c r="A104" s="92">
        <v>102</v>
      </c>
      <c r="B104" s="93" t="s">
        <v>262</v>
      </c>
      <c r="C104" s="95">
        <v>82089.72</v>
      </c>
      <c r="D104" s="95">
        <v>79404.5</v>
      </c>
      <c r="E104" s="96">
        <f t="shared" si="4"/>
        <v>-3.2710794969211698E-2</v>
      </c>
      <c r="F104" s="95">
        <v>81623</v>
      </c>
      <c r="G104" s="96">
        <f t="shared" si="3"/>
        <v>2.7939222588140522E-2</v>
      </c>
      <c r="J104" s="135">
        <v>0</v>
      </c>
      <c r="K104" s="135">
        <v>0</v>
      </c>
      <c r="L104" s="139">
        <v>0</v>
      </c>
    </row>
    <row r="105" spans="1:12" ht="15.75" customHeight="1" x14ac:dyDescent="0.15">
      <c r="A105" s="92">
        <v>103</v>
      </c>
      <c r="B105" s="93" t="s">
        <v>263</v>
      </c>
      <c r="C105" s="95">
        <v>47726.42</v>
      </c>
      <c r="D105" s="95">
        <v>46597.52</v>
      </c>
      <c r="E105" s="96">
        <f t="shared" si="4"/>
        <v>-2.3653565467512627E-2</v>
      </c>
      <c r="F105" s="95">
        <v>73655</v>
      </c>
      <c r="G105" s="96">
        <f t="shared" si="3"/>
        <v>0.58066352029035029</v>
      </c>
      <c r="J105" s="135">
        <v>0</v>
      </c>
      <c r="K105" s="135">
        <v>0</v>
      </c>
      <c r="L105" s="139">
        <v>0</v>
      </c>
    </row>
    <row r="106" spans="1:12" ht="15.75" customHeight="1" x14ac:dyDescent="0.15">
      <c r="A106" s="92">
        <v>104</v>
      </c>
      <c r="B106" s="93" t="s">
        <v>264</v>
      </c>
      <c r="C106" s="95">
        <v>96043.28</v>
      </c>
      <c r="D106" s="95">
        <v>98624.76</v>
      </c>
      <c r="E106" s="96">
        <f t="shared" si="4"/>
        <v>2.6878299033519015E-2</v>
      </c>
      <c r="F106" s="95">
        <v>101090.38</v>
      </c>
      <c r="G106" s="96">
        <f t="shared" si="3"/>
        <v>2.5000010139441864E-2</v>
      </c>
      <c r="J106" s="135">
        <v>0</v>
      </c>
      <c r="K106" s="135">
        <v>0</v>
      </c>
      <c r="L106" s="139">
        <v>0</v>
      </c>
    </row>
    <row r="107" spans="1:12" ht="15.75" customHeight="1" x14ac:dyDescent="0.15">
      <c r="A107" s="92">
        <v>106</v>
      </c>
      <c r="B107" s="93" t="s">
        <v>265</v>
      </c>
      <c r="C107" s="95">
        <v>86804.99</v>
      </c>
      <c r="D107" s="95">
        <v>86769.79</v>
      </c>
      <c r="E107" s="96">
        <f t="shared" si="4"/>
        <v>-4.05506641957043E-4</v>
      </c>
      <c r="F107" s="95">
        <v>89294.6</v>
      </c>
      <c r="G107" s="96">
        <f t="shared" si="3"/>
        <v>2.909780005229945E-2</v>
      </c>
      <c r="J107" s="135">
        <v>0</v>
      </c>
      <c r="K107" s="135">
        <v>0</v>
      </c>
      <c r="L107" s="139">
        <v>0</v>
      </c>
    </row>
    <row r="108" spans="1:12" ht="15.75" customHeight="1" x14ac:dyDescent="0.15">
      <c r="A108" s="92">
        <v>107</v>
      </c>
      <c r="B108" s="93" t="s">
        <v>266</v>
      </c>
      <c r="C108" s="95">
        <v>81608</v>
      </c>
      <c r="D108" s="95">
        <v>75399.14</v>
      </c>
      <c r="E108" s="96">
        <f t="shared" si="4"/>
        <v>-7.6081511616508224E-2</v>
      </c>
      <c r="F108" s="95">
        <v>79168.86</v>
      </c>
      <c r="G108" s="96">
        <f t="shared" si="3"/>
        <v>4.999685672807419E-2</v>
      </c>
      <c r="J108" s="135">
        <v>0</v>
      </c>
      <c r="K108" s="135">
        <v>0</v>
      </c>
      <c r="L108" s="139">
        <v>0</v>
      </c>
    </row>
    <row r="109" spans="1:12" ht="15.75" customHeight="1" x14ac:dyDescent="0.15">
      <c r="A109" s="92">
        <v>108</v>
      </c>
      <c r="B109" s="93" t="s">
        <v>267</v>
      </c>
      <c r="C109" s="95">
        <v>77092.88</v>
      </c>
      <c r="D109" s="95">
        <v>76269.960000000006</v>
      </c>
      <c r="E109" s="96">
        <f t="shared" si="4"/>
        <v>-1.067439690928651E-2</v>
      </c>
      <c r="F109" s="95">
        <v>78730.03</v>
      </c>
      <c r="G109" s="96">
        <f t="shared" si="3"/>
        <v>3.2254769767808833E-2</v>
      </c>
      <c r="J109" s="135">
        <v>0</v>
      </c>
      <c r="K109" s="135">
        <v>0</v>
      </c>
      <c r="L109" s="139">
        <v>0</v>
      </c>
    </row>
    <row r="110" spans="1:12" ht="15.75" customHeight="1" x14ac:dyDescent="0.15">
      <c r="A110" s="92">
        <v>109</v>
      </c>
      <c r="B110" s="93" t="s">
        <v>268</v>
      </c>
      <c r="C110" s="95">
        <v>130335</v>
      </c>
      <c r="D110" s="95">
        <v>128639.33</v>
      </c>
      <c r="E110" s="96">
        <f t="shared" si="4"/>
        <v>-1.301008938504622E-2</v>
      </c>
      <c r="F110" s="95">
        <v>132735</v>
      </c>
      <c r="G110" s="96">
        <f t="shared" si="3"/>
        <v>3.1838396546375103E-2</v>
      </c>
      <c r="J110" s="135">
        <v>0</v>
      </c>
      <c r="K110" s="135">
        <v>0</v>
      </c>
      <c r="L110" s="139">
        <v>0</v>
      </c>
    </row>
    <row r="111" spans="1:12" ht="15.75" customHeight="1" x14ac:dyDescent="0.15">
      <c r="A111" s="92">
        <v>110</v>
      </c>
      <c r="B111" s="93" t="s">
        <v>269</v>
      </c>
      <c r="C111" s="95">
        <v>107996.57</v>
      </c>
      <c r="D111" s="95">
        <v>109053.54</v>
      </c>
      <c r="E111" s="96">
        <f t="shared" si="4"/>
        <v>9.7870700893554208E-3</v>
      </c>
      <c r="F111" s="95">
        <v>113960.95</v>
      </c>
      <c r="G111" s="96">
        <f t="shared" si="3"/>
        <v>4.500000641886559E-2</v>
      </c>
      <c r="J111" s="135">
        <v>0</v>
      </c>
      <c r="K111" s="135">
        <v>0</v>
      </c>
      <c r="L111" s="139">
        <v>0</v>
      </c>
    </row>
    <row r="112" spans="1:12" ht="15.75" customHeight="1" x14ac:dyDescent="0.15">
      <c r="A112" s="92">
        <v>111</v>
      </c>
      <c r="B112" s="93" t="s">
        <v>270</v>
      </c>
      <c r="C112" s="95">
        <v>69351</v>
      </c>
      <c r="D112" s="95">
        <v>74667.679999999993</v>
      </c>
      <c r="E112" s="96">
        <f t="shared" si="4"/>
        <v>7.6663350204034364E-2</v>
      </c>
      <c r="F112" s="95">
        <v>74355</v>
      </c>
      <c r="G112" s="96">
        <f t="shared" si="3"/>
        <v>-4.1876217394191118E-3</v>
      </c>
      <c r="J112" s="135">
        <v>0</v>
      </c>
      <c r="K112" s="135">
        <v>0</v>
      </c>
      <c r="L112" s="139">
        <v>0</v>
      </c>
    </row>
    <row r="113" spans="1:12" ht="15.75" customHeight="1" x14ac:dyDescent="0.15">
      <c r="A113" s="92">
        <v>112</v>
      </c>
      <c r="B113" s="93" t="s">
        <v>271</v>
      </c>
      <c r="C113" s="95">
        <v>85601.07</v>
      </c>
      <c r="D113" s="95">
        <v>85642.49</v>
      </c>
      <c r="E113" s="96">
        <f t="shared" si="4"/>
        <v>4.8387245626724251E-4</v>
      </c>
      <c r="F113" s="95">
        <v>77900.240000000005</v>
      </c>
      <c r="G113" s="96">
        <f t="shared" si="3"/>
        <v>-9.0401972198613123E-2</v>
      </c>
      <c r="J113" s="135">
        <v>0</v>
      </c>
      <c r="K113" s="135">
        <v>0</v>
      </c>
      <c r="L113" s="139">
        <v>0</v>
      </c>
    </row>
    <row r="114" spans="1:12" ht="15.75" customHeight="1" x14ac:dyDescent="0.15">
      <c r="A114" s="92">
        <v>113</v>
      </c>
      <c r="B114" s="93" t="s">
        <v>272</v>
      </c>
      <c r="C114" s="95">
        <v>93208.15</v>
      </c>
      <c r="D114" s="95">
        <v>94008.04</v>
      </c>
      <c r="E114" s="96">
        <f t="shared" si="4"/>
        <v>8.581760285983675E-3</v>
      </c>
      <c r="F114" s="95">
        <v>96168.75</v>
      </c>
      <c r="G114" s="96">
        <f t="shared" si="3"/>
        <v>2.2984310703637822E-2</v>
      </c>
      <c r="J114" s="135">
        <v>0</v>
      </c>
      <c r="K114" s="135">
        <v>0</v>
      </c>
      <c r="L114" s="139">
        <v>0</v>
      </c>
    </row>
    <row r="115" spans="1:12" ht="15.75" customHeight="1" x14ac:dyDescent="0.15">
      <c r="A115" s="92">
        <v>114</v>
      </c>
      <c r="B115" s="93" t="s">
        <v>273</v>
      </c>
      <c r="C115" s="95">
        <v>88212.57</v>
      </c>
      <c r="D115" s="95">
        <v>87081.27</v>
      </c>
      <c r="E115" s="96">
        <f t="shared" si="4"/>
        <v>-1.2824702873978189E-2</v>
      </c>
      <c r="F115" s="95">
        <v>85145.36</v>
      </c>
      <c r="G115" s="96">
        <f t="shared" si="3"/>
        <v>-2.2231072192677059E-2</v>
      </c>
      <c r="J115" s="135">
        <v>0</v>
      </c>
      <c r="K115" s="135">
        <v>0</v>
      </c>
      <c r="L115" s="139">
        <v>0</v>
      </c>
    </row>
    <row r="116" spans="1:12" ht="15.75" customHeight="1" x14ac:dyDescent="0.15">
      <c r="A116" s="92">
        <v>115</v>
      </c>
      <c r="B116" s="93" t="s">
        <v>274</v>
      </c>
      <c r="C116" s="95">
        <v>94929.05</v>
      </c>
      <c r="D116" s="95">
        <v>95436.14</v>
      </c>
      <c r="E116" s="96">
        <f t="shared" si="4"/>
        <v>5.3417789391128068E-3</v>
      </c>
      <c r="F116" s="95">
        <v>88919.56</v>
      </c>
      <c r="G116" s="96">
        <f t="shared" si="3"/>
        <v>-6.828209942271346E-2</v>
      </c>
      <c r="J116" s="135">
        <v>0</v>
      </c>
      <c r="K116" s="135">
        <v>0</v>
      </c>
      <c r="L116" s="139">
        <v>0</v>
      </c>
    </row>
    <row r="117" spans="1:12" ht="15.75" customHeight="1" x14ac:dyDescent="0.15">
      <c r="A117" s="92">
        <v>116</v>
      </c>
      <c r="B117" s="93" t="s">
        <v>275</v>
      </c>
      <c r="C117" s="95">
        <v>83886.27</v>
      </c>
      <c r="D117" s="95">
        <v>83723.199999999997</v>
      </c>
      <c r="E117" s="96">
        <f t="shared" si="4"/>
        <v>-1.9439414817229439E-3</v>
      </c>
      <c r="F117" s="95">
        <v>88054.5</v>
      </c>
      <c r="G117" s="96">
        <f t="shared" si="3"/>
        <v>5.1733569667666846E-2</v>
      </c>
      <c r="J117" s="135">
        <v>0</v>
      </c>
      <c r="K117" s="135">
        <v>0</v>
      </c>
      <c r="L117" s="139">
        <v>0</v>
      </c>
    </row>
    <row r="118" spans="1:12" ht="15.75" customHeight="1" x14ac:dyDescent="0.15">
      <c r="A118" s="92">
        <v>117</v>
      </c>
      <c r="B118" s="93" t="s">
        <v>276</v>
      </c>
      <c r="C118" s="95">
        <v>82009.33</v>
      </c>
      <c r="D118" s="95">
        <v>88408.39</v>
      </c>
      <c r="E118" s="96">
        <f t="shared" si="4"/>
        <v>7.8028438959323321E-2</v>
      </c>
      <c r="F118" s="95">
        <v>85467.25</v>
      </c>
      <c r="G118" s="96">
        <f t="shared" si="3"/>
        <v>-3.3267657062864719E-2</v>
      </c>
      <c r="J118" s="135">
        <v>0</v>
      </c>
      <c r="K118" s="135">
        <v>0</v>
      </c>
      <c r="L118" s="139">
        <v>0</v>
      </c>
    </row>
    <row r="119" spans="1:12" ht="15.75" customHeight="1" x14ac:dyDescent="0.15">
      <c r="A119" s="92">
        <v>118</v>
      </c>
      <c r="B119" s="93" t="s">
        <v>135</v>
      </c>
      <c r="C119" s="95">
        <v>94668.44</v>
      </c>
      <c r="D119" s="95">
        <v>96395.65</v>
      </c>
      <c r="E119" s="96">
        <f>IF(D119=0, "", IF(C119=0, "", IF(D119&lt;&gt;0, D119/C119-1)))</f>
        <v>1.8244834286907041E-2</v>
      </c>
      <c r="F119" s="95">
        <v>96427.79</v>
      </c>
      <c r="G119" s="96">
        <f>IF(F119=0, "", IF(D119=0, "", IF(F119&lt;&gt;0, F119/D119-1)))</f>
        <v>3.3341753491988868E-4</v>
      </c>
      <c r="J119" s="135">
        <v>0</v>
      </c>
      <c r="K119" s="135">
        <v>0</v>
      </c>
      <c r="L119" s="139">
        <v>0</v>
      </c>
    </row>
    <row r="120" spans="1:12" ht="15.75" customHeight="1" x14ac:dyDescent="0.15">
      <c r="A120" s="92">
        <v>119</v>
      </c>
      <c r="B120" s="93" t="s">
        <v>277</v>
      </c>
      <c r="C120" s="95">
        <v>75659.240000000005</v>
      </c>
      <c r="D120" s="95">
        <v>77037</v>
      </c>
      <c r="E120" s="96">
        <f t="shared" si="4"/>
        <v>1.8210069252611927E-2</v>
      </c>
      <c r="F120" s="95">
        <v>79449.87</v>
      </c>
      <c r="G120" s="96">
        <f t="shared" si="3"/>
        <v>3.1320923711982473E-2</v>
      </c>
      <c r="J120" s="135">
        <v>0</v>
      </c>
      <c r="K120" s="135">
        <v>0</v>
      </c>
      <c r="L120" s="139">
        <v>0</v>
      </c>
    </row>
    <row r="121" spans="1:12" ht="15.75" customHeight="1" x14ac:dyDescent="0.15">
      <c r="A121" s="92">
        <v>120</v>
      </c>
      <c r="B121" s="93" t="s">
        <v>278</v>
      </c>
      <c r="C121" s="95">
        <v>76347.7</v>
      </c>
      <c r="D121" s="95">
        <v>78418.27</v>
      </c>
      <c r="E121" s="96">
        <f t="shared" si="4"/>
        <v>2.712026688426783E-2</v>
      </c>
      <c r="F121" s="95">
        <v>84791.78</v>
      </c>
      <c r="G121" s="96">
        <f t="shared" si="3"/>
        <v>8.1275830237009794E-2</v>
      </c>
      <c r="J121" s="135">
        <v>0</v>
      </c>
      <c r="K121" s="135">
        <v>0</v>
      </c>
      <c r="L121" s="139">
        <v>0</v>
      </c>
    </row>
    <row r="122" spans="1:12" ht="15.75" customHeight="1" x14ac:dyDescent="0.15">
      <c r="A122" s="92">
        <v>121</v>
      </c>
      <c r="B122" s="93" t="s">
        <v>279</v>
      </c>
      <c r="C122" s="95">
        <v>89225.78</v>
      </c>
      <c r="D122" s="95">
        <v>91337.43</v>
      </c>
      <c r="E122" s="96">
        <f t="shared" si="4"/>
        <v>2.3666366379761383E-2</v>
      </c>
      <c r="F122" s="95">
        <v>93033.68</v>
      </c>
      <c r="G122" s="96">
        <f t="shared" si="3"/>
        <v>1.8571247296973459E-2</v>
      </c>
      <c r="J122" s="135">
        <v>0</v>
      </c>
      <c r="K122" s="135">
        <v>0</v>
      </c>
      <c r="L122" s="139">
        <v>0</v>
      </c>
    </row>
    <row r="123" spans="1:12" ht="15.75" customHeight="1" x14ac:dyDescent="0.15">
      <c r="A123" s="92">
        <v>122</v>
      </c>
      <c r="B123" s="93" t="s">
        <v>280</v>
      </c>
      <c r="C123" s="95">
        <v>84613.25</v>
      </c>
      <c r="D123" s="95">
        <v>83430</v>
      </c>
      <c r="E123" s="96">
        <f t="shared" si="4"/>
        <v>-1.3984216420005136E-2</v>
      </c>
      <c r="F123" s="95">
        <v>85098.5</v>
      </c>
      <c r="G123" s="96">
        <f t="shared" si="3"/>
        <v>1.9998801390387122E-2</v>
      </c>
      <c r="J123" s="135">
        <v>0</v>
      </c>
      <c r="K123" s="135">
        <v>0</v>
      </c>
      <c r="L123" s="139">
        <v>0</v>
      </c>
    </row>
    <row r="124" spans="1:12" ht="15.75" customHeight="1" x14ac:dyDescent="0.15">
      <c r="A124" s="92">
        <v>123</v>
      </c>
      <c r="B124" s="93" t="s">
        <v>281</v>
      </c>
      <c r="C124" s="95">
        <v>89714.27</v>
      </c>
      <c r="D124" s="95">
        <v>89499.54</v>
      </c>
      <c r="E124" s="96">
        <f t="shared" si="4"/>
        <v>-2.3934876803880512E-3</v>
      </c>
      <c r="F124" s="95">
        <v>90809.98</v>
      </c>
      <c r="G124" s="96">
        <f t="shared" si="3"/>
        <v>1.4641862963765018E-2</v>
      </c>
      <c r="J124" s="135">
        <v>0</v>
      </c>
      <c r="K124" s="135">
        <v>0</v>
      </c>
      <c r="L124" s="139">
        <v>0</v>
      </c>
    </row>
    <row r="125" spans="1:12" ht="15.75" customHeight="1" x14ac:dyDescent="0.15">
      <c r="A125" s="92">
        <v>124</v>
      </c>
      <c r="B125" s="93" t="s">
        <v>282</v>
      </c>
      <c r="C125" s="95">
        <v>79555.77</v>
      </c>
      <c r="D125" s="95">
        <v>86762.71</v>
      </c>
      <c r="E125" s="96">
        <f t="shared" si="4"/>
        <v>9.0589783745415264E-2</v>
      </c>
      <c r="F125" s="95">
        <v>86653.34</v>
      </c>
      <c r="G125" s="96">
        <f t="shared" si="3"/>
        <v>-1.2605645904791851E-3</v>
      </c>
      <c r="J125" s="135">
        <v>0</v>
      </c>
      <c r="K125" s="135">
        <v>0</v>
      </c>
      <c r="L125" s="139">
        <v>0</v>
      </c>
    </row>
    <row r="126" spans="1:12" ht="15.75" customHeight="1" x14ac:dyDescent="0.15">
      <c r="A126" s="92">
        <v>126</v>
      </c>
      <c r="B126" s="93" t="s">
        <v>283</v>
      </c>
      <c r="C126" s="95">
        <v>78642.11</v>
      </c>
      <c r="D126" s="95">
        <v>79998.22</v>
      </c>
      <c r="E126" s="96">
        <f t="shared" si="4"/>
        <v>1.724406936690781E-2</v>
      </c>
      <c r="F126" s="95">
        <v>82919.600000000006</v>
      </c>
      <c r="G126" s="96">
        <f t="shared" si="3"/>
        <v>3.6518062526891271E-2</v>
      </c>
      <c r="J126" s="135">
        <v>0</v>
      </c>
      <c r="K126" s="135">
        <v>0</v>
      </c>
      <c r="L126" s="139">
        <v>0</v>
      </c>
    </row>
    <row r="127" spans="1:12" ht="15.75" customHeight="1" x14ac:dyDescent="0.15">
      <c r="A127" s="92">
        <v>127</v>
      </c>
      <c r="B127" s="93" t="s">
        <v>284</v>
      </c>
      <c r="C127" s="95">
        <v>82401.240000000005</v>
      </c>
      <c r="D127" s="95">
        <v>85562.21</v>
      </c>
      <c r="E127" s="96">
        <f t="shared" si="4"/>
        <v>3.8360709134959592E-2</v>
      </c>
      <c r="F127" s="95">
        <v>91004.47</v>
      </c>
      <c r="G127" s="96">
        <f t="shared" si="3"/>
        <v>6.360588395274025E-2</v>
      </c>
      <c r="J127" s="135">
        <v>0</v>
      </c>
      <c r="K127" s="135">
        <v>0</v>
      </c>
      <c r="L127" s="139">
        <v>0</v>
      </c>
    </row>
    <row r="128" spans="1:12" ht="15.75" customHeight="1" x14ac:dyDescent="0.15">
      <c r="A128" s="92">
        <v>128</v>
      </c>
      <c r="B128" s="93" t="s">
        <v>285</v>
      </c>
      <c r="C128" s="95">
        <v>95501.61</v>
      </c>
      <c r="D128" s="95">
        <v>98786.66</v>
      </c>
      <c r="E128" s="96">
        <f t="shared" si="4"/>
        <v>3.4397849418454918E-2</v>
      </c>
      <c r="F128" s="95">
        <v>99787.02</v>
      </c>
      <c r="G128" s="96">
        <f t="shared" si="3"/>
        <v>1.0126468492810625E-2</v>
      </c>
      <c r="J128" s="135">
        <v>0</v>
      </c>
      <c r="K128" s="135">
        <v>0</v>
      </c>
      <c r="L128" s="139">
        <v>0</v>
      </c>
    </row>
    <row r="129" spans="1:14" ht="15.75" customHeight="1" x14ac:dyDescent="0.15">
      <c r="A129" s="92">
        <v>130</v>
      </c>
      <c r="B129" s="93" t="s">
        <v>286</v>
      </c>
      <c r="C129" s="95">
        <v>83798.880000000005</v>
      </c>
      <c r="D129" s="95">
        <v>78196.41</v>
      </c>
      <c r="E129" s="96">
        <f t="shared" si="4"/>
        <v>-6.6856144139396667E-2</v>
      </c>
      <c r="F129" s="95">
        <v>84851.33</v>
      </c>
      <c r="G129" s="96">
        <f t="shared" si="3"/>
        <v>8.5105185775152581E-2</v>
      </c>
      <c r="J129" s="135">
        <v>0</v>
      </c>
      <c r="K129" s="135">
        <v>0</v>
      </c>
      <c r="L129" s="139">
        <v>0</v>
      </c>
    </row>
    <row r="130" spans="1:14" ht="21" customHeight="1" x14ac:dyDescent="0.15">
      <c r="A130" s="92">
        <v>131</v>
      </c>
      <c r="B130" s="93" t="s">
        <v>136</v>
      </c>
      <c r="C130" s="95">
        <v>86179.11</v>
      </c>
      <c r="D130" s="95">
        <v>84994.75</v>
      </c>
      <c r="E130" s="96">
        <f t="shared" si="4"/>
        <v>-1.3743005700569411E-2</v>
      </c>
      <c r="F130" s="95">
        <v>89415.47</v>
      </c>
      <c r="G130" s="96">
        <f t="shared" si="3"/>
        <v>5.2011683074542958E-2</v>
      </c>
      <c r="J130" s="135">
        <v>0</v>
      </c>
      <c r="K130" s="135">
        <v>0</v>
      </c>
      <c r="L130" s="139">
        <v>0</v>
      </c>
    </row>
    <row r="131" spans="1:14" ht="16" x14ac:dyDescent="0.15">
      <c r="A131" s="92">
        <v>132</v>
      </c>
      <c r="B131" s="93" t="s">
        <v>288</v>
      </c>
      <c r="C131" s="95">
        <v>94254.71</v>
      </c>
      <c r="D131" s="95">
        <v>95132.54</v>
      </c>
      <c r="E131" s="96">
        <f t="shared" si="4"/>
        <v>9.3133807318486195E-3</v>
      </c>
      <c r="F131" s="95">
        <v>96791.17</v>
      </c>
      <c r="G131" s="96">
        <f t="shared" si="3"/>
        <v>1.743493866557122E-2</v>
      </c>
      <c r="J131" s="135">
        <v>0</v>
      </c>
      <c r="K131" s="135">
        <v>0</v>
      </c>
      <c r="L131" s="139">
        <v>0</v>
      </c>
    </row>
    <row r="132" spans="1:14" ht="15.75" customHeight="1" x14ac:dyDescent="0.15">
      <c r="A132" s="92">
        <v>135</v>
      </c>
      <c r="B132" s="93" t="s">
        <v>289</v>
      </c>
      <c r="C132" s="95">
        <v>77596.039999999994</v>
      </c>
      <c r="D132" s="95">
        <v>74563.360000000001</v>
      </c>
      <c r="E132" s="96">
        <f t="shared" si="4"/>
        <v>-3.9082922272837495E-2</v>
      </c>
      <c r="F132" s="95">
        <v>78760</v>
      </c>
      <c r="G132" s="96">
        <f t="shared" si="3"/>
        <v>5.6282871372749232E-2</v>
      </c>
      <c r="J132" s="135">
        <v>0</v>
      </c>
      <c r="K132" s="135">
        <v>0</v>
      </c>
      <c r="L132" s="139">
        <v>0</v>
      </c>
    </row>
    <row r="133" spans="1:14" ht="15.75" customHeight="1" x14ac:dyDescent="0.15">
      <c r="A133" s="92">
        <v>136</v>
      </c>
      <c r="B133" s="93" t="s">
        <v>290</v>
      </c>
      <c r="C133" s="95">
        <v>97833.72</v>
      </c>
      <c r="D133" s="95">
        <v>95242.58</v>
      </c>
      <c r="E133" s="96">
        <f t="shared" si="4"/>
        <v>-2.6485142341515777E-2</v>
      </c>
      <c r="F133" s="95">
        <v>94492.7</v>
      </c>
      <c r="G133" s="96">
        <f t="shared" si="3"/>
        <v>-7.8733692430423829E-3</v>
      </c>
      <c r="J133" s="135">
        <v>0</v>
      </c>
      <c r="K133" s="135">
        <v>0</v>
      </c>
      <c r="L133" s="139">
        <v>0</v>
      </c>
    </row>
    <row r="134" spans="1:14" ht="15.75" customHeight="1" x14ac:dyDescent="0.15">
      <c r="A134" s="92">
        <v>137</v>
      </c>
      <c r="B134" s="93" t="s">
        <v>291</v>
      </c>
      <c r="C134" s="95">
        <v>71874.48</v>
      </c>
      <c r="D134" s="95">
        <v>67613.259999999995</v>
      </c>
      <c r="E134" s="96">
        <f t="shared" si="4"/>
        <v>-5.9286968058760214E-2</v>
      </c>
      <c r="F134" s="95">
        <v>70525</v>
      </c>
      <c r="G134" s="96">
        <f t="shared" si="3"/>
        <v>4.3064629630341855E-2</v>
      </c>
      <c r="J134" s="135">
        <v>0</v>
      </c>
      <c r="K134" s="135">
        <v>0</v>
      </c>
      <c r="L134" s="139">
        <v>0</v>
      </c>
    </row>
    <row r="135" spans="1:14" ht="15.75" customHeight="1" x14ac:dyDescent="0.15">
      <c r="A135" s="92">
        <v>139</v>
      </c>
      <c r="B135" s="93" t="s">
        <v>292</v>
      </c>
      <c r="C135" s="95">
        <v>87704.51</v>
      </c>
      <c r="D135" s="95">
        <v>94754.2</v>
      </c>
      <c r="E135" s="96">
        <f t="shared" si="4"/>
        <v>8.038001694553687E-2</v>
      </c>
      <c r="F135" s="95">
        <v>94754.17</v>
      </c>
      <c r="G135" s="96">
        <f t="shared" si="3"/>
        <v>-3.1660865695837259E-7</v>
      </c>
      <c r="J135" s="135">
        <v>0</v>
      </c>
      <c r="K135" s="135">
        <v>0</v>
      </c>
      <c r="L135" s="139">
        <v>0</v>
      </c>
    </row>
    <row r="136" spans="1:14" ht="15.75" customHeight="1" x14ac:dyDescent="0.15">
      <c r="A136" s="92">
        <v>142</v>
      </c>
      <c r="B136" s="93" t="s">
        <v>293</v>
      </c>
      <c r="C136" s="95">
        <v>85912.54</v>
      </c>
      <c r="D136" s="95">
        <v>87859.74</v>
      </c>
      <c r="E136" s="96">
        <f t="shared" si="4"/>
        <v>2.266491015164962E-2</v>
      </c>
      <c r="F136" s="95">
        <v>90039.75</v>
      </c>
      <c r="G136" s="96">
        <f t="shared" si="3"/>
        <v>2.4812388472809088E-2</v>
      </c>
      <c r="J136" s="135">
        <v>0</v>
      </c>
      <c r="K136" s="135">
        <v>0</v>
      </c>
      <c r="L136" s="139">
        <v>0</v>
      </c>
    </row>
    <row r="137" spans="1:14" ht="15.75" customHeight="1" x14ac:dyDescent="0.15">
      <c r="A137" s="92">
        <v>143</v>
      </c>
      <c r="B137" s="93" t="s">
        <v>294</v>
      </c>
      <c r="C137" s="95">
        <v>114350.43</v>
      </c>
      <c r="D137" s="95">
        <v>119374.15</v>
      </c>
      <c r="E137" s="96">
        <f t="shared" si="4"/>
        <v>4.3932672574996001E-2</v>
      </c>
      <c r="F137" s="95">
        <v>123597.25</v>
      </c>
      <c r="G137" s="96">
        <f t="shared" ref="G137:G204" si="5">IF(F137=0, "", IF(D137=0, "", IF(F137&lt;&gt;0, F137/D137-1)))</f>
        <v>3.5377005825800723E-2</v>
      </c>
      <c r="J137" s="135">
        <v>0</v>
      </c>
      <c r="K137" s="135">
        <v>0</v>
      </c>
      <c r="L137" s="139">
        <v>0</v>
      </c>
    </row>
    <row r="138" spans="1:14" ht="15.75" customHeight="1" x14ac:dyDescent="0.15">
      <c r="A138" s="92">
        <v>144</v>
      </c>
      <c r="B138" s="93" t="s">
        <v>295</v>
      </c>
      <c r="C138" s="95">
        <v>121215.06</v>
      </c>
      <c r="D138" s="95">
        <v>126739.5</v>
      </c>
      <c r="E138" s="96">
        <f t="shared" si="4"/>
        <v>4.5575525021395835E-2</v>
      </c>
      <c r="F138" s="95">
        <v>129075.01</v>
      </c>
      <c r="G138" s="96">
        <f t="shared" si="5"/>
        <v>1.8427640948559754E-2</v>
      </c>
      <c r="J138" s="135">
        <v>0</v>
      </c>
      <c r="K138" s="135">
        <v>0</v>
      </c>
      <c r="L138" s="139">
        <v>0</v>
      </c>
    </row>
    <row r="139" spans="1:14" ht="15.75" customHeight="1" x14ac:dyDescent="0.15">
      <c r="A139" s="141" t="s">
        <v>137</v>
      </c>
      <c r="B139" s="111"/>
      <c r="C139" s="95">
        <v>0</v>
      </c>
      <c r="D139" s="95"/>
      <c r="E139" s="96"/>
      <c r="F139" s="95"/>
      <c r="G139" s="96"/>
      <c r="J139" s="135">
        <v>0</v>
      </c>
      <c r="K139" s="135">
        <v>0</v>
      </c>
      <c r="L139" s="139">
        <v>0</v>
      </c>
    </row>
    <row r="140" spans="1:14" ht="16" x14ac:dyDescent="0.15">
      <c r="A140" s="92">
        <v>202</v>
      </c>
      <c r="B140" s="93" t="s">
        <v>296</v>
      </c>
      <c r="C140" s="95">
        <v>69701.009999999995</v>
      </c>
      <c r="D140" s="95">
        <v>72170.820000000007</v>
      </c>
      <c r="E140" s="96">
        <f t="shared" si="4"/>
        <v>3.5434350233949363E-2</v>
      </c>
      <c r="F140" s="95">
        <v>79466</v>
      </c>
      <c r="G140" s="96">
        <f t="shared" si="5"/>
        <v>0.10108212709790454</v>
      </c>
      <c r="J140" s="135">
        <v>0</v>
      </c>
      <c r="K140" s="135">
        <v>0</v>
      </c>
      <c r="L140" s="139">
        <v>0</v>
      </c>
    </row>
    <row r="141" spans="1:14" ht="15.75" customHeight="1" x14ac:dyDescent="0.15">
      <c r="A141" s="92">
        <v>207</v>
      </c>
      <c r="B141" s="93" t="s">
        <v>297</v>
      </c>
      <c r="C141" s="95">
        <v>83756.33</v>
      </c>
      <c r="D141" s="95">
        <v>88518.33</v>
      </c>
      <c r="E141" s="96">
        <f t="shared" si="4"/>
        <v>5.6855404242282415E-2</v>
      </c>
      <c r="F141" s="95">
        <v>90955.33</v>
      </c>
      <c r="G141" s="96">
        <f t="shared" si="5"/>
        <v>2.753102097610749E-2</v>
      </c>
      <c r="J141" s="135">
        <v>0</v>
      </c>
      <c r="K141" s="135">
        <v>0</v>
      </c>
      <c r="L141" s="139">
        <v>0</v>
      </c>
    </row>
    <row r="142" spans="1:14" s="106" customFormat="1" ht="16" x14ac:dyDescent="0.15">
      <c r="A142" s="102"/>
      <c r="B142" s="103" t="s">
        <v>138</v>
      </c>
      <c r="C142" s="104">
        <v>95738.926945958941</v>
      </c>
      <c r="D142" s="104">
        <v>97153.119646276697</v>
      </c>
      <c r="E142" s="105">
        <f t="shared" si="4"/>
        <v>1.4771344795999397E-2</v>
      </c>
      <c r="F142" s="104">
        <v>99348.853569035578</v>
      </c>
      <c r="G142" s="105">
        <f t="shared" si="5"/>
        <v>2.2600755701446262E-2</v>
      </c>
      <c r="J142" s="135" t="e">
        <v>#N/A</v>
      </c>
      <c r="K142" s="135" t="e">
        <v>#N/A</v>
      </c>
      <c r="L142" s="139" t="e">
        <v>#N/A</v>
      </c>
      <c r="M142" s="77"/>
      <c r="N142" s="77"/>
    </row>
    <row r="143" spans="1:14" s="76" customFormat="1" ht="16" x14ac:dyDescent="0.15">
      <c r="A143" s="107"/>
      <c r="B143" s="107"/>
      <c r="C143" s="108"/>
      <c r="D143" s="108"/>
      <c r="E143" s="109"/>
      <c r="F143" s="108"/>
      <c r="G143" s="109"/>
      <c r="J143" s="135" t="e">
        <v>#N/A</v>
      </c>
      <c r="K143" s="135" t="e">
        <v>#N/A</v>
      </c>
      <c r="L143" s="139" t="e">
        <v>#N/A</v>
      </c>
      <c r="M143" s="142"/>
      <c r="N143" s="142"/>
    </row>
    <row r="144" spans="1:14" s="76" customFormat="1" ht="16" x14ac:dyDescent="0.15">
      <c r="A144" s="143" t="s">
        <v>139</v>
      </c>
      <c r="B144" s="144"/>
      <c r="C144" s="145"/>
      <c r="D144" s="145"/>
      <c r="E144" s="146"/>
      <c r="F144" s="145"/>
      <c r="G144" s="146"/>
      <c r="J144" s="135">
        <v>0</v>
      </c>
      <c r="K144" s="135">
        <v>0</v>
      </c>
      <c r="L144" s="139">
        <v>0</v>
      </c>
      <c r="M144" s="77"/>
      <c r="N144" s="77"/>
    </row>
    <row r="145" spans="1:12" ht="16" x14ac:dyDescent="0.15">
      <c r="A145" s="147">
        <v>260</v>
      </c>
      <c r="B145" s="148" t="s">
        <v>2339</v>
      </c>
      <c r="C145" s="95">
        <v>95013.08</v>
      </c>
      <c r="D145" s="149">
        <v>96913.279999999999</v>
      </c>
      <c r="E145" s="150">
        <f t="shared" si="4"/>
        <v>1.9999351668212428E-2</v>
      </c>
      <c r="F145" s="149">
        <v>98851.56</v>
      </c>
      <c r="G145" s="150">
        <f t="shared" si="5"/>
        <v>2.0000148586447608E-2</v>
      </c>
      <c r="J145" s="135">
        <v>0</v>
      </c>
      <c r="K145" s="135">
        <v>0</v>
      </c>
      <c r="L145" s="139">
        <v>0</v>
      </c>
    </row>
    <row r="146" spans="1:12" ht="15.75" customHeight="1" x14ac:dyDescent="0.15">
      <c r="A146" s="92">
        <v>261</v>
      </c>
      <c r="B146" s="112" t="s">
        <v>2340</v>
      </c>
      <c r="C146" s="95">
        <v>89379.96</v>
      </c>
      <c r="D146" s="95">
        <v>89379.96</v>
      </c>
      <c r="E146" s="96">
        <f t="shared" si="4"/>
        <v>0</v>
      </c>
      <c r="F146" s="95">
        <v>91167</v>
      </c>
      <c r="G146" s="96">
        <f t="shared" si="5"/>
        <v>1.9993743563993416E-2</v>
      </c>
      <c r="J146" s="135">
        <v>0</v>
      </c>
      <c r="K146" s="135">
        <v>0</v>
      </c>
      <c r="L146" s="139">
        <v>0</v>
      </c>
    </row>
    <row r="147" spans="1:12" ht="15.75" customHeight="1" x14ac:dyDescent="0.15">
      <c r="A147" s="92">
        <v>262</v>
      </c>
      <c r="B147" s="112" t="s">
        <v>2341</v>
      </c>
      <c r="C147" s="95">
        <v>102113</v>
      </c>
      <c r="D147" s="95">
        <v>102112.9</v>
      </c>
      <c r="E147" s="96">
        <f t="shared" si="4"/>
        <v>-9.7930723808037357E-7</v>
      </c>
      <c r="F147" s="95">
        <v>104155</v>
      </c>
      <c r="G147" s="96">
        <f t="shared" si="5"/>
        <v>1.9998452693048563E-2</v>
      </c>
      <c r="J147" s="135">
        <v>0</v>
      </c>
      <c r="K147" s="135">
        <v>0</v>
      </c>
      <c r="L147" s="139">
        <v>0</v>
      </c>
    </row>
    <row r="148" spans="1:12" ht="15.75" customHeight="1" x14ac:dyDescent="0.15">
      <c r="A148" s="92">
        <v>263</v>
      </c>
      <c r="B148" s="112" t="s">
        <v>2342</v>
      </c>
      <c r="C148" s="95">
        <v>102447</v>
      </c>
      <c r="D148" s="95">
        <v>105848</v>
      </c>
      <c r="E148" s="96">
        <f t="shared" si="4"/>
        <v>3.3197653420793172E-2</v>
      </c>
      <c r="F148" s="95">
        <v>109538</v>
      </c>
      <c r="G148" s="96">
        <f t="shared" si="5"/>
        <v>3.4861310558536696E-2</v>
      </c>
      <c r="J148" s="135">
        <v>0</v>
      </c>
      <c r="K148" s="135">
        <v>0</v>
      </c>
      <c r="L148" s="139">
        <v>0</v>
      </c>
    </row>
    <row r="149" spans="1:12" ht="15.75" customHeight="1" x14ac:dyDescent="0.15">
      <c r="A149" s="92">
        <v>264</v>
      </c>
      <c r="B149" s="112" t="s">
        <v>2343</v>
      </c>
      <c r="C149" s="95">
        <v>0</v>
      </c>
      <c r="D149" s="95">
        <v>0</v>
      </c>
      <c r="E149" s="96" t="str">
        <f t="shared" si="4"/>
        <v/>
      </c>
      <c r="F149" s="95">
        <v>0</v>
      </c>
      <c r="G149" s="96" t="str">
        <f t="shared" si="5"/>
        <v/>
      </c>
      <c r="J149" s="135">
        <v>0</v>
      </c>
      <c r="K149" s="135">
        <v>0</v>
      </c>
      <c r="L149" s="139" t="e">
        <v>#VALUE!</v>
      </c>
    </row>
    <row r="150" spans="1:12" ht="15.75" customHeight="1" x14ac:dyDescent="0.15">
      <c r="A150" s="92">
        <v>265</v>
      </c>
      <c r="B150" s="112" t="s">
        <v>2344</v>
      </c>
      <c r="C150" s="95">
        <v>69506.039999999994</v>
      </c>
      <c r="D150" s="95">
        <v>71870.039999999994</v>
      </c>
      <c r="E150" s="96">
        <f t="shared" si="4"/>
        <v>3.4011432675491227E-2</v>
      </c>
      <c r="F150" s="95">
        <v>72948</v>
      </c>
      <c r="G150" s="96">
        <f t="shared" si="5"/>
        <v>1.4998739391268057E-2</v>
      </c>
      <c r="J150" s="135">
        <v>0</v>
      </c>
      <c r="K150" s="135">
        <v>0</v>
      </c>
      <c r="L150" s="139">
        <v>0</v>
      </c>
    </row>
    <row r="151" spans="1:12" ht="15.75" customHeight="1" x14ac:dyDescent="0.15">
      <c r="A151" s="92">
        <v>266</v>
      </c>
      <c r="B151" s="112" t="s">
        <v>2345</v>
      </c>
      <c r="C151" s="95">
        <v>0</v>
      </c>
      <c r="D151" s="95">
        <v>0</v>
      </c>
      <c r="E151" s="96" t="str">
        <f t="shared" si="4"/>
        <v/>
      </c>
      <c r="F151" s="95">
        <v>0</v>
      </c>
      <c r="G151" s="96" t="str">
        <f t="shared" si="5"/>
        <v/>
      </c>
      <c r="J151" s="135">
        <v>0</v>
      </c>
      <c r="K151" s="135">
        <v>0</v>
      </c>
      <c r="L151" s="139" t="e">
        <v>#VALUE!</v>
      </c>
    </row>
    <row r="152" spans="1:12" ht="15.75" customHeight="1" x14ac:dyDescent="0.15">
      <c r="A152" s="92">
        <v>267</v>
      </c>
      <c r="B152" s="112" t="s">
        <v>2346</v>
      </c>
      <c r="C152" s="95">
        <v>0</v>
      </c>
      <c r="D152" s="95">
        <v>0</v>
      </c>
      <c r="E152" s="96" t="str">
        <f t="shared" si="4"/>
        <v/>
      </c>
      <c r="F152" s="95">
        <v>0</v>
      </c>
      <c r="G152" s="96" t="str">
        <f t="shared" si="5"/>
        <v/>
      </c>
      <c r="J152" s="135">
        <v>0</v>
      </c>
      <c r="K152" s="135">
        <v>0</v>
      </c>
      <c r="L152" s="139" t="e">
        <v>#VALUE!</v>
      </c>
    </row>
    <row r="153" spans="1:12" ht="15.75" customHeight="1" x14ac:dyDescent="0.15">
      <c r="A153" s="92">
        <v>268</v>
      </c>
      <c r="B153" s="112" t="s">
        <v>2347</v>
      </c>
      <c r="C153" s="95">
        <v>0</v>
      </c>
      <c r="D153" s="95">
        <v>0</v>
      </c>
      <c r="E153" s="96" t="str">
        <f t="shared" si="4"/>
        <v/>
      </c>
      <c r="F153" s="95">
        <v>0</v>
      </c>
      <c r="G153" s="96" t="str">
        <f t="shared" si="5"/>
        <v/>
      </c>
      <c r="J153" s="135">
        <v>0</v>
      </c>
      <c r="K153" s="135">
        <v>0</v>
      </c>
      <c r="L153" s="139" t="e">
        <v>#VALUE!</v>
      </c>
    </row>
    <row r="154" spans="1:12" ht="15.75" customHeight="1" x14ac:dyDescent="0.15">
      <c r="A154" s="92">
        <v>269</v>
      </c>
      <c r="B154" s="112" t="s">
        <v>2348</v>
      </c>
      <c r="C154" s="95">
        <v>0</v>
      </c>
      <c r="D154" s="95">
        <v>0</v>
      </c>
      <c r="E154" s="96" t="str">
        <f t="shared" si="4"/>
        <v/>
      </c>
      <c r="F154" s="95">
        <v>0</v>
      </c>
      <c r="G154" s="96" t="str">
        <f t="shared" si="5"/>
        <v/>
      </c>
      <c r="J154" s="135">
        <v>0</v>
      </c>
      <c r="K154" s="135">
        <v>0</v>
      </c>
      <c r="L154" s="139" t="e">
        <v>#VALUE!</v>
      </c>
    </row>
    <row r="155" spans="1:12" ht="15.75" customHeight="1" x14ac:dyDescent="0.15">
      <c r="A155" s="92">
        <v>270</v>
      </c>
      <c r="B155" s="112" t="s">
        <v>2349</v>
      </c>
      <c r="C155" s="95">
        <v>0</v>
      </c>
      <c r="D155" s="95">
        <v>0</v>
      </c>
      <c r="E155" s="96" t="str">
        <f t="shared" si="4"/>
        <v/>
      </c>
      <c r="F155" s="95">
        <v>0</v>
      </c>
      <c r="G155" s="96" t="str">
        <f t="shared" si="5"/>
        <v/>
      </c>
      <c r="J155" s="135">
        <v>0</v>
      </c>
      <c r="K155" s="135">
        <v>0</v>
      </c>
      <c r="L155" s="139" t="e">
        <v>#VALUE!</v>
      </c>
    </row>
    <row r="156" spans="1:12" ht="49.25" customHeight="1" x14ac:dyDescent="0.15">
      <c r="A156" s="92">
        <v>271</v>
      </c>
      <c r="B156" s="112" t="s">
        <v>2350</v>
      </c>
      <c r="C156" s="95">
        <v>119098.08</v>
      </c>
      <c r="D156" s="95">
        <v>122680.16</v>
      </c>
      <c r="E156" s="96">
        <f t="shared" si="4"/>
        <v>3.0076723319133247E-2</v>
      </c>
      <c r="F156" s="95">
        <v>125110</v>
      </c>
      <c r="G156" s="96">
        <f>IF(F156=0, "", IF(D156=0, "", IF(F156&lt;&gt;0, F156/D156-1)))</f>
        <v>1.9806299567917129E-2</v>
      </c>
      <c r="J156" s="135">
        <v>0</v>
      </c>
      <c r="K156" s="135">
        <v>0</v>
      </c>
      <c r="L156" s="139" t="e">
        <v>#VALUE!</v>
      </c>
    </row>
    <row r="157" spans="1:12" ht="15.75" customHeight="1" x14ac:dyDescent="0.15">
      <c r="A157" s="92">
        <v>272</v>
      </c>
      <c r="B157" s="112" t="s">
        <v>2351</v>
      </c>
      <c r="C157" s="95">
        <v>137532.44</v>
      </c>
      <c r="D157" s="95">
        <v>141208.59</v>
      </c>
      <c r="E157" s="96">
        <f t="shared" si="4"/>
        <v>2.6729330185663702E-2</v>
      </c>
      <c r="F157" s="95">
        <v>146830.74</v>
      </c>
      <c r="G157" s="96">
        <f t="shared" si="5"/>
        <v>3.9814504202612566E-2</v>
      </c>
      <c r="J157" s="135">
        <v>0</v>
      </c>
      <c r="K157" s="135">
        <v>0</v>
      </c>
      <c r="L157" s="139">
        <v>0</v>
      </c>
    </row>
    <row r="158" spans="1:12" ht="15.75" customHeight="1" x14ac:dyDescent="0.15">
      <c r="A158" s="92">
        <v>273</v>
      </c>
      <c r="B158" s="112" t="s">
        <v>2352</v>
      </c>
      <c r="C158" s="95">
        <v>0</v>
      </c>
      <c r="D158" s="95">
        <v>0</v>
      </c>
      <c r="E158" s="96" t="str">
        <f t="shared" si="4"/>
        <v/>
      </c>
      <c r="F158" s="95">
        <v>0</v>
      </c>
      <c r="G158" s="96" t="str">
        <f t="shared" si="5"/>
        <v/>
      </c>
      <c r="J158" s="135">
        <v>0</v>
      </c>
      <c r="K158" s="135">
        <v>0</v>
      </c>
      <c r="L158" s="139" t="e">
        <v>#VALUE!</v>
      </c>
    </row>
    <row r="159" spans="1:12" ht="15.75" customHeight="1" x14ac:dyDescent="0.15">
      <c r="A159" s="92">
        <v>274</v>
      </c>
      <c r="B159" s="112" t="s">
        <v>2353</v>
      </c>
      <c r="C159" s="95">
        <v>0</v>
      </c>
      <c r="D159" s="95">
        <v>0</v>
      </c>
      <c r="E159" s="96" t="str">
        <f t="shared" si="4"/>
        <v/>
      </c>
      <c r="F159" s="95">
        <v>0</v>
      </c>
      <c r="G159" s="96" t="str">
        <f t="shared" si="5"/>
        <v/>
      </c>
      <c r="J159" s="135">
        <v>0</v>
      </c>
      <c r="K159" s="135">
        <v>0</v>
      </c>
      <c r="L159" s="139" t="e">
        <v>#VALUE!</v>
      </c>
    </row>
    <row r="160" spans="1:12" ht="15.75" customHeight="1" x14ac:dyDescent="0.15">
      <c r="A160" s="92">
        <v>275</v>
      </c>
      <c r="B160" s="112" t="s">
        <v>140</v>
      </c>
      <c r="C160" s="95">
        <v>0</v>
      </c>
      <c r="D160" s="95">
        <v>0</v>
      </c>
      <c r="E160" s="96" t="str">
        <f>IF(D160=0, "", IF(C160=0, "", IF(D160&lt;&gt;0, D160/C160-1)))</f>
        <v/>
      </c>
      <c r="F160" s="95">
        <v>0</v>
      </c>
      <c r="G160" s="96" t="str">
        <f>IF(F160=0, "", IF(D160=0, "", IF(F160&lt;&gt;0, F160/D160-1)))</f>
        <v/>
      </c>
      <c r="J160" s="135">
        <v>0</v>
      </c>
      <c r="K160" s="135">
        <v>0</v>
      </c>
      <c r="L160" s="139" t="e">
        <v>#VALUE!</v>
      </c>
    </row>
    <row r="161" spans="1:14" ht="15.75" customHeight="1" x14ac:dyDescent="0.15">
      <c r="A161" s="92">
        <v>276</v>
      </c>
      <c r="B161" s="112" t="s">
        <v>2354</v>
      </c>
      <c r="C161" s="95">
        <v>0</v>
      </c>
      <c r="D161" s="95">
        <v>0</v>
      </c>
      <c r="E161" s="96" t="str">
        <f t="shared" si="4"/>
        <v/>
      </c>
      <c r="F161" s="95">
        <v>0</v>
      </c>
      <c r="G161" s="96" t="str">
        <f t="shared" si="5"/>
        <v/>
      </c>
      <c r="J161" s="135">
        <v>0</v>
      </c>
      <c r="K161" s="135">
        <v>0</v>
      </c>
      <c r="L161" s="139" t="e">
        <v>#VALUE!</v>
      </c>
    </row>
    <row r="162" spans="1:14" ht="15.75" customHeight="1" x14ac:dyDescent="0.15">
      <c r="A162" s="92">
        <v>277</v>
      </c>
      <c r="B162" s="112" t="s">
        <v>2355</v>
      </c>
      <c r="C162" s="95">
        <v>102099.36</v>
      </c>
      <c r="D162" s="95">
        <v>103041.94</v>
      </c>
      <c r="E162" s="96">
        <f>IF(D162=0, "", IF(ISTEXT(C162), " New School", IF(D162&lt;&gt;0, D162/C162-1)))</f>
        <v>9.2319873503614591E-3</v>
      </c>
      <c r="F162" s="95">
        <v>105583</v>
      </c>
      <c r="G162" s="96">
        <f>IF(F162=0, "", IF(D162=0, "", IF(F162&lt;&gt;0, F162/D162-1)))</f>
        <v>2.4660444087135858E-2</v>
      </c>
      <c r="J162" s="135">
        <v>0</v>
      </c>
      <c r="K162" s="135">
        <v>0</v>
      </c>
      <c r="L162" s="139">
        <v>0</v>
      </c>
    </row>
    <row r="163" spans="1:14" ht="15.75" customHeight="1" x14ac:dyDescent="0.15">
      <c r="A163" s="92">
        <v>278</v>
      </c>
      <c r="B163" s="112" t="s">
        <v>2356</v>
      </c>
      <c r="C163" s="95">
        <v>89702.99</v>
      </c>
      <c r="D163" s="95">
        <v>92394.01</v>
      </c>
      <c r="E163" s="151">
        <f>IF(D163=0, "", IF(ISTEXT(C163), " New School", IF(D163&lt;&gt;0, D163/C163-1)))</f>
        <v>2.9999222991340613E-2</v>
      </c>
      <c r="F163" s="95">
        <v>96119</v>
      </c>
      <c r="G163" s="96">
        <f>IF(F163=0, "", IF(D163=0, "", IF(F163&lt;&gt;0, F163/D163-1)))</f>
        <v>4.0316358170838118E-2</v>
      </c>
      <c r="J163" s="135">
        <v>0</v>
      </c>
      <c r="K163" s="135">
        <v>0</v>
      </c>
      <c r="L163" s="139">
        <v>0</v>
      </c>
    </row>
    <row r="164" spans="1:14" s="113" customFormat="1" ht="16" x14ac:dyDescent="0.15">
      <c r="A164" s="102"/>
      <c r="B164" s="103" t="s">
        <v>141</v>
      </c>
      <c r="C164" s="104">
        <v>101104.16588235603</v>
      </c>
      <c r="D164" s="104">
        <v>103175.55764705644</v>
      </c>
      <c r="E164" s="105">
        <f t="shared" si="4"/>
        <v>2.0487699459492692E-2</v>
      </c>
      <c r="F164" s="104">
        <v>105985.47294117774</v>
      </c>
      <c r="G164" s="105">
        <f t="shared" si="5"/>
        <v>2.7234311674219081E-2</v>
      </c>
      <c r="J164" s="135" t="e">
        <v>#N/A</v>
      </c>
      <c r="K164" s="135" t="e">
        <v>#N/A</v>
      </c>
      <c r="L164" s="139" t="e">
        <v>#N/A</v>
      </c>
      <c r="M164" s="77"/>
      <c r="N164" s="77"/>
    </row>
    <row r="165" spans="1:14" s="76" customFormat="1" ht="16" x14ac:dyDescent="0.15">
      <c r="A165" s="107"/>
      <c r="B165" s="107"/>
      <c r="C165" s="108"/>
      <c r="D165" s="108"/>
      <c r="E165" s="109"/>
      <c r="F165" s="108"/>
      <c r="G165" s="109"/>
      <c r="J165" s="135" t="e">
        <v>#N/A</v>
      </c>
      <c r="K165" s="135" t="e">
        <v>#N/A</v>
      </c>
      <c r="L165" s="139" t="e">
        <v>#N/A</v>
      </c>
      <c r="M165" s="116"/>
      <c r="N165" s="116"/>
    </row>
    <row r="166" spans="1:14" s="76" customFormat="1" ht="16" x14ac:dyDescent="0.15">
      <c r="A166" s="110" t="s">
        <v>142</v>
      </c>
      <c r="B166" s="111"/>
      <c r="C166" s="108"/>
      <c r="D166" s="108"/>
      <c r="E166" s="109"/>
      <c r="F166" s="108"/>
      <c r="G166" s="109"/>
      <c r="J166" s="135">
        <v>0</v>
      </c>
      <c r="K166" s="135">
        <v>0</v>
      </c>
      <c r="L166" s="139">
        <v>0</v>
      </c>
      <c r="M166" s="77"/>
      <c r="N166" s="77"/>
    </row>
    <row r="167" spans="1:14" ht="16" x14ac:dyDescent="0.15">
      <c r="A167" s="92">
        <v>280</v>
      </c>
      <c r="B167" s="112" t="s">
        <v>2357</v>
      </c>
      <c r="C167" s="95">
        <v>0</v>
      </c>
      <c r="D167" s="95">
        <v>0</v>
      </c>
      <c r="E167" s="96" t="str">
        <f t="shared" ref="E167:E225" si="6">IF(D167=0, "", IF(C167=0, "", IF(D167&lt;&gt;0, D167/C167-1)))</f>
        <v/>
      </c>
      <c r="F167" s="95">
        <v>0</v>
      </c>
      <c r="G167" s="96" t="str">
        <f t="shared" si="5"/>
        <v/>
      </c>
      <c r="J167" s="135">
        <v>0</v>
      </c>
      <c r="K167" s="135">
        <v>0</v>
      </c>
      <c r="L167" s="139" t="e">
        <v>#VALUE!</v>
      </c>
    </row>
    <row r="168" spans="1:14" ht="15.75" customHeight="1" x14ac:dyDescent="0.15">
      <c r="A168" s="92">
        <v>281</v>
      </c>
      <c r="B168" s="112" t="s">
        <v>2358</v>
      </c>
      <c r="C168" s="95">
        <v>0</v>
      </c>
      <c r="D168" s="95">
        <v>0</v>
      </c>
      <c r="E168" s="96" t="str">
        <f t="shared" si="6"/>
        <v/>
      </c>
      <c r="F168" s="95">
        <v>0</v>
      </c>
      <c r="G168" s="96" t="str">
        <f t="shared" si="5"/>
        <v/>
      </c>
      <c r="J168" s="135">
        <v>0</v>
      </c>
      <c r="K168" s="135">
        <v>0</v>
      </c>
      <c r="L168" s="139" t="e">
        <v>#VALUE!</v>
      </c>
    </row>
    <row r="169" spans="1:14" ht="15.75" customHeight="1" x14ac:dyDescent="0.15">
      <c r="A169" s="92">
        <v>282</v>
      </c>
      <c r="B169" s="112" t="s">
        <v>2359</v>
      </c>
      <c r="C169" s="95">
        <v>74403.87</v>
      </c>
      <c r="D169" s="95">
        <v>68010.86</v>
      </c>
      <c r="E169" s="96">
        <f t="shared" si="6"/>
        <v>-8.5923084377196979E-2</v>
      </c>
      <c r="F169" s="95">
        <v>69371.09</v>
      </c>
      <c r="G169" s="96">
        <f t="shared" si="5"/>
        <v>2.0000188205236524E-2</v>
      </c>
      <c r="J169" s="135">
        <v>0</v>
      </c>
      <c r="K169" s="135">
        <v>0</v>
      </c>
      <c r="L169" s="139">
        <v>0</v>
      </c>
    </row>
    <row r="170" spans="1:14" ht="15.75" customHeight="1" x14ac:dyDescent="0.15">
      <c r="A170" s="92">
        <v>283</v>
      </c>
      <c r="B170" s="112" t="s">
        <v>2360</v>
      </c>
      <c r="C170" s="95">
        <v>0</v>
      </c>
      <c r="D170" s="95">
        <v>0</v>
      </c>
      <c r="E170" s="96" t="str">
        <f t="shared" si="6"/>
        <v/>
      </c>
      <c r="F170" s="95">
        <v>0</v>
      </c>
      <c r="G170" s="96" t="str">
        <f t="shared" si="5"/>
        <v/>
      </c>
      <c r="J170" s="135">
        <v>0</v>
      </c>
      <c r="K170" s="135">
        <v>0</v>
      </c>
      <c r="L170" s="139" t="e">
        <v>#VALUE!</v>
      </c>
    </row>
    <row r="171" spans="1:14" ht="15.75" customHeight="1" x14ac:dyDescent="0.15">
      <c r="A171" s="92">
        <v>284</v>
      </c>
      <c r="B171" s="112" t="s">
        <v>2361</v>
      </c>
      <c r="C171" s="95">
        <v>99137.5</v>
      </c>
      <c r="D171" s="95">
        <v>101914</v>
      </c>
      <c r="E171" s="96">
        <f t="shared" si="6"/>
        <v>2.8006556550245865E-2</v>
      </c>
      <c r="F171" s="95">
        <v>106219</v>
      </c>
      <c r="G171" s="96">
        <f t="shared" si="5"/>
        <v>4.2241497733383149E-2</v>
      </c>
      <c r="J171" s="135">
        <v>0</v>
      </c>
      <c r="K171" s="135">
        <v>0</v>
      </c>
      <c r="L171" s="139">
        <v>0</v>
      </c>
    </row>
    <row r="172" spans="1:14" ht="15.75" customHeight="1" x14ac:dyDescent="0.15">
      <c r="A172" s="92">
        <v>285</v>
      </c>
      <c r="B172" s="112" t="s">
        <v>2362</v>
      </c>
      <c r="C172" s="95">
        <v>0</v>
      </c>
      <c r="D172" s="95">
        <v>0</v>
      </c>
      <c r="E172" s="96" t="str">
        <f t="shared" si="6"/>
        <v/>
      </c>
      <c r="F172" s="95">
        <v>0</v>
      </c>
      <c r="G172" s="96" t="str">
        <f t="shared" si="5"/>
        <v/>
      </c>
      <c r="J172" s="135">
        <v>0</v>
      </c>
      <c r="K172" s="135">
        <v>0</v>
      </c>
      <c r="L172" s="139" t="e">
        <v>#VALUE!</v>
      </c>
    </row>
    <row r="173" spans="1:14" ht="15.75" customHeight="1" x14ac:dyDescent="0.15">
      <c r="A173" s="92">
        <v>286</v>
      </c>
      <c r="B173" s="112" t="s">
        <v>2363</v>
      </c>
      <c r="C173" s="95">
        <v>42373.77</v>
      </c>
      <c r="D173" s="95">
        <v>36420.239999999998</v>
      </c>
      <c r="E173" s="96">
        <f t="shared" si="6"/>
        <v>-0.14050036142642019</v>
      </c>
      <c r="F173" s="95">
        <v>148822.19</v>
      </c>
      <c r="G173" s="96">
        <f t="shared" si="5"/>
        <v>3.0862495689210174</v>
      </c>
      <c r="J173" s="135">
        <v>0</v>
      </c>
      <c r="K173" s="135">
        <v>0</v>
      </c>
      <c r="L173" s="139">
        <v>0</v>
      </c>
    </row>
    <row r="174" spans="1:14" ht="15.75" customHeight="1" x14ac:dyDescent="0.15">
      <c r="A174" s="92">
        <v>287</v>
      </c>
      <c r="B174" s="112" t="s">
        <v>2364</v>
      </c>
      <c r="C174" s="95">
        <v>0</v>
      </c>
      <c r="D174" s="95">
        <v>0</v>
      </c>
      <c r="E174" s="96" t="str">
        <f t="shared" si="6"/>
        <v/>
      </c>
      <c r="F174" s="95">
        <v>0</v>
      </c>
      <c r="G174" s="96" t="str">
        <f t="shared" si="5"/>
        <v/>
      </c>
      <c r="J174" s="135">
        <v>0</v>
      </c>
      <c r="K174" s="135">
        <v>0</v>
      </c>
      <c r="L174" s="139" t="e">
        <v>#VALUE!</v>
      </c>
    </row>
    <row r="175" spans="1:14" ht="15.75" customHeight="1" x14ac:dyDescent="0.15">
      <c r="A175" s="92">
        <v>288</v>
      </c>
      <c r="B175" s="112" t="s">
        <v>2365</v>
      </c>
      <c r="C175" s="95">
        <v>83419</v>
      </c>
      <c r="D175" s="95">
        <v>86966.25</v>
      </c>
      <c r="E175" s="96">
        <f t="shared" si="6"/>
        <v>4.2523286061928234E-2</v>
      </c>
      <c r="F175" s="95">
        <v>90869.57</v>
      </c>
      <c r="G175" s="96">
        <f t="shared" si="5"/>
        <v>4.4883158696620962E-2</v>
      </c>
      <c r="J175" s="135">
        <v>0</v>
      </c>
      <c r="K175" s="135">
        <v>0</v>
      </c>
      <c r="L175" s="139">
        <v>0</v>
      </c>
    </row>
    <row r="176" spans="1:14" ht="15.75" customHeight="1" x14ac:dyDescent="0.15">
      <c r="A176" s="92">
        <v>290</v>
      </c>
      <c r="B176" s="112" t="s">
        <v>2366</v>
      </c>
      <c r="C176" s="95">
        <v>115659.8</v>
      </c>
      <c r="D176" s="95">
        <v>122658.48</v>
      </c>
      <c r="E176" s="96">
        <f t="shared" si="6"/>
        <v>6.0510912175189668E-2</v>
      </c>
      <c r="F176" s="95">
        <v>122658.48</v>
      </c>
      <c r="G176" s="96">
        <f t="shared" si="5"/>
        <v>0</v>
      </c>
      <c r="J176" s="135">
        <v>0</v>
      </c>
      <c r="K176" s="135">
        <v>0</v>
      </c>
      <c r="L176" s="139">
        <v>0</v>
      </c>
    </row>
    <row r="177" spans="1:14" ht="15.75" customHeight="1" x14ac:dyDescent="0.15">
      <c r="A177" s="92">
        <v>292</v>
      </c>
      <c r="B177" s="112" t="s">
        <v>2367</v>
      </c>
      <c r="C177" s="95">
        <v>0</v>
      </c>
      <c r="D177" s="95">
        <v>0</v>
      </c>
      <c r="E177" s="96" t="str">
        <f t="shared" si="6"/>
        <v/>
      </c>
      <c r="F177" s="95">
        <v>0</v>
      </c>
      <c r="G177" s="96" t="str">
        <f t="shared" si="5"/>
        <v/>
      </c>
      <c r="J177" s="135">
        <v>0</v>
      </c>
      <c r="K177" s="135">
        <v>0</v>
      </c>
      <c r="L177" s="139" t="e">
        <v>#VALUE!</v>
      </c>
    </row>
    <row r="178" spans="1:14" ht="15.75" customHeight="1" x14ac:dyDescent="0.15">
      <c r="A178" s="92">
        <v>299</v>
      </c>
      <c r="B178" s="112" t="s">
        <v>2368</v>
      </c>
      <c r="C178" s="95">
        <v>0</v>
      </c>
      <c r="D178" s="95">
        <v>0</v>
      </c>
      <c r="E178" s="96" t="str">
        <f t="shared" si="6"/>
        <v/>
      </c>
      <c r="F178" s="95">
        <v>0</v>
      </c>
      <c r="G178" s="96" t="str">
        <f t="shared" si="5"/>
        <v/>
      </c>
      <c r="J178" s="135">
        <v>0</v>
      </c>
      <c r="K178" s="135">
        <v>0</v>
      </c>
      <c r="L178" s="139" t="e">
        <v>#VALUE!</v>
      </c>
    </row>
    <row r="179" spans="1:14" s="113" customFormat="1" ht="24" customHeight="1" x14ac:dyDescent="0.15">
      <c r="A179" s="102"/>
      <c r="B179" s="103" t="s">
        <v>143</v>
      </c>
      <c r="C179" s="104">
        <v>81195.255178366613</v>
      </c>
      <c r="D179" s="104">
        <v>82458.042760248078</v>
      </c>
      <c r="E179" s="105">
        <f t="shared" si="6"/>
        <v>1.5552479995381674E-2</v>
      </c>
      <c r="F179" s="104">
        <v>95861.240401245261</v>
      </c>
      <c r="G179" s="105">
        <f t="shared" si="5"/>
        <v>0.16254566798253767</v>
      </c>
      <c r="J179" s="135" t="e">
        <v>#N/A</v>
      </c>
      <c r="K179" s="135" t="e">
        <v>#N/A</v>
      </c>
      <c r="L179" s="139" t="e">
        <v>#N/A</v>
      </c>
      <c r="M179" s="77"/>
      <c r="N179" s="77"/>
    </row>
    <row r="180" spans="1:14" s="76" customFormat="1" ht="16" x14ac:dyDescent="0.15">
      <c r="A180" s="107"/>
      <c r="B180" s="107"/>
      <c r="C180" s="108"/>
      <c r="D180" s="108"/>
      <c r="E180" s="109"/>
      <c r="F180" s="108"/>
      <c r="G180" s="109"/>
      <c r="J180" s="135" t="e">
        <v>#N/A</v>
      </c>
      <c r="K180" s="135" t="e">
        <v>#N/A</v>
      </c>
      <c r="L180" s="139" t="e">
        <v>#N/A</v>
      </c>
      <c r="M180" s="116"/>
      <c r="N180" s="116"/>
    </row>
    <row r="181" spans="1:14" s="76" customFormat="1" ht="16" x14ac:dyDescent="0.15">
      <c r="A181" s="110" t="s">
        <v>144</v>
      </c>
      <c r="B181" s="111"/>
      <c r="C181" s="108"/>
      <c r="D181" s="108"/>
      <c r="E181" s="109"/>
      <c r="F181" s="108"/>
      <c r="G181" s="109"/>
      <c r="J181" s="135" t="e">
        <v>#N/A</v>
      </c>
      <c r="K181" s="135" t="e">
        <v>#N/A</v>
      </c>
      <c r="L181" s="139" t="e">
        <v>#N/A</v>
      </c>
      <c r="M181" s="77"/>
      <c r="N181" s="77"/>
    </row>
    <row r="182" spans="1:14" ht="16" x14ac:dyDescent="0.15">
      <c r="A182" s="92">
        <v>301</v>
      </c>
      <c r="B182" s="112" t="s">
        <v>2369</v>
      </c>
      <c r="C182" s="95">
        <v>99641.88</v>
      </c>
      <c r="D182" s="95">
        <v>99113.34</v>
      </c>
      <c r="E182" s="96">
        <f t="shared" si="6"/>
        <v>-5.3043961033253373E-3</v>
      </c>
      <c r="F182" s="95">
        <v>85000</v>
      </c>
      <c r="G182" s="96">
        <f t="shared" si="5"/>
        <v>-0.14239596809067268</v>
      </c>
      <c r="J182" s="135">
        <v>0</v>
      </c>
      <c r="K182" s="135">
        <v>0</v>
      </c>
      <c r="L182" s="139">
        <v>0</v>
      </c>
    </row>
    <row r="183" spans="1:14" ht="15.75" customHeight="1" x14ac:dyDescent="0.15">
      <c r="A183" s="92">
        <v>302</v>
      </c>
      <c r="B183" s="112" t="s">
        <v>2370</v>
      </c>
      <c r="C183" s="95">
        <v>85479.96</v>
      </c>
      <c r="D183" s="95">
        <v>86847.96</v>
      </c>
      <c r="E183" s="96">
        <f t="shared" si="6"/>
        <v>1.6003751054633142E-2</v>
      </c>
      <c r="F183" s="95">
        <v>87109</v>
      </c>
      <c r="G183" s="96">
        <f t="shared" si="5"/>
        <v>3.0057125118425621E-3</v>
      </c>
      <c r="J183" s="135">
        <v>0</v>
      </c>
      <c r="K183" s="135">
        <v>0</v>
      </c>
      <c r="L183" s="139">
        <v>0</v>
      </c>
    </row>
    <row r="184" spans="1:14" ht="15.75" customHeight="1" x14ac:dyDescent="0.15">
      <c r="A184" s="92">
        <v>304</v>
      </c>
      <c r="B184" s="112" t="s">
        <v>2371</v>
      </c>
      <c r="C184" s="95">
        <v>98303.039999999994</v>
      </c>
      <c r="D184" s="95">
        <v>100245</v>
      </c>
      <c r="E184" s="96">
        <f t="shared" si="6"/>
        <v>1.9754831590152344E-2</v>
      </c>
      <c r="F184" s="95">
        <v>103000</v>
      </c>
      <c r="G184" s="96">
        <f t="shared" si="5"/>
        <v>2.7482667464711508E-2</v>
      </c>
      <c r="J184" s="135">
        <v>0</v>
      </c>
      <c r="K184" s="135">
        <v>0</v>
      </c>
      <c r="L184" s="139">
        <v>0</v>
      </c>
    </row>
    <row r="185" spans="1:14" ht="15.75" customHeight="1" x14ac:dyDescent="0.15">
      <c r="A185" s="92">
        <v>306</v>
      </c>
      <c r="B185" s="112" t="s">
        <v>2372</v>
      </c>
      <c r="C185" s="95">
        <v>86292</v>
      </c>
      <c r="D185" s="95">
        <v>89226</v>
      </c>
      <c r="E185" s="96">
        <f t="shared" si="6"/>
        <v>3.4000834376303635E-2</v>
      </c>
      <c r="F185" s="95">
        <v>90564.39</v>
      </c>
      <c r="G185" s="96">
        <f t="shared" si="5"/>
        <v>1.4999999999999902E-2</v>
      </c>
      <c r="J185" s="135">
        <v>0</v>
      </c>
      <c r="K185" s="135">
        <v>0</v>
      </c>
      <c r="L185" s="139">
        <v>0</v>
      </c>
    </row>
    <row r="186" spans="1:14" ht="15.75" customHeight="1" x14ac:dyDescent="0.15">
      <c r="A186" s="92">
        <v>307</v>
      </c>
      <c r="B186" s="112" t="s">
        <v>2373</v>
      </c>
      <c r="C186" s="95">
        <v>87363</v>
      </c>
      <c r="D186" s="95">
        <v>88748</v>
      </c>
      <c r="E186" s="96">
        <f t="shared" si="6"/>
        <v>1.5853393312958541E-2</v>
      </c>
      <c r="F186" s="95">
        <v>90068</v>
      </c>
      <c r="G186" s="96">
        <f t="shared" si="5"/>
        <v>1.4873574615765994E-2</v>
      </c>
      <c r="J186" s="135">
        <v>0</v>
      </c>
      <c r="K186" s="135">
        <v>0</v>
      </c>
      <c r="L186" s="139">
        <v>0</v>
      </c>
    </row>
    <row r="187" spans="1:14" ht="15.75" customHeight="1" x14ac:dyDescent="0.15">
      <c r="A187" s="92">
        <v>308</v>
      </c>
      <c r="B187" s="112" t="s">
        <v>2374</v>
      </c>
      <c r="C187" s="95">
        <v>79653</v>
      </c>
      <c r="D187" s="95">
        <v>99447</v>
      </c>
      <c r="E187" s="96">
        <f t="shared" si="6"/>
        <v>0.2485028812474106</v>
      </c>
      <c r="F187" s="95">
        <v>83686</v>
      </c>
      <c r="G187" s="96">
        <f t="shared" si="5"/>
        <v>-0.15848642995766593</v>
      </c>
      <c r="J187" s="135">
        <v>0</v>
      </c>
      <c r="K187" s="135">
        <v>0</v>
      </c>
      <c r="L187" s="139">
        <v>0</v>
      </c>
    </row>
    <row r="188" spans="1:14" ht="15.75" customHeight="1" x14ac:dyDescent="0.15">
      <c r="A188" s="92">
        <v>309</v>
      </c>
      <c r="B188" s="112" t="s">
        <v>2375</v>
      </c>
      <c r="C188" s="95">
        <v>99466</v>
      </c>
      <c r="D188" s="95">
        <v>111565.77</v>
      </c>
      <c r="E188" s="96">
        <f>IF(D188=0, "", IF(C188=0, "", IF(D188&lt;&gt;0, D188/C188-1)))</f>
        <v>0.12164729656364992</v>
      </c>
      <c r="F188" s="95">
        <v>87550</v>
      </c>
      <c r="G188" s="96">
        <f>IF(F188=0, "", IF(D188=0, "", IF(F188&lt;&gt;0, F188/D188-1)))</f>
        <v>-0.215261096660741</v>
      </c>
      <c r="J188" s="135">
        <v>0</v>
      </c>
      <c r="K188" s="135">
        <v>0</v>
      </c>
      <c r="L188" s="139">
        <v>0</v>
      </c>
    </row>
    <row r="189" spans="1:14" ht="15.75" customHeight="1" x14ac:dyDescent="0.15">
      <c r="A189" s="92">
        <v>310</v>
      </c>
      <c r="B189" s="112" t="s">
        <v>2376</v>
      </c>
      <c r="C189" s="95">
        <v>85500</v>
      </c>
      <c r="D189" s="95">
        <v>86783.039999999994</v>
      </c>
      <c r="E189" s="96">
        <f t="shared" si="6"/>
        <v>1.5006315789473534E-2</v>
      </c>
      <c r="F189" s="95">
        <v>90783</v>
      </c>
      <c r="G189" s="96">
        <f t="shared" si="5"/>
        <v>4.6091494374937758E-2</v>
      </c>
      <c r="J189" s="135">
        <v>0</v>
      </c>
      <c r="K189" s="135">
        <v>0</v>
      </c>
      <c r="L189" s="139">
        <v>0</v>
      </c>
    </row>
    <row r="190" spans="1:14" ht="46.25" customHeight="1" x14ac:dyDescent="0.15">
      <c r="A190" s="92">
        <v>311</v>
      </c>
      <c r="B190" s="112" t="s">
        <v>2377</v>
      </c>
      <c r="C190" s="95">
        <v>76999.92</v>
      </c>
      <c r="D190" s="95">
        <v>77000</v>
      </c>
      <c r="E190" s="96">
        <f t="shared" si="6"/>
        <v>1.0389621183382047E-6</v>
      </c>
      <c r="F190" s="95">
        <v>78155</v>
      </c>
      <c r="G190" s="96">
        <f>IF(F190=0, "", IF(D190=0, "", IF(F190&lt;&gt;0, F190/D190-1)))</f>
        <v>1.4999999999999902E-2</v>
      </c>
      <c r="J190" s="135">
        <v>0</v>
      </c>
      <c r="K190" s="135">
        <v>0</v>
      </c>
      <c r="L190" s="139" t="e">
        <v>#VALUE!</v>
      </c>
    </row>
    <row r="191" spans="1:14" ht="15.75" customHeight="1" x14ac:dyDescent="0.15">
      <c r="A191" s="92">
        <v>313</v>
      </c>
      <c r="B191" s="112" t="s">
        <v>145</v>
      </c>
      <c r="C191" s="95">
        <v>0</v>
      </c>
      <c r="D191" s="95">
        <v>0</v>
      </c>
      <c r="E191" s="96" t="str">
        <f t="shared" si="6"/>
        <v/>
      </c>
      <c r="F191" s="95">
        <v>0</v>
      </c>
      <c r="G191" s="96" t="str">
        <f>IF(F191=0, "", IF(D191=0, "", IF(F191&lt;&gt;0, F191/D191-1)))</f>
        <v/>
      </c>
      <c r="J191" s="135" t="e">
        <v>#VALUE!</v>
      </c>
      <c r="K191" s="135">
        <v>0</v>
      </c>
      <c r="L191" s="139" t="e">
        <v>#VALUE!</v>
      </c>
    </row>
    <row r="192" spans="1:14" s="113" customFormat="1" ht="21.75" customHeight="1" x14ac:dyDescent="0.15">
      <c r="A192" s="102"/>
      <c r="B192" s="103" t="s">
        <v>146</v>
      </c>
      <c r="C192" s="104">
        <v>89217.035789474059</v>
      </c>
      <c r="D192" s="104">
        <v>93197.832673269586</v>
      </c>
      <c r="E192" s="105">
        <f t="shared" si="6"/>
        <v>4.4619246185101158E-2</v>
      </c>
      <c r="F192" s="104">
        <v>89033.478124999354</v>
      </c>
      <c r="G192" s="105">
        <f t="shared" si="5"/>
        <v>-4.4682954837260147E-2</v>
      </c>
      <c r="J192" s="135" t="e">
        <v>#N/A</v>
      </c>
      <c r="K192" s="135" t="e">
        <v>#N/A</v>
      </c>
      <c r="L192" s="139" t="e">
        <v>#N/A</v>
      </c>
      <c r="M192" s="77"/>
      <c r="N192" s="77"/>
    </row>
    <row r="193" spans="1:14" s="76" customFormat="1" ht="16" x14ac:dyDescent="0.15">
      <c r="A193" s="107"/>
      <c r="B193" s="107"/>
      <c r="C193" s="108"/>
      <c r="D193" s="108"/>
      <c r="E193" s="109"/>
      <c r="F193" s="108"/>
      <c r="G193" s="109"/>
      <c r="J193" s="135" t="e">
        <v>#N/A</v>
      </c>
      <c r="K193" s="135" t="e">
        <v>#N/A</v>
      </c>
      <c r="L193" s="139" t="e">
        <v>#N/A</v>
      </c>
      <c r="M193" s="116"/>
      <c r="N193" s="116"/>
    </row>
    <row r="194" spans="1:14" s="76" customFormat="1" ht="16" x14ac:dyDescent="0.15">
      <c r="A194" s="110" t="s">
        <v>147</v>
      </c>
      <c r="B194" s="111"/>
      <c r="C194" s="108"/>
      <c r="D194" s="108"/>
      <c r="E194" s="109"/>
      <c r="F194" s="108"/>
      <c r="G194" s="109"/>
      <c r="J194" s="135">
        <v>0</v>
      </c>
      <c r="K194" s="135">
        <v>0</v>
      </c>
      <c r="L194" s="139">
        <v>0</v>
      </c>
      <c r="M194" s="77"/>
      <c r="N194" s="77"/>
    </row>
    <row r="195" spans="1:14" ht="16" x14ac:dyDescent="0.15">
      <c r="A195" s="92">
        <v>401</v>
      </c>
      <c r="B195" s="112" t="s">
        <v>2378</v>
      </c>
      <c r="C195" s="95">
        <v>0</v>
      </c>
      <c r="D195" s="95">
        <v>0</v>
      </c>
      <c r="E195" s="96" t="str">
        <f t="shared" si="6"/>
        <v/>
      </c>
      <c r="F195" s="95">
        <v>0</v>
      </c>
      <c r="G195" s="96" t="str">
        <f t="shared" si="5"/>
        <v/>
      </c>
      <c r="J195" s="135">
        <v>0</v>
      </c>
      <c r="K195" s="135">
        <v>0</v>
      </c>
      <c r="L195" s="139" t="e">
        <v>#VALUE!</v>
      </c>
    </row>
    <row r="196" spans="1:14" ht="15.75" customHeight="1" x14ac:dyDescent="0.15">
      <c r="A196" s="92">
        <v>402</v>
      </c>
      <c r="B196" s="112" t="s">
        <v>2379</v>
      </c>
      <c r="C196" s="95">
        <v>116073.75</v>
      </c>
      <c r="D196" s="95">
        <v>93263.44</v>
      </c>
      <c r="E196" s="96">
        <f t="shared" si="6"/>
        <v>-0.19651566353288319</v>
      </c>
      <c r="F196" s="95">
        <v>88470</v>
      </c>
      <c r="G196" s="96">
        <f t="shared" si="5"/>
        <v>-5.1396774556031866E-2</v>
      </c>
      <c r="J196" s="135">
        <v>0</v>
      </c>
      <c r="K196" s="135">
        <v>0</v>
      </c>
      <c r="L196" s="139">
        <v>0</v>
      </c>
    </row>
    <row r="197" spans="1:14" ht="15.75" customHeight="1" x14ac:dyDescent="0.15">
      <c r="A197" s="92">
        <v>403</v>
      </c>
      <c r="B197" s="112" t="s">
        <v>2380</v>
      </c>
      <c r="C197" s="95">
        <v>78183.11</v>
      </c>
      <c r="D197" s="95">
        <v>70205.2</v>
      </c>
      <c r="E197" s="96">
        <f t="shared" si="6"/>
        <v>-0.10204134882841065</v>
      </c>
      <c r="F197" s="95">
        <v>73833.33</v>
      </c>
      <c r="G197" s="96">
        <f t="shared" si="5"/>
        <v>5.1678935463469911E-2</v>
      </c>
      <c r="J197" s="135">
        <v>0</v>
      </c>
      <c r="K197" s="135">
        <v>0</v>
      </c>
      <c r="L197" s="139">
        <v>0</v>
      </c>
    </row>
    <row r="198" spans="1:14" ht="15.75" customHeight="1" x14ac:dyDescent="0.15">
      <c r="A198" s="92">
        <v>404</v>
      </c>
      <c r="B198" s="112" t="s">
        <v>2381</v>
      </c>
      <c r="C198" s="95">
        <v>0</v>
      </c>
      <c r="D198" s="95">
        <v>0</v>
      </c>
      <c r="E198" s="96" t="str">
        <f t="shared" si="6"/>
        <v/>
      </c>
      <c r="F198" s="95">
        <v>0</v>
      </c>
      <c r="G198" s="96" t="str">
        <f t="shared" si="5"/>
        <v/>
      </c>
      <c r="J198" s="135">
        <v>0</v>
      </c>
      <c r="K198" s="135">
        <v>0</v>
      </c>
      <c r="L198" s="139" t="e">
        <v>#VALUE!</v>
      </c>
    </row>
    <row r="199" spans="1:14" ht="15.75" customHeight="1" x14ac:dyDescent="0.15">
      <c r="A199" s="92">
        <v>405</v>
      </c>
      <c r="B199" s="112" t="s">
        <v>2382</v>
      </c>
      <c r="C199" s="95">
        <v>0</v>
      </c>
      <c r="D199" s="95">
        <v>0</v>
      </c>
      <c r="E199" s="96" t="str">
        <f t="shared" si="6"/>
        <v/>
      </c>
      <c r="F199" s="95">
        <v>0</v>
      </c>
      <c r="G199" s="96" t="str">
        <f t="shared" si="5"/>
        <v/>
      </c>
      <c r="J199" s="135">
        <v>0</v>
      </c>
      <c r="K199" s="135">
        <v>0</v>
      </c>
      <c r="L199" s="139" t="e">
        <v>#VALUE!</v>
      </c>
    </row>
    <row r="200" spans="1:14" ht="15.75" customHeight="1" x14ac:dyDescent="0.15">
      <c r="A200" s="92">
        <v>406</v>
      </c>
      <c r="B200" s="112" t="s">
        <v>2383</v>
      </c>
      <c r="C200" s="95">
        <v>0</v>
      </c>
      <c r="D200" s="95">
        <v>0</v>
      </c>
      <c r="E200" s="96" t="str">
        <f t="shared" si="6"/>
        <v/>
      </c>
      <c r="F200" s="95">
        <v>0</v>
      </c>
      <c r="G200" s="96" t="str">
        <f t="shared" si="5"/>
        <v/>
      </c>
      <c r="J200" s="135">
        <v>0</v>
      </c>
      <c r="K200" s="135">
        <v>0</v>
      </c>
      <c r="L200" s="139" t="e">
        <v>#VALUE!</v>
      </c>
    </row>
    <row r="201" spans="1:14" ht="15.75" customHeight="1" x14ac:dyDescent="0.15">
      <c r="A201" s="92">
        <v>407</v>
      </c>
      <c r="B201" s="112" t="s">
        <v>2384</v>
      </c>
      <c r="C201" s="95">
        <v>0</v>
      </c>
      <c r="D201" s="95">
        <v>0</v>
      </c>
      <c r="E201" s="96" t="str">
        <f t="shared" si="6"/>
        <v/>
      </c>
      <c r="F201" s="95">
        <v>0</v>
      </c>
      <c r="G201" s="96" t="str">
        <f t="shared" si="5"/>
        <v/>
      </c>
      <c r="J201" s="135">
        <v>0</v>
      </c>
      <c r="K201" s="135">
        <v>0</v>
      </c>
      <c r="L201" s="139" t="e">
        <v>#VALUE!</v>
      </c>
    </row>
    <row r="202" spans="1:14" ht="15.75" customHeight="1" x14ac:dyDescent="0.15">
      <c r="A202" s="92">
        <v>408</v>
      </c>
      <c r="B202" s="112" t="s">
        <v>2385</v>
      </c>
      <c r="C202" s="95">
        <v>63585</v>
      </c>
      <c r="D202" s="95">
        <v>63585</v>
      </c>
      <c r="E202" s="96">
        <f t="shared" si="6"/>
        <v>0</v>
      </c>
      <c r="F202" s="95">
        <v>65000</v>
      </c>
      <c r="G202" s="96">
        <f t="shared" si="5"/>
        <v>2.2253676181489324E-2</v>
      </c>
      <c r="J202" s="135">
        <v>0</v>
      </c>
      <c r="K202" s="135">
        <v>0</v>
      </c>
      <c r="L202" s="139">
        <v>0</v>
      </c>
    </row>
    <row r="203" spans="1:14" ht="15.75" customHeight="1" x14ac:dyDescent="0.15">
      <c r="A203" s="92">
        <v>409</v>
      </c>
      <c r="B203" s="112" t="s">
        <v>2386</v>
      </c>
      <c r="C203" s="95">
        <v>81968</v>
      </c>
      <c r="D203" s="95">
        <v>83616</v>
      </c>
      <c r="E203" s="96">
        <f t="shared" si="6"/>
        <v>2.0105406988092822E-2</v>
      </c>
      <c r="F203" s="95">
        <v>83616</v>
      </c>
      <c r="G203" s="96">
        <f t="shared" si="5"/>
        <v>0</v>
      </c>
      <c r="J203" s="135">
        <v>0</v>
      </c>
      <c r="K203" s="135">
        <v>0</v>
      </c>
      <c r="L203" s="139">
        <v>0</v>
      </c>
    </row>
    <row r="204" spans="1:14" ht="15.75" customHeight="1" x14ac:dyDescent="0.15">
      <c r="A204" s="92">
        <v>410</v>
      </c>
      <c r="B204" s="112" t="s">
        <v>2387</v>
      </c>
      <c r="C204" s="95">
        <v>0</v>
      </c>
      <c r="D204" s="95">
        <v>0</v>
      </c>
      <c r="E204" s="96" t="str">
        <f t="shared" si="6"/>
        <v/>
      </c>
      <c r="F204" s="95">
        <v>0</v>
      </c>
      <c r="G204" s="96" t="str">
        <f t="shared" si="5"/>
        <v/>
      </c>
      <c r="J204" s="135">
        <v>0</v>
      </c>
      <c r="K204" s="135">
        <v>0</v>
      </c>
      <c r="L204" s="139" t="e">
        <v>#VALUE!</v>
      </c>
    </row>
    <row r="205" spans="1:14" ht="15.75" customHeight="1" x14ac:dyDescent="0.15">
      <c r="A205" s="92">
        <v>411</v>
      </c>
      <c r="B205" s="112" t="s">
        <v>2388</v>
      </c>
      <c r="C205" s="95">
        <v>0</v>
      </c>
      <c r="D205" s="95">
        <v>0</v>
      </c>
      <c r="E205" s="96" t="str">
        <f t="shared" si="6"/>
        <v/>
      </c>
      <c r="F205" s="95">
        <v>0</v>
      </c>
      <c r="G205" s="96" t="str">
        <f>IF(F205=0, "", IF(D205=0, "", IF(F205&lt;&gt;0, F205/D205-1)))</f>
        <v/>
      </c>
      <c r="J205" s="135">
        <v>0</v>
      </c>
      <c r="K205" s="135">
        <v>0</v>
      </c>
      <c r="L205" s="139" t="e">
        <v>#VALUE!</v>
      </c>
    </row>
    <row r="206" spans="1:14" ht="15.75" customHeight="1" x14ac:dyDescent="0.15">
      <c r="A206" s="92">
        <v>412</v>
      </c>
      <c r="B206" s="112" t="s">
        <v>2389</v>
      </c>
      <c r="C206" s="95">
        <v>0</v>
      </c>
      <c r="D206" s="95">
        <v>0</v>
      </c>
      <c r="E206" s="96" t="str">
        <f t="shared" si="6"/>
        <v/>
      </c>
      <c r="F206" s="95">
        <v>70000</v>
      </c>
      <c r="G206" s="96" t="str">
        <f>IF(F206=0, "", IF(D206=0, "", IF(F206&lt;&gt;0, F206/D206-1)))</f>
        <v/>
      </c>
      <c r="J206" s="135">
        <v>0</v>
      </c>
      <c r="K206" s="135">
        <v>0</v>
      </c>
      <c r="L206" s="139" t="e">
        <v>#VALUE!</v>
      </c>
    </row>
    <row r="207" spans="1:14" ht="15.75" customHeight="1" x14ac:dyDescent="0.15">
      <c r="A207" s="92">
        <v>413</v>
      </c>
      <c r="B207" s="112" t="s">
        <v>2390</v>
      </c>
      <c r="C207" s="95">
        <v>0</v>
      </c>
      <c r="D207" s="95">
        <v>0</v>
      </c>
      <c r="E207" s="96" t="str">
        <f t="shared" si="6"/>
        <v/>
      </c>
      <c r="F207" s="95">
        <v>0</v>
      </c>
      <c r="G207" s="96" t="str">
        <f>IF(F207=0, "", IF(D207=0, "", IF(F207&lt;&gt;0, F207/D207-1)))</f>
        <v/>
      </c>
      <c r="J207" s="135">
        <v>0</v>
      </c>
      <c r="K207" s="135">
        <v>0</v>
      </c>
      <c r="L207" s="139" t="e">
        <v>#VALUE!</v>
      </c>
    </row>
    <row r="208" spans="1:14" ht="15.75" customHeight="1" x14ac:dyDescent="0.15">
      <c r="A208" s="92">
        <v>414</v>
      </c>
      <c r="B208" s="112" t="s">
        <v>2391</v>
      </c>
      <c r="C208" s="95">
        <v>0</v>
      </c>
      <c r="D208" s="95">
        <v>0</v>
      </c>
      <c r="E208" s="96" t="str">
        <f t="shared" si="6"/>
        <v/>
      </c>
      <c r="F208" s="95">
        <v>0</v>
      </c>
      <c r="G208" s="96" t="str">
        <f t="shared" ref="G208:G225" si="7">IF(F208=0, "", IF(D208=0, "", IF(F208&lt;&gt;0, F208/D208-1)))</f>
        <v/>
      </c>
      <c r="J208" s="135">
        <v>0</v>
      </c>
      <c r="K208" s="135">
        <v>0</v>
      </c>
      <c r="L208" s="139" t="e">
        <v>#VALUE!</v>
      </c>
    </row>
    <row r="209" spans="1:14" ht="15.75" customHeight="1" x14ac:dyDescent="0.15">
      <c r="A209" s="92">
        <v>415</v>
      </c>
      <c r="B209" s="112" t="s">
        <v>2392</v>
      </c>
      <c r="C209" s="95">
        <v>104015.24</v>
      </c>
      <c r="D209" s="95">
        <v>97008.57</v>
      </c>
      <c r="E209" s="96">
        <f t="shared" si="6"/>
        <v>-6.7361955805706919E-2</v>
      </c>
      <c r="F209" s="95">
        <v>96790.48</v>
      </c>
      <c r="G209" s="96">
        <f t="shared" si="7"/>
        <v>-2.2481518900856479E-3</v>
      </c>
      <c r="J209" s="135">
        <v>0</v>
      </c>
      <c r="K209" s="135">
        <v>0</v>
      </c>
      <c r="L209" s="139">
        <v>0</v>
      </c>
    </row>
    <row r="210" spans="1:14" ht="15.75" customHeight="1" x14ac:dyDescent="0.15">
      <c r="A210" s="92">
        <v>416</v>
      </c>
      <c r="B210" s="112" t="s">
        <v>2393</v>
      </c>
      <c r="C210" s="95">
        <v>95167.01</v>
      </c>
      <c r="D210" s="95">
        <v>98022.01</v>
      </c>
      <c r="E210" s="96">
        <f t="shared" si="6"/>
        <v>2.9999891769217024E-2</v>
      </c>
      <c r="F210" s="95">
        <v>114960</v>
      </c>
      <c r="G210" s="96">
        <f t="shared" si="7"/>
        <v>0.17279782367245899</v>
      </c>
      <c r="J210" s="135">
        <v>0</v>
      </c>
      <c r="K210" s="135">
        <v>0</v>
      </c>
      <c r="L210" s="139">
        <v>0</v>
      </c>
    </row>
    <row r="211" spans="1:14" ht="15.75" customHeight="1" x14ac:dyDescent="0.15">
      <c r="A211" s="92">
        <v>417</v>
      </c>
      <c r="B211" s="112" t="s">
        <v>2394</v>
      </c>
      <c r="C211" s="95">
        <v>0</v>
      </c>
      <c r="D211" s="95">
        <v>0</v>
      </c>
      <c r="E211" s="96" t="str">
        <f t="shared" si="6"/>
        <v/>
      </c>
      <c r="F211" s="95">
        <v>0</v>
      </c>
      <c r="G211" s="96" t="str">
        <f t="shared" si="7"/>
        <v/>
      </c>
      <c r="J211" s="135">
        <v>0</v>
      </c>
      <c r="K211" s="135">
        <v>0</v>
      </c>
      <c r="L211" s="139" t="e">
        <v>#VALUE!</v>
      </c>
    </row>
    <row r="212" spans="1:14" ht="15.75" customHeight="1" x14ac:dyDescent="0.15">
      <c r="A212" s="92">
        <v>418</v>
      </c>
      <c r="B212" s="112" t="s">
        <v>2395</v>
      </c>
      <c r="C212" s="95">
        <v>0</v>
      </c>
      <c r="D212" s="95">
        <v>0</v>
      </c>
      <c r="E212" s="96" t="str">
        <f t="shared" si="6"/>
        <v/>
      </c>
      <c r="F212" s="95">
        <v>0</v>
      </c>
      <c r="G212" s="96" t="str">
        <f t="shared" si="7"/>
        <v/>
      </c>
      <c r="J212" s="135">
        <v>0</v>
      </c>
      <c r="K212" s="135">
        <v>0</v>
      </c>
      <c r="L212" s="139" t="e">
        <v>#VALUE!</v>
      </c>
    </row>
    <row r="213" spans="1:14" ht="47.5" customHeight="1" x14ac:dyDescent="0.15">
      <c r="A213" s="92">
        <v>420</v>
      </c>
      <c r="B213" s="112" t="s">
        <v>2396</v>
      </c>
      <c r="C213" s="95">
        <v>76999.92</v>
      </c>
      <c r="D213" s="95">
        <v>77000</v>
      </c>
      <c r="E213" s="96">
        <f t="shared" si="6"/>
        <v>1.0389621183382047E-6</v>
      </c>
      <c r="F213" s="95">
        <v>78155</v>
      </c>
      <c r="G213" s="96">
        <f>IF(F213=0, "", IF(D213=0, "", IF(F213&lt;&gt;0, F213/D213-1)))</f>
        <v>1.4999999999999902E-2</v>
      </c>
      <c r="J213" s="135">
        <v>0</v>
      </c>
      <c r="K213" s="135">
        <v>0</v>
      </c>
      <c r="L213" s="139">
        <v>0</v>
      </c>
    </row>
    <row r="214" spans="1:14" ht="15.75" customHeight="1" x14ac:dyDescent="0.15">
      <c r="A214" s="92">
        <v>421</v>
      </c>
      <c r="B214" s="112" t="s">
        <v>2397</v>
      </c>
      <c r="C214" s="95">
        <v>0</v>
      </c>
      <c r="D214" s="95">
        <v>0</v>
      </c>
      <c r="E214" s="96" t="str">
        <f t="shared" si="6"/>
        <v/>
      </c>
      <c r="F214" s="95">
        <v>0</v>
      </c>
      <c r="G214" s="96" t="str">
        <f t="shared" si="7"/>
        <v/>
      </c>
      <c r="J214" s="135">
        <v>0</v>
      </c>
      <c r="K214" s="135">
        <v>0</v>
      </c>
      <c r="L214" s="139" t="e">
        <v>#VALUE!</v>
      </c>
    </row>
    <row r="215" spans="1:14" ht="15.75" customHeight="1" x14ac:dyDescent="0.15">
      <c r="A215" s="92">
        <v>422</v>
      </c>
      <c r="B215" s="112" t="s">
        <v>2398</v>
      </c>
      <c r="C215" s="95">
        <v>0</v>
      </c>
      <c r="D215" s="95">
        <v>0</v>
      </c>
      <c r="E215" s="96" t="str">
        <f t="shared" si="6"/>
        <v/>
      </c>
      <c r="F215" s="95">
        <v>0</v>
      </c>
      <c r="G215" s="96" t="str">
        <f t="shared" si="7"/>
        <v/>
      </c>
      <c r="J215" s="135">
        <v>0</v>
      </c>
      <c r="K215" s="135">
        <v>0</v>
      </c>
      <c r="L215" s="139" t="e">
        <v>#VALUE!</v>
      </c>
    </row>
    <row r="216" spans="1:14" ht="15.75" customHeight="1" x14ac:dyDescent="0.15">
      <c r="A216" s="92">
        <v>423</v>
      </c>
      <c r="B216" s="112" t="s">
        <v>2399</v>
      </c>
      <c r="C216" s="95">
        <v>56980.51</v>
      </c>
      <c r="D216" s="95">
        <v>74739.429999999993</v>
      </c>
      <c r="E216" s="96">
        <f t="shared" si="6"/>
        <v>0.31166656809495019</v>
      </c>
      <c r="F216" s="95">
        <v>75300</v>
      </c>
      <c r="G216" s="96">
        <f t="shared" si="7"/>
        <v>7.5003247950915508E-3</v>
      </c>
      <c r="J216" s="135">
        <v>0</v>
      </c>
      <c r="K216" s="135">
        <v>0</v>
      </c>
      <c r="L216" s="139">
        <v>0</v>
      </c>
    </row>
    <row r="217" spans="1:14" ht="15.75" customHeight="1" x14ac:dyDescent="0.15">
      <c r="A217" s="92">
        <v>424</v>
      </c>
      <c r="B217" s="112" t="s">
        <v>2400</v>
      </c>
      <c r="C217" s="95">
        <v>0</v>
      </c>
      <c r="D217" s="95">
        <v>0</v>
      </c>
      <c r="E217" s="96" t="str">
        <f t="shared" si="6"/>
        <v/>
      </c>
      <c r="F217" s="95">
        <v>0</v>
      </c>
      <c r="G217" s="96" t="str">
        <f t="shared" si="7"/>
        <v/>
      </c>
      <c r="J217" s="135">
        <v>0</v>
      </c>
      <c r="K217" s="135">
        <v>0</v>
      </c>
      <c r="L217" s="139" t="e">
        <v>#VALUE!</v>
      </c>
    </row>
    <row r="218" spans="1:14" ht="15.75" customHeight="1" x14ac:dyDescent="0.15">
      <c r="A218" s="92">
        <v>426</v>
      </c>
      <c r="B218" s="112" t="s">
        <v>2401</v>
      </c>
      <c r="C218" s="95">
        <v>0</v>
      </c>
      <c r="D218" s="95">
        <v>0</v>
      </c>
      <c r="E218" s="96" t="str">
        <f t="shared" si="6"/>
        <v/>
      </c>
      <c r="F218" s="95">
        <v>0</v>
      </c>
      <c r="G218" s="96" t="str">
        <f t="shared" si="7"/>
        <v/>
      </c>
      <c r="J218" s="135">
        <v>0</v>
      </c>
      <c r="K218" s="135">
        <v>0</v>
      </c>
      <c r="L218" s="139" t="e">
        <v>#VALUE!</v>
      </c>
    </row>
    <row r="219" spans="1:14" ht="15.75" customHeight="1" x14ac:dyDescent="0.15">
      <c r="A219" s="92">
        <v>427</v>
      </c>
      <c r="B219" s="112" t="s">
        <v>2402</v>
      </c>
      <c r="C219" s="95">
        <v>92769</v>
      </c>
      <c r="D219" s="95">
        <v>93269.04</v>
      </c>
      <c r="E219" s="96">
        <f t="shared" si="6"/>
        <v>5.3901626620960208E-3</v>
      </c>
      <c r="F219" s="95">
        <v>96068</v>
      </c>
      <c r="G219" s="96">
        <f t="shared" si="7"/>
        <v>3.0009529421552994E-2</v>
      </c>
      <c r="J219" s="135">
        <v>0</v>
      </c>
      <c r="K219" s="135">
        <v>0</v>
      </c>
      <c r="L219" s="139">
        <v>0</v>
      </c>
    </row>
    <row r="220" spans="1:14" ht="15.75" customHeight="1" x14ac:dyDescent="0.15">
      <c r="A220" s="92">
        <v>428</v>
      </c>
      <c r="B220" s="112" t="s">
        <v>2403</v>
      </c>
      <c r="C220" s="95">
        <v>0</v>
      </c>
      <c r="D220" s="95">
        <v>0</v>
      </c>
      <c r="E220" s="96" t="str">
        <f t="shared" si="6"/>
        <v/>
      </c>
      <c r="F220" s="95">
        <v>0</v>
      </c>
      <c r="G220" s="96" t="str">
        <f>IF(F220=0, "", IF(D220=0, "", IF(F220&lt;&gt;0, F220/D220-1)))</f>
        <v/>
      </c>
      <c r="J220" s="135">
        <v>0</v>
      </c>
      <c r="K220" s="135">
        <v>0</v>
      </c>
      <c r="L220" s="139" t="e">
        <v>#VALUE!</v>
      </c>
    </row>
    <row r="221" spans="1:14" ht="15.75" customHeight="1" x14ac:dyDescent="0.15">
      <c r="A221" s="92">
        <v>429</v>
      </c>
      <c r="B221" s="112" t="s">
        <v>2404</v>
      </c>
      <c r="C221" s="95">
        <v>0</v>
      </c>
      <c r="D221" s="95">
        <v>0</v>
      </c>
      <c r="E221" s="96" t="str">
        <f t="shared" si="6"/>
        <v/>
      </c>
      <c r="F221" s="95"/>
      <c r="G221" s="96"/>
      <c r="J221" s="135">
        <v>0</v>
      </c>
      <c r="K221" s="135">
        <v>0</v>
      </c>
      <c r="L221" s="139" t="e">
        <v>#VALUE!</v>
      </c>
    </row>
    <row r="222" spans="1:14" ht="15.75" customHeight="1" x14ac:dyDescent="0.15">
      <c r="A222" s="92">
        <v>431</v>
      </c>
      <c r="B222" s="112" t="s">
        <v>2405</v>
      </c>
      <c r="C222" s="95">
        <v>0</v>
      </c>
      <c r="D222" s="95">
        <v>0</v>
      </c>
      <c r="E222" s="152" t="str">
        <f t="shared" si="6"/>
        <v/>
      </c>
      <c r="F222" s="95">
        <v>0</v>
      </c>
      <c r="G222" s="96" t="str">
        <f t="shared" si="7"/>
        <v/>
      </c>
      <c r="J222" s="135">
        <v>0</v>
      </c>
      <c r="K222" s="135">
        <v>0</v>
      </c>
      <c r="L222" s="139" t="e">
        <v>#VALUE!</v>
      </c>
    </row>
    <row r="223" spans="1:14" s="113" customFormat="1" ht="21.75" customHeight="1" x14ac:dyDescent="0.15">
      <c r="A223" s="102"/>
      <c r="B223" s="103" t="s">
        <v>148</v>
      </c>
      <c r="C223" s="104">
        <v>85581.726256981477</v>
      </c>
      <c r="D223" s="104">
        <v>83247.845211576365</v>
      </c>
      <c r="E223" s="105">
        <f t="shared" si="6"/>
        <v>-2.7270787205168401E-2</v>
      </c>
      <c r="F223" s="104">
        <v>86701.882352938861</v>
      </c>
      <c r="G223" s="105">
        <f t="shared" si="7"/>
        <v>4.1491009558072944E-2</v>
      </c>
      <c r="J223" s="116"/>
      <c r="K223" s="116"/>
      <c r="L223" s="77"/>
      <c r="M223" s="77"/>
      <c r="N223" s="77"/>
    </row>
    <row r="224" spans="1:14" s="76" customFormat="1" x14ac:dyDescent="0.15">
      <c r="A224" s="117"/>
      <c r="B224" s="117"/>
      <c r="C224" s="153"/>
      <c r="D224" s="153"/>
      <c r="E224" s="119"/>
      <c r="F224" s="153"/>
      <c r="G224" s="119"/>
      <c r="J224" s="77"/>
      <c r="K224" s="77"/>
      <c r="L224" s="116"/>
      <c r="M224" s="116"/>
      <c r="N224" s="116"/>
    </row>
    <row r="225" spans="1:14" s="124" customFormat="1" ht="30" customHeight="1" x14ac:dyDescent="0.15">
      <c r="A225" s="120"/>
      <c r="B225" s="121" t="s">
        <v>149</v>
      </c>
      <c r="C225" s="122">
        <v>95431.454661769574</v>
      </c>
      <c r="D225" s="122">
        <v>96845.369222799971</v>
      </c>
      <c r="E225" s="123">
        <f t="shared" si="6"/>
        <v>1.4816022306708199E-2</v>
      </c>
      <c r="F225" s="122">
        <v>99221.201385674256</v>
      </c>
      <c r="G225" s="123">
        <f t="shared" si="7"/>
        <v>2.4532222675598625E-2</v>
      </c>
      <c r="J225" s="125"/>
      <c r="K225" s="125"/>
      <c r="L225" s="77"/>
      <c r="M225" s="77"/>
      <c r="N225" s="77"/>
    </row>
    <row r="226" spans="1:14" s="124" customFormat="1" ht="9" customHeight="1" x14ac:dyDescent="0.15">
      <c r="A226" s="126"/>
      <c r="B226" s="127"/>
      <c r="C226" s="128"/>
      <c r="D226" s="129"/>
      <c r="E226" s="130"/>
      <c r="F226" s="129"/>
      <c r="G226" s="130"/>
      <c r="J226" s="125"/>
      <c r="K226" s="125"/>
      <c r="L226" s="125"/>
      <c r="M226" s="125"/>
      <c r="N226" s="125"/>
    </row>
    <row r="227" spans="1:14" s="76" customFormat="1" ht="19.5" customHeight="1" x14ac:dyDescent="0.15">
      <c r="A227" s="131" t="s">
        <v>155</v>
      </c>
      <c r="B227" s="79"/>
      <c r="C227" s="80"/>
      <c r="D227" s="80"/>
      <c r="E227" s="80"/>
      <c r="F227" s="80"/>
      <c r="G227" s="80"/>
      <c r="J227" s="77"/>
      <c r="K227" s="77"/>
      <c r="L227" s="125"/>
      <c r="M227" s="125"/>
      <c r="N227" s="125"/>
    </row>
    <row r="228" spans="1:14" s="76" customFormat="1" ht="19.5" customHeight="1" x14ac:dyDescent="0.15">
      <c r="A228" s="131" t="s">
        <v>156</v>
      </c>
      <c r="B228" s="79"/>
      <c r="C228" s="80"/>
      <c r="D228" s="80"/>
      <c r="E228" s="80"/>
      <c r="F228" s="80"/>
      <c r="G228" s="80"/>
      <c r="J228" s="77"/>
      <c r="K228" s="77"/>
      <c r="L228" s="77"/>
      <c r="M228" s="77"/>
      <c r="N228" s="77"/>
    </row>
    <row r="229" spans="1:14" s="76" customFormat="1" ht="19.5" customHeight="1" x14ac:dyDescent="0.15">
      <c r="A229" s="131" t="s">
        <v>157</v>
      </c>
      <c r="B229" s="79"/>
      <c r="C229" s="80"/>
      <c r="D229" s="80"/>
      <c r="E229" s="80"/>
      <c r="F229" s="80"/>
      <c r="G229" s="80"/>
      <c r="J229" s="77"/>
      <c r="K229" s="77"/>
      <c r="L229" s="77"/>
      <c r="M229" s="77"/>
      <c r="N229" s="77"/>
    </row>
    <row r="230" spans="1:14" s="76" customFormat="1" ht="19.5" customHeight="1" x14ac:dyDescent="0.15">
      <c r="A230" s="131" t="s">
        <v>158</v>
      </c>
      <c r="B230" s="79"/>
      <c r="C230" s="80"/>
      <c r="D230" s="80"/>
      <c r="E230" s="80"/>
      <c r="F230" s="80"/>
      <c r="G230" s="80"/>
      <c r="J230" s="77"/>
      <c r="K230" s="77"/>
      <c r="L230" s="77"/>
      <c r="M230" s="77"/>
      <c r="N230" s="77"/>
    </row>
    <row r="231" spans="1:14" s="76" customFormat="1" ht="19.5" customHeight="1" x14ac:dyDescent="0.15">
      <c r="A231" s="131"/>
      <c r="B231" s="79"/>
      <c r="C231" s="80"/>
      <c r="D231" s="80"/>
      <c r="E231" s="80"/>
      <c r="F231" s="80"/>
      <c r="G231" s="80"/>
      <c r="J231" s="77"/>
      <c r="K231" s="77"/>
      <c r="L231" s="77"/>
      <c r="M231" s="77"/>
      <c r="N231" s="77"/>
    </row>
    <row r="232" spans="1:14" ht="19.5" customHeight="1" x14ac:dyDescent="0.15">
      <c r="A232" s="132" t="s">
        <v>154</v>
      </c>
      <c r="B232" s="79"/>
      <c r="C232" s="80"/>
      <c r="D232" s="80"/>
      <c r="E232" s="80"/>
      <c r="F232" s="80"/>
      <c r="G232" s="80"/>
    </row>
  </sheetData>
  <sheetProtection password="BE8E" sheet="1" objects="1" scenarios="1"/>
  <mergeCells count="2">
    <mergeCell ref="A1:G1"/>
    <mergeCell ref="A2:G2"/>
  </mergeCells>
  <conditionalFormatting sqref="D119:G119">
    <cfRule type="cellIs" dxfId="5" priority="1" stopIfTrue="1" operator="equal">
      <formula>0</formula>
    </cfRule>
    <cfRule type="cellIs" dxfId="4" priority="2" stopIfTrue="1" operator="equal">
      <formula>""</formula>
    </cfRule>
  </conditionalFormatting>
  <printOptions horizontalCentered="1"/>
  <pageMargins left="0.5" right="0.5" top="1" bottom="1" header="0.5" footer="0.5"/>
  <pageSetup scale="57" firstPageNumber="9" fitToHeight="4" orientation="portrait" useFirstPageNumber="1" r:id="rId1"/>
  <headerFooter alignWithMargins="0">
    <oddFooter>&amp;RFY 2015 Salary Survey - &amp;A
January 13, 2016
Page &amp;P</oddFooter>
    <firstFooter>&amp;RFY 2012 Salary Survey - &amp;A
January 11, 2012
Page  9</first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2"/>
    <pageSetUpPr fitToPage="1"/>
  </sheetPr>
  <dimension ref="A1:L232"/>
  <sheetViews>
    <sheetView zoomScale="90" zoomScaleNormal="90" zoomScaleSheetLayoutView="85" zoomScalePageLayoutView="90" workbookViewId="0">
      <pane ySplit="4" topLeftCell="A5" activePane="bottomLeft" state="frozen"/>
      <selection activeCell="C62" sqref="C62"/>
      <selection pane="bottomLeft" sqref="A1:G1"/>
    </sheetView>
  </sheetViews>
  <sheetFormatPr baseColWidth="10" defaultColWidth="9.25" defaultRowHeight="14" x14ac:dyDescent="0.15"/>
  <cols>
    <col min="1" max="1" width="11.75" style="133" customWidth="1"/>
    <col min="2" max="2" width="65.75" style="133" customWidth="1"/>
    <col min="3" max="3" width="21.5" style="76" customWidth="1"/>
    <col min="4" max="4" width="21.25" style="76" customWidth="1"/>
    <col min="5" max="5" width="17.5" style="76" bestFit="1" customWidth="1"/>
    <col min="6" max="6" width="26.75" style="76" bestFit="1" customWidth="1"/>
    <col min="7" max="7" width="17.5" style="76" bestFit="1" customWidth="1"/>
    <col min="8" max="9" width="9.25" style="134"/>
    <col min="10" max="10" width="10.5" style="135" hidden="1" customWidth="1"/>
    <col min="11" max="11" width="12.75" style="135" hidden="1" customWidth="1"/>
    <col min="12" max="12" width="13.25" style="135" hidden="1" customWidth="1"/>
    <col min="13" max="16384" width="9.25" style="134"/>
  </cols>
  <sheetData>
    <row r="1" spans="1:12" ht="18" customHeight="1" x14ac:dyDescent="0.15">
      <c r="A1" s="282" t="s">
        <v>122</v>
      </c>
      <c r="B1" s="283"/>
      <c r="C1" s="283"/>
      <c r="D1" s="283"/>
      <c r="E1" s="283"/>
      <c r="F1" s="283"/>
      <c r="G1" s="284"/>
    </row>
    <row r="2" spans="1:12" ht="18" customHeight="1" x14ac:dyDescent="0.15">
      <c r="A2" s="291" t="str">
        <f>Narrative!A2&amp;" - Assistant Principals"</f>
        <v>2015-2016 Salary Survey - Assistant Principals</v>
      </c>
      <c r="B2" s="292"/>
      <c r="C2" s="292"/>
      <c r="D2" s="292"/>
      <c r="E2" s="292"/>
      <c r="F2" s="292"/>
      <c r="G2" s="293"/>
    </row>
    <row r="3" spans="1:12" x14ac:dyDescent="0.15">
      <c r="A3" s="79"/>
      <c r="B3" s="79"/>
      <c r="C3" s="80"/>
      <c r="D3" s="80"/>
      <c r="E3" s="80"/>
      <c r="F3" s="80"/>
      <c r="G3" s="80"/>
    </row>
    <row r="4" spans="1:12" ht="101.25" customHeight="1" x14ac:dyDescent="0.15">
      <c r="A4" s="81" t="s">
        <v>124</v>
      </c>
      <c r="B4" s="81" t="s">
        <v>125</v>
      </c>
      <c r="C4" s="82" t="s">
        <v>2156</v>
      </c>
      <c r="D4" s="82" t="s">
        <v>2157</v>
      </c>
      <c r="E4" s="83" t="s">
        <v>2150</v>
      </c>
      <c r="F4" s="83" t="s">
        <v>2158</v>
      </c>
      <c r="G4" s="83" t="s">
        <v>2152</v>
      </c>
    </row>
    <row r="5" spans="1:12" ht="1.5" customHeight="1" x14ac:dyDescent="0.15">
      <c r="A5" s="136"/>
      <c r="B5" s="136"/>
      <c r="C5" s="137"/>
      <c r="D5" s="138"/>
      <c r="E5" s="138"/>
      <c r="F5" s="138"/>
      <c r="G5" s="138"/>
    </row>
    <row r="6" spans="1:12" s="76" customFormat="1" ht="16" x14ac:dyDescent="0.15">
      <c r="A6" s="87" t="s">
        <v>126</v>
      </c>
      <c r="B6" s="84"/>
      <c r="C6" s="86"/>
      <c r="D6" s="86"/>
      <c r="E6" s="86"/>
      <c r="F6" s="86"/>
      <c r="G6" s="86"/>
      <c r="J6" s="77"/>
      <c r="K6" s="77"/>
      <c r="L6" s="77"/>
    </row>
    <row r="7" spans="1:12" s="76" customFormat="1" ht="16" x14ac:dyDescent="0.15">
      <c r="A7" s="88" t="s">
        <v>127</v>
      </c>
      <c r="B7" s="89"/>
      <c r="C7" s="90"/>
      <c r="D7" s="90"/>
      <c r="E7" s="90"/>
      <c r="F7" s="90"/>
      <c r="G7" s="90"/>
      <c r="J7" s="91" t="s">
        <v>128</v>
      </c>
      <c r="K7" s="91" t="s">
        <v>128</v>
      </c>
      <c r="L7" s="91" t="s">
        <v>128</v>
      </c>
    </row>
    <row r="8" spans="1:12" ht="16" x14ac:dyDescent="0.15">
      <c r="A8" s="92">
        <v>1</v>
      </c>
      <c r="B8" s="93" t="s">
        <v>170</v>
      </c>
      <c r="C8" s="95">
        <v>70599.181818181823</v>
      </c>
      <c r="D8" s="95">
        <v>73767.92</v>
      </c>
      <c r="E8" s="96">
        <f t="shared" ref="E8:E72" si="0">IF(D8=0, "", IF(C8=0, "", IF(D8&lt;&gt;0, D8/C8-1)))</f>
        <v>4.4883497233421332E-2</v>
      </c>
      <c r="F8" s="95">
        <v>73767.92</v>
      </c>
      <c r="G8" s="96">
        <f t="shared" ref="G8:G72" si="1">IF(F8=0, "", IF(D8=0, "", IF(F8&lt;&gt;0, F8/D8-1)))</f>
        <v>0</v>
      </c>
      <c r="J8" s="135" t="e">
        <v>#VALUE!</v>
      </c>
      <c r="K8" s="135">
        <v>0</v>
      </c>
      <c r="L8" s="154" t="e">
        <v>#VALUE!</v>
      </c>
    </row>
    <row r="9" spans="1:12" ht="15.75" customHeight="1" x14ac:dyDescent="0.15">
      <c r="A9" s="92">
        <v>2</v>
      </c>
      <c r="B9" s="93" t="s">
        <v>171</v>
      </c>
      <c r="C9" s="95">
        <v>40949.227084428559</v>
      </c>
      <c r="D9" s="95">
        <v>82373.759999999995</v>
      </c>
      <c r="E9" s="96">
        <f t="shared" si="0"/>
        <v>1.0116071990849278</v>
      </c>
      <c r="F9" s="95">
        <v>84913.78</v>
      </c>
      <c r="G9" s="96">
        <f t="shared" si="1"/>
        <v>3.0835304834937682E-2</v>
      </c>
      <c r="J9" s="135">
        <v>39278.302915571439</v>
      </c>
      <c r="K9" s="135">
        <v>0</v>
      </c>
      <c r="L9" s="154">
        <v>-0.98485540951842876</v>
      </c>
    </row>
    <row r="10" spans="1:12" ht="15.75" customHeight="1" x14ac:dyDescent="0.15">
      <c r="A10" s="92">
        <v>3</v>
      </c>
      <c r="B10" s="93" t="s">
        <v>172</v>
      </c>
      <c r="C10" s="95">
        <v>73893.320000000007</v>
      </c>
      <c r="D10" s="95">
        <v>75481.89</v>
      </c>
      <c r="E10" s="96">
        <f t="shared" si="0"/>
        <v>2.149815436632152E-2</v>
      </c>
      <c r="F10" s="95">
        <v>75371.41</v>
      </c>
      <c r="G10" s="96">
        <f t="shared" si="1"/>
        <v>-1.4636623433779139E-3</v>
      </c>
      <c r="J10" s="135">
        <v>0</v>
      </c>
      <c r="K10" s="135">
        <v>0</v>
      </c>
      <c r="L10" s="154">
        <v>0</v>
      </c>
    </row>
    <row r="11" spans="1:12" ht="15.75" customHeight="1" x14ac:dyDescent="0.15">
      <c r="A11" s="92">
        <v>4</v>
      </c>
      <c r="B11" s="93" t="s">
        <v>173</v>
      </c>
      <c r="C11" s="95">
        <v>66124.72</v>
      </c>
      <c r="D11" s="95">
        <v>64292.32</v>
      </c>
      <c r="E11" s="96">
        <f t="shared" si="0"/>
        <v>-2.7711270459822024E-2</v>
      </c>
      <c r="F11" s="95">
        <v>65533.67</v>
      </c>
      <c r="G11" s="96">
        <f t="shared" si="1"/>
        <v>1.9307904894394934E-2</v>
      </c>
      <c r="J11" s="135">
        <v>0</v>
      </c>
      <c r="K11" s="135">
        <v>0</v>
      </c>
      <c r="L11" s="154">
        <v>0</v>
      </c>
    </row>
    <row r="12" spans="1:12" ht="15.75" customHeight="1" x14ac:dyDescent="0.15">
      <c r="A12" s="92">
        <v>5</v>
      </c>
      <c r="B12" s="93" t="s">
        <v>174</v>
      </c>
      <c r="C12" s="95">
        <v>69300.17</v>
      </c>
      <c r="D12" s="95">
        <v>68047.350000000006</v>
      </c>
      <c r="E12" s="96">
        <f t="shared" si="0"/>
        <v>-1.807816633061643E-2</v>
      </c>
      <c r="F12" s="95">
        <v>59974.71</v>
      </c>
      <c r="G12" s="96">
        <f t="shared" si="1"/>
        <v>-0.11863268738606292</v>
      </c>
      <c r="J12" s="135">
        <v>0</v>
      </c>
      <c r="K12" s="135">
        <v>0</v>
      </c>
      <c r="L12" s="154">
        <v>0</v>
      </c>
    </row>
    <row r="13" spans="1:12" ht="15.75" customHeight="1" x14ac:dyDescent="0.15">
      <c r="A13" s="92">
        <v>6</v>
      </c>
      <c r="B13" s="93" t="s">
        <v>175</v>
      </c>
      <c r="C13" s="95">
        <v>62880.24</v>
      </c>
      <c r="D13" s="95">
        <v>62899.6</v>
      </c>
      <c r="E13" s="96">
        <f t="shared" si="0"/>
        <v>3.0788686557170486E-4</v>
      </c>
      <c r="F13" s="95">
        <v>64729.8</v>
      </c>
      <c r="G13" s="96">
        <f t="shared" si="1"/>
        <v>2.9097164369884743E-2</v>
      </c>
      <c r="J13" s="135">
        <v>0</v>
      </c>
      <c r="K13" s="135">
        <v>0</v>
      </c>
      <c r="L13" s="154">
        <v>0</v>
      </c>
    </row>
    <row r="14" spans="1:12" ht="15.75" customHeight="1" x14ac:dyDescent="0.15">
      <c r="A14" s="92">
        <v>7</v>
      </c>
      <c r="B14" s="93" t="s">
        <v>176</v>
      </c>
      <c r="C14" s="95">
        <v>117428.81</v>
      </c>
      <c r="D14" s="95">
        <v>117576.01</v>
      </c>
      <c r="E14" s="96">
        <f t="shared" si="0"/>
        <v>1.2535254338350565E-3</v>
      </c>
      <c r="F14" s="95">
        <v>120852.57</v>
      </c>
      <c r="G14" s="96">
        <f t="shared" si="1"/>
        <v>2.786758965540681E-2</v>
      </c>
      <c r="J14" s="135">
        <v>0</v>
      </c>
      <c r="K14" s="135">
        <v>0</v>
      </c>
      <c r="L14" s="154">
        <v>0</v>
      </c>
    </row>
    <row r="15" spans="1:12" ht="15.75" customHeight="1" x14ac:dyDescent="0.15">
      <c r="A15" s="92">
        <v>8</v>
      </c>
      <c r="B15" s="93" t="s">
        <v>177</v>
      </c>
      <c r="C15" s="95">
        <v>66727.97</v>
      </c>
      <c r="D15" s="95">
        <v>68542.13</v>
      </c>
      <c r="E15" s="96">
        <f t="shared" si="0"/>
        <v>2.7187399826489544E-2</v>
      </c>
      <c r="F15" s="95">
        <v>68647.59</v>
      </c>
      <c r="G15" s="96">
        <f t="shared" si="1"/>
        <v>1.5386157389620791E-3</v>
      </c>
      <c r="J15" s="135">
        <v>0</v>
      </c>
      <c r="K15" s="135">
        <v>0</v>
      </c>
      <c r="L15" s="154">
        <v>0</v>
      </c>
    </row>
    <row r="16" spans="1:12" ht="15.75" customHeight="1" x14ac:dyDescent="0.15">
      <c r="A16" s="92">
        <v>9</v>
      </c>
      <c r="B16" s="93" t="s">
        <v>178</v>
      </c>
      <c r="C16" s="95">
        <v>0</v>
      </c>
      <c r="D16" s="95">
        <v>0</v>
      </c>
      <c r="E16" s="96" t="str">
        <f t="shared" si="0"/>
        <v/>
      </c>
      <c r="F16" s="95">
        <v>0</v>
      </c>
      <c r="G16" s="96" t="str">
        <f t="shared" si="1"/>
        <v/>
      </c>
      <c r="J16" s="135">
        <v>0</v>
      </c>
      <c r="K16" s="135">
        <v>0</v>
      </c>
      <c r="L16" s="154" t="e">
        <v>#VALUE!</v>
      </c>
    </row>
    <row r="17" spans="1:12" ht="22.5" customHeight="1" x14ac:dyDescent="0.15">
      <c r="A17" s="92">
        <v>10</v>
      </c>
      <c r="B17" s="93" t="s">
        <v>129</v>
      </c>
      <c r="C17" s="95">
        <v>70424.17</v>
      </c>
      <c r="D17" s="95">
        <v>63636.94</v>
      </c>
      <c r="E17" s="96">
        <f t="shared" si="0"/>
        <v>-9.6376428717583673E-2</v>
      </c>
      <c r="F17" s="95">
        <v>67095</v>
      </c>
      <c r="G17" s="96">
        <f t="shared" si="1"/>
        <v>5.4340450687917929E-2</v>
      </c>
      <c r="J17" s="135">
        <v>0</v>
      </c>
      <c r="K17" s="135">
        <v>0</v>
      </c>
      <c r="L17" s="154">
        <v>0</v>
      </c>
    </row>
    <row r="18" spans="1:12" ht="16" x14ac:dyDescent="0.15">
      <c r="A18" s="92">
        <v>11</v>
      </c>
      <c r="B18" s="93" t="s">
        <v>179</v>
      </c>
      <c r="C18" s="95">
        <v>0</v>
      </c>
      <c r="D18" s="95">
        <v>0</v>
      </c>
      <c r="E18" s="96" t="str">
        <f t="shared" si="0"/>
        <v/>
      </c>
      <c r="F18" s="95">
        <v>0</v>
      </c>
      <c r="G18" s="96" t="str">
        <f t="shared" si="1"/>
        <v/>
      </c>
      <c r="J18" s="135">
        <v>0</v>
      </c>
      <c r="K18" s="135">
        <v>0</v>
      </c>
      <c r="L18" s="154" t="e">
        <v>#VALUE!</v>
      </c>
    </row>
    <row r="19" spans="1:12" ht="15.75" customHeight="1" x14ac:dyDescent="0.15">
      <c r="A19" s="92">
        <v>12</v>
      </c>
      <c r="B19" s="93" t="s">
        <v>180</v>
      </c>
      <c r="C19" s="95">
        <v>81335.679999999993</v>
      </c>
      <c r="D19" s="95">
        <v>80131.34</v>
      </c>
      <c r="E19" s="96">
        <f t="shared" si="0"/>
        <v>-1.4807031797115289E-2</v>
      </c>
      <c r="F19" s="95">
        <v>80631.33</v>
      </c>
      <c r="G19" s="96">
        <f t="shared" si="1"/>
        <v>6.2396310856651649E-3</v>
      </c>
      <c r="J19" s="135">
        <v>0</v>
      </c>
      <c r="K19" s="135">
        <v>0</v>
      </c>
      <c r="L19" s="154">
        <v>0</v>
      </c>
    </row>
    <row r="20" spans="1:12" ht="15.75" customHeight="1" x14ac:dyDescent="0.15">
      <c r="A20" s="92">
        <v>13</v>
      </c>
      <c r="B20" s="93" t="s">
        <v>181</v>
      </c>
      <c r="C20" s="95">
        <v>63149</v>
      </c>
      <c r="D20" s="95">
        <v>65864</v>
      </c>
      <c r="E20" s="96">
        <f>IF(D20=0, "", IF(C20=0, "", IF(D20&lt;&gt;0, D20/C20-1)))</f>
        <v>4.2993554925651933E-2</v>
      </c>
      <c r="F20" s="95">
        <v>67000</v>
      </c>
      <c r="G20" s="96">
        <f>IF(F20=0, "", IF(D20=0, "", IF(F20&lt;&gt;0, F20/D20-1)))</f>
        <v>1.7247661848657891E-2</v>
      </c>
      <c r="J20" s="135">
        <v>0</v>
      </c>
      <c r="K20" s="135">
        <v>0</v>
      </c>
      <c r="L20" s="154">
        <v>0</v>
      </c>
    </row>
    <row r="21" spans="1:12" ht="15.75" customHeight="1" x14ac:dyDescent="0.15">
      <c r="A21" s="92">
        <v>14</v>
      </c>
      <c r="B21" s="93" t="s">
        <v>182</v>
      </c>
      <c r="C21" s="95">
        <v>65324.4</v>
      </c>
      <c r="D21" s="95">
        <v>55500</v>
      </c>
      <c r="E21" s="96">
        <f t="shared" si="0"/>
        <v>-0.15039403346988267</v>
      </c>
      <c r="F21" s="95">
        <v>55500</v>
      </c>
      <c r="G21" s="96">
        <f t="shared" si="1"/>
        <v>0</v>
      </c>
      <c r="J21" s="135">
        <v>0</v>
      </c>
      <c r="K21" s="135">
        <v>0</v>
      </c>
      <c r="L21" s="154">
        <v>0</v>
      </c>
    </row>
    <row r="22" spans="1:12" ht="15.75" customHeight="1" x14ac:dyDescent="0.15">
      <c r="A22" s="92">
        <v>15</v>
      </c>
      <c r="B22" s="93" t="s">
        <v>183</v>
      </c>
      <c r="C22" s="95">
        <v>69743.34</v>
      </c>
      <c r="D22" s="95">
        <v>63860.53</v>
      </c>
      <c r="E22" s="96">
        <f t="shared" si="0"/>
        <v>-8.4349416015923495E-2</v>
      </c>
      <c r="F22" s="95">
        <v>71865.399999999994</v>
      </c>
      <c r="G22" s="96">
        <f t="shared" si="1"/>
        <v>0.12534925720159218</v>
      </c>
      <c r="J22" s="135">
        <v>0</v>
      </c>
      <c r="K22" s="135">
        <v>0</v>
      </c>
      <c r="L22" s="154">
        <v>0</v>
      </c>
    </row>
    <row r="23" spans="1:12" ht="15.75" customHeight="1" x14ac:dyDescent="0.15">
      <c r="A23" s="92">
        <v>16</v>
      </c>
      <c r="B23" s="93" t="s">
        <v>184</v>
      </c>
      <c r="C23" s="95">
        <v>69965.03</v>
      </c>
      <c r="D23" s="95">
        <v>71974.37</v>
      </c>
      <c r="E23" s="96">
        <f t="shared" si="0"/>
        <v>2.8719204436844947E-2</v>
      </c>
      <c r="F23" s="95">
        <v>74400.89</v>
      </c>
      <c r="G23" s="96">
        <f t="shared" si="1"/>
        <v>3.371366779591134E-2</v>
      </c>
      <c r="J23" s="135">
        <v>0</v>
      </c>
      <c r="K23" s="135">
        <v>0</v>
      </c>
      <c r="L23" s="154">
        <v>0</v>
      </c>
    </row>
    <row r="24" spans="1:12" ht="15.75" customHeight="1" x14ac:dyDescent="0.15">
      <c r="A24" s="92">
        <v>17</v>
      </c>
      <c r="B24" s="93" t="s">
        <v>185</v>
      </c>
      <c r="C24" s="95">
        <v>66714.429999999993</v>
      </c>
      <c r="D24" s="95">
        <v>70907.88</v>
      </c>
      <c r="E24" s="96">
        <f t="shared" si="0"/>
        <v>6.2856716305603078E-2</v>
      </c>
      <c r="F24" s="95">
        <v>75000</v>
      </c>
      <c r="G24" s="96">
        <f t="shared" si="1"/>
        <v>5.7710370130936051E-2</v>
      </c>
      <c r="J24" s="135">
        <v>0</v>
      </c>
      <c r="K24" s="135">
        <v>0</v>
      </c>
      <c r="L24" s="154">
        <v>0</v>
      </c>
    </row>
    <row r="25" spans="1:12" ht="15.75" customHeight="1" x14ac:dyDescent="0.15">
      <c r="A25" s="92">
        <v>18</v>
      </c>
      <c r="B25" s="93" t="s">
        <v>186</v>
      </c>
      <c r="C25" s="95">
        <v>59819.64</v>
      </c>
      <c r="D25" s="95">
        <v>67116.39</v>
      </c>
      <c r="E25" s="96">
        <f t="shared" si="0"/>
        <v>0.12197916938316578</v>
      </c>
      <c r="F25" s="95">
        <v>72574.55</v>
      </c>
      <c r="G25" s="96">
        <f t="shared" si="1"/>
        <v>8.1323801831415521E-2</v>
      </c>
      <c r="J25" s="135">
        <v>0</v>
      </c>
      <c r="K25" s="135">
        <v>0</v>
      </c>
      <c r="L25" s="154">
        <v>0</v>
      </c>
    </row>
    <row r="26" spans="1:12" ht="15.75" customHeight="1" x14ac:dyDescent="0.15">
      <c r="A26" s="92">
        <v>19</v>
      </c>
      <c r="B26" s="93" t="s">
        <v>187</v>
      </c>
      <c r="C26" s="95">
        <v>54380.160000000003</v>
      </c>
      <c r="D26" s="95">
        <v>62148.57</v>
      </c>
      <c r="E26" s="96">
        <f t="shared" si="0"/>
        <v>0.14285375401617051</v>
      </c>
      <c r="F26" s="95">
        <v>61344.5</v>
      </c>
      <c r="G26" s="96">
        <f t="shared" si="1"/>
        <v>-1.2937868079667791E-2</v>
      </c>
      <c r="J26" s="135">
        <v>0</v>
      </c>
      <c r="K26" s="135">
        <v>0</v>
      </c>
      <c r="L26" s="154">
        <v>0</v>
      </c>
    </row>
    <row r="27" spans="1:12" ht="15.75" customHeight="1" x14ac:dyDescent="0.15">
      <c r="A27" s="92">
        <v>20</v>
      </c>
      <c r="B27" s="93" t="s">
        <v>188</v>
      </c>
      <c r="C27" s="95">
        <v>57441.36</v>
      </c>
      <c r="D27" s="95">
        <v>59078.25</v>
      </c>
      <c r="E27" s="96">
        <f t="shared" si="0"/>
        <v>2.8496713866106305E-2</v>
      </c>
      <c r="F27" s="95">
        <v>61722</v>
      </c>
      <c r="G27" s="96">
        <f t="shared" si="1"/>
        <v>4.4749971436188529E-2</v>
      </c>
      <c r="J27" s="135">
        <v>0</v>
      </c>
      <c r="K27" s="135">
        <v>0</v>
      </c>
      <c r="L27" s="154">
        <v>0</v>
      </c>
    </row>
    <row r="28" spans="1:12" ht="15.75" customHeight="1" x14ac:dyDescent="0.15">
      <c r="A28" s="92">
        <v>21</v>
      </c>
      <c r="B28" s="93" t="s">
        <v>189</v>
      </c>
      <c r="C28" s="95">
        <v>64359.839999999997</v>
      </c>
      <c r="D28" s="95">
        <v>66910.289999999994</v>
      </c>
      <c r="E28" s="96">
        <f t="shared" si="0"/>
        <v>3.9627972971965075E-2</v>
      </c>
      <c r="F28" s="95">
        <v>65551.100000000006</v>
      </c>
      <c r="G28" s="96">
        <f t="shared" si="1"/>
        <v>-2.0313616933957168E-2</v>
      </c>
      <c r="J28" s="135">
        <v>0</v>
      </c>
      <c r="K28" s="135">
        <v>0</v>
      </c>
      <c r="L28" s="154">
        <v>0</v>
      </c>
    </row>
    <row r="29" spans="1:12" ht="15.75" customHeight="1" x14ac:dyDescent="0.15">
      <c r="A29" s="92">
        <v>22</v>
      </c>
      <c r="B29" s="93" t="s">
        <v>130</v>
      </c>
      <c r="C29" s="95">
        <v>65147.63</v>
      </c>
      <c r="D29" s="95">
        <v>67281.460000000006</v>
      </c>
      <c r="E29" s="96">
        <f t="shared" si="0"/>
        <v>3.2753762492971905E-2</v>
      </c>
      <c r="F29" s="95">
        <v>68028.77</v>
      </c>
      <c r="G29" s="96">
        <f t="shared" si="1"/>
        <v>1.1107220324885869E-2</v>
      </c>
      <c r="J29" s="135">
        <v>0</v>
      </c>
      <c r="K29" s="135">
        <v>0</v>
      </c>
      <c r="L29" s="154">
        <v>0</v>
      </c>
    </row>
    <row r="30" spans="1:12" ht="15.75" customHeight="1" x14ac:dyDescent="0.15">
      <c r="A30" s="92">
        <v>23</v>
      </c>
      <c r="B30" s="93" t="s">
        <v>190</v>
      </c>
      <c r="C30" s="95">
        <v>48013.39</v>
      </c>
      <c r="D30" s="95">
        <v>55715.040000000001</v>
      </c>
      <c r="E30" s="96">
        <f t="shared" si="0"/>
        <v>0.16040629499395909</v>
      </c>
      <c r="F30" s="95">
        <v>56551</v>
      </c>
      <c r="G30" s="96">
        <f t="shared" si="1"/>
        <v>1.5004207122529145E-2</v>
      </c>
      <c r="J30" s="135">
        <v>0</v>
      </c>
      <c r="K30" s="135">
        <v>0</v>
      </c>
      <c r="L30" s="154">
        <v>0</v>
      </c>
    </row>
    <row r="31" spans="1:12" ht="15.75" customHeight="1" x14ac:dyDescent="0.15">
      <c r="A31" s="92">
        <v>24</v>
      </c>
      <c r="B31" s="93" t="s">
        <v>191</v>
      </c>
      <c r="C31" s="95">
        <v>77392.13</v>
      </c>
      <c r="D31" s="95">
        <v>79512.56</v>
      </c>
      <c r="E31" s="96">
        <f t="shared" si="0"/>
        <v>2.7398522304528772E-2</v>
      </c>
      <c r="F31" s="95">
        <v>75817.649999999994</v>
      </c>
      <c r="G31" s="96">
        <f t="shared" si="1"/>
        <v>-4.6469513747262159E-2</v>
      </c>
      <c r="J31" s="135">
        <v>0</v>
      </c>
      <c r="K31" s="135">
        <v>0</v>
      </c>
      <c r="L31" s="154">
        <v>0</v>
      </c>
    </row>
    <row r="32" spans="1:12" ht="15.75" customHeight="1" x14ac:dyDescent="0.15">
      <c r="A32" s="92">
        <v>25</v>
      </c>
      <c r="B32" s="93" t="s">
        <v>192</v>
      </c>
      <c r="C32" s="95">
        <v>64325.45</v>
      </c>
      <c r="D32" s="95">
        <v>62085.84</v>
      </c>
      <c r="E32" s="96">
        <f t="shared" si="0"/>
        <v>-3.4816857091555575E-2</v>
      </c>
      <c r="F32" s="95">
        <v>74503.009999999995</v>
      </c>
      <c r="G32" s="96">
        <f t="shared" si="1"/>
        <v>0.20000003221346452</v>
      </c>
      <c r="J32" s="135">
        <v>0</v>
      </c>
      <c r="K32" s="135">
        <v>0</v>
      </c>
      <c r="L32" s="154">
        <v>0</v>
      </c>
    </row>
    <row r="33" spans="1:12" ht="15.75" customHeight="1" x14ac:dyDescent="0.15">
      <c r="A33" s="92">
        <v>26</v>
      </c>
      <c r="B33" s="93" t="s">
        <v>193</v>
      </c>
      <c r="C33" s="95">
        <v>40942</v>
      </c>
      <c r="D33" s="95">
        <v>42618.84</v>
      </c>
      <c r="E33" s="96">
        <f t="shared" si="0"/>
        <v>4.0956475013433469E-2</v>
      </c>
      <c r="F33" s="95">
        <v>52000</v>
      </c>
      <c r="G33" s="96">
        <f t="shared" si="1"/>
        <v>0.22011767565705687</v>
      </c>
      <c r="J33" s="135">
        <v>0</v>
      </c>
      <c r="K33" s="135">
        <v>0</v>
      </c>
      <c r="L33" s="154">
        <v>0</v>
      </c>
    </row>
    <row r="34" spans="1:12" ht="15.75" customHeight="1" x14ac:dyDescent="0.15">
      <c r="A34" s="92">
        <v>27</v>
      </c>
      <c r="B34" s="93" t="s">
        <v>194</v>
      </c>
      <c r="C34" s="95">
        <v>65108.21</v>
      </c>
      <c r="D34" s="95">
        <v>73180.5</v>
      </c>
      <c r="E34" s="96">
        <f t="shared" si="0"/>
        <v>0.12398267438161792</v>
      </c>
      <c r="F34" s="95">
        <v>71951.86</v>
      </c>
      <c r="G34" s="96">
        <f t="shared" si="1"/>
        <v>-1.6789171978874196E-2</v>
      </c>
      <c r="J34" s="135">
        <v>0</v>
      </c>
      <c r="K34" s="135">
        <v>0</v>
      </c>
      <c r="L34" s="154">
        <v>0</v>
      </c>
    </row>
    <row r="35" spans="1:12" ht="15.75" customHeight="1" x14ac:dyDescent="0.15">
      <c r="A35" s="92">
        <v>28</v>
      </c>
      <c r="B35" s="93" t="s">
        <v>195</v>
      </c>
      <c r="C35" s="95">
        <v>65398.33</v>
      </c>
      <c r="D35" s="95">
        <v>70073.08</v>
      </c>
      <c r="E35" s="96">
        <f t="shared" si="0"/>
        <v>7.1481183082197974E-2</v>
      </c>
      <c r="F35" s="95">
        <v>71631</v>
      </c>
      <c r="G35" s="96">
        <f t="shared" si="1"/>
        <v>2.2232788968317152E-2</v>
      </c>
      <c r="J35" s="135">
        <v>0</v>
      </c>
      <c r="K35" s="135">
        <v>0</v>
      </c>
      <c r="L35" s="154">
        <v>0</v>
      </c>
    </row>
    <row r="36" spans="1:12" ht="21" customHeight="1" x14ac:dyDescent="0.15">
      <c r="A36" s="92">
        <v>29</v>
      </c>
      <c r="B36" s="93" t="s">
        <v>159</v>
      </c>
      <c r="C36" s="95">
        <v>107964.24</v>
      </c>
      <c r="D36" s="95">
        <v>104062.12</v>
      </c>
      <c r="E36" s="96">
        <f t="shared" si="0"/>
        <v>-3.6142707992942946E-2</v>
      </c>
      <c r="F36" s="95">
        <v>107099.08</v>
      </c>
      <c r="G36" s="96">
        <f t="shared" si="1"/>
        <v>2.9184106570190993E-2</v>
      </c>
      <c r="J36" s="135">
        <v>0</v>
      </c>
      <c r="K36" s="135">
        <v>0</v>
      </c>
      <c r="L36" s="154">
        <v>0</v>
      </c>
    </row>
    <row r="37" spans="1:12" ht="16" x14ac:dyDescent="0.15">
      <c r="A37" s="92">
        <v>30</v>
      </c>
      <c r="B37" s="93" t="s">
        <v>197</v>
      </c>
      <c r="C37" s="95">
        <v>76521.39</v>
      </c>
      <c r="D37" s="95">
        <v>74489.33</v>
      </c>
      <c r="E37" s="96">
        <f t="shared" si="0"/>
        <v>-2.6555450704698336E-2</v>
      </c>
      <c r="F37" s="95">
        <v>78061.64</v>
      </c>
      <c r="G37" s="96">
        <f t="shared" si="1"/>
        <v>4.7957338319461362E-2</v>
      </c>
      <c r="J37" s="135">
        <v>0</v>
      </c>
      <c r="K37" s="135">
        <v>0</v>
      </c>
      <c r="L37" s="154">
        <v>0</v>
      </c>
    </row>
    <row r="38" spans="1:12" ht="15.75" customHeight="1" x14ac:dyDescent="0.15">
      <c r="A38" s="92">
        <v>31</v>
      </c>
      <c r="B38" s="93" t="s">
        <v>198</v>
      </c>
      <c r="C38" s="95">
        <v>63598.62</v>
      </c>
      <c r="D38" s="95">
        <v>64135.86</v>
      </c>
      <c r="E38" s="96">
        <f t="shared" si="0"/>
        <v>8.4473531029447546E-3</v>
      </c>
      <c r="F38" s="95">
        <v>66719.67</v>
      </c>
      <c r="G38" s="96">
        <f t="shared" si="1"/>
        <v>4.0286510541840403E-2</v>
      </c>
      <c r="J38" s="135">
        <v>0</v>
      </c>
      <c r="K38" s="135">
        <v>0</v>
      </c>
      <c r="L38" s="154">
        <v>0</v>
      </c>
    </row>
    <row r="39" spans="1:12" ht="15.75" customHeight="1" x14ac:dyDescent="0.15">
      <c r="A39" s="92">
        <v>32</v>
      </c>
      <c r="B39" s="93" t="s">
        <v>199</v>
      </c>
      <c r="C39" s="95">
        <v>66056.38</v>
      </c>
      <c r="D39" s="95">
        <v>68549.25</v>
      </c>
      <c r="E39" s="96">
        <f t="shared" si="0"/>
        <v>3.7738519731175035E-2</v>
      </c>
      <c r="F39" s="95">
        <v>71319.83</v>
      </c>
      <c r="G39" s="96">
        <f t="shared" si="1"/>
        <v>4.0417364157886437E-2</v>
      </c>
      <c r="J39" s="135">
        <v>0</v>
      </c>
      <c r="K39" s="135">
        <v>0</v>
      </c>
      <c r="L39" s="154">
        <v>0</v>
      </c>
    </row>
    <row r="40" spans="1:12" ht="15.75" customHeight="1" x14ac:dyDescent="0.15">
      <c r="A40" s="92">
        <v>33</v>
      </c>
      <c r="B40" s="93" t="s">
        <v>200</v>
      </c>
      <c r="C40" s="95">
        <v>72978.06</v>
      </c>
      <c r="D40" s="95">
        <v>68229.63</v>
      </c>
      <c r="E40" s="96">
        <f>IF(D40=0, "", IF(C40=0, "", IF(D40&lt;&gt;0, D40/C40-1)))</f>
        <v>-6.5066541916844467E-2</v>
      </c>
      <c r="F40" s="95">
        <v>68155</v>
      </c>
      <c r="G40" s="96">
        <f>IF(F40=0, "", IF(D40=0, "", IF(F40&lt;&gt;0, F40/D40-1)))</f>
        <v>-1.0938063125947028E-3</v>
      </c>
      <c r="J40" s="135">
        <v>0</v>
      </c>
      <c r="K40" s="135">
        <v>0</v>
      </c>
      <c r="L40" s="154">
        <v>0</v>
      </c>
    </row>
    <row r="41" spans="1:12" ht="15.75" customHeight="1" x14ac:dyDescent="0.15">
      <c r="A41" s="92">
        <v>34</v>
      </c>
      <c r="B41" s="93" t="s">
        <v>201</v>
      </c>
      <c r="C41" s="95">
        <v>76517.64</v>
      </c>
      <c r="D41" s="95">
        <v>80580.070000000007</v>
      </c>
      <c r="E41" s="96">
        <f t="shared" si="0"/>
        <v>5.3091417874362223E-2</v>
      </c>
      <c r="F41" s="95">
        <v>84111.07</v>
      </c>
      <c r="G41" s="96">
        <f t="shared" si="1"/>
        <v>4.3819768337257647E-2</v>
      </c>
      <c r="J41" s="135">
        <v>0</v>
      </c>
      <c r="K41" s="135">
        <v>0</v>
      </c>
      <c r="L41" s="154">
        <v>0</v>
      </c>
    </row>
    <row r="42" spans="1:12" ht="15.75" customHeight="1" x14ac:dyDescent="0.15">
      <c r="A42" s="92">
        <v>35</v>
      </c>
      <c r="B42" s="93" t="s">
        <v>202</v>
      </c>
      <c r="C42" s="95">
        <v>57171.89</v>
      </c>
      <c r="D42" s="95">
        <v>59767.75</v>
      </c>
      <c r="E42" s="96">
        <f t="shared" si="0"/>
        <v>4.5404481118255902E-2</v>
      </c>
      <c r="F42" s="95">
        <v>66730.5</v>
      </c>
      <c r="G42" s="96">
        <f t="shared" si="1"/>
        <v>0.116496772925198</v>
      </c>
      <c r="J42" s="135">
        <v>0</v>
      </c>
      <c r="K42" s="135">
        <v>0</v>
      </c>
      <c r="L42" s="154">
        <v>0</v>
      </c>
    </row>
    <row r="43" spans="1:12" ht="15.75" customHeight="1" x14ac:dyDescent="0.15">
      <c r="A43" s="92">
        <v>36</v>
      </c>
      <c r="B43" s="93" t="s">
        <v>203</v>
      </c>
      <c r="C43" s="95">
        <v>60044.3</v>
      </c>
      <c r="D43" s="95">
        <v>61389.72</v>
      </c>
      <c r="E43" s="96">
        <f t="shared" si="0"/>
        <v>2.2407122741042729E-2</v>
      </c>
      <c r="F43" s="95">
        <v>60846.43</v>
      </c>
      <c r="G43" s="96">
        <f t="shared" si="1"/>
        <v>-8.8498530372838058E-3</v>
      </c>
      <c r="J43" s="135">
        <v>0</v>
      </c>
      <c r="K43" s="135">
        <v>0</v>
      </c>
      <c r="L43" s="154">
        <v>0</v>
      </c>
    </row>
    <row r="44" spans="1:12" ht="15.75" customHeight="1" x14ac:dyDescent="0.15">
      <c r="A44" s="92">
        <v>37</v>
      </c>
      <c r="B44" s="93" t="s">
        <v>204</v>
      </c>
      <c r="C44" s="95">
        <v>74850.3</v>
      </c>
      <c r="D44" s="95">
        <v>75982.69</v>
      </c>
      <c r="E44" s="96">
        <f t="shared" si="0"/>
        <v>1.5128730278970215E-2</v>
      </c>
      <c r="F44" s="95">
        <v>77512.33</v>
      </c>
      <c r="G44" s="96">
        <f t="shared" si="1"/>
        <v>2.0131427302718441E-2</v>
      </c>
      <c r="J44" s="135">
        <v>0</v>
      </c>
      <c r="K44" s="135">
        <v>0</v>
      </c>
      <c r="L44" s="154">
        <v>0</v>
      </c>
    </row>
    <row r="45" spans="1:12" ht="15.75" customHeight="1" x14ac:dyDescent="0.15">
      <c r="A45" s="92">
        <v>38</v>
      </c>
      <c r="B45" s="93" t="s">
        <v>205</v>
      </c>
      <c r="C45" s="95">
        <v>56004</v>
      </c>
      <c r="D45" s="95">
        <v>60308.13</v>
      </c>
      <c r="E45" s="96">
        <f t="shared" si="0"/>
        <v>7.6853974716091678E-2</v>
      </c>
      <c r="F45" s="95">
        <v>62628</v>
      </c>
      <c r="G45" s="96">
        <f t="shared" si="1"/>
        <v>3.8466952963058354E-2</v>
      </c>
      <c r="J45" s="135">
        <v>0</v>
      </c>
      <c r="K45" s="135">
        <v>0</v>
      </c>
      <c r="L45" s="154">
        <v>0</v>
      </c>
    </row>
    <row r="46" spans="1:12" ht="15.75" customHeight="1" x14ac:dyDescent="0.15">
      <c r="A46" s="92">
        <v>39</v>
      </c>
      <c r="B46" s="93" t="s">
        <v>206</v>
      </c>
      <c r="C46" s="95">
        <v>59107.839999999997</v>
      </c>
      <c r="D46" s="95">
        <v>68182.87</v>
      </c>
      <c r="E46" s="96">
        <f t="shared" si="0"/>
        <v>0.15353343989562118</v>
      </c>
      <c r="F46" s="95">
        <v>76062.83</v>
      </c>
      <c r="G46" s="96">
        <f t="shared" si="1"/>
        <v>0.11557096379193199</v>
      </c>
      <c r="J46" s="135">
        <v>0</v>
      </c>
      <c r="K46" s="135">
        <v>0</v>
      </c>
      <c r="L46" s="154">
        <v>0</v>
      </c>
    </row>
    <row r="47" spans="1:12" ht="20.25" customHeight="1" x14ac:dyDescent="0.15">
      <c r="A47" s="92">
        <v>40</v>
      </c>
      <c r="B47" s="93" t="s">
        <v>132</v>
      </c>
      <c r="C47" s="95">
        <v>54031.91</v>
      </c>
      <c r="D47" s="95">
        <v>52230.81</v>
      </c>
      <c r="E47" s="96">
        <f t="shared" si="0"/>
        <v>-3.3334005775476072E-2</v>
      </c>
      <c r="F47" s="95">
        <v>54609.17</v>
      </c>
      <c r="G47" s="96">
        <f t="shared" si="1"/>
        <v>4.5535575649698012E-2</v>
      </c>
      <c r="J47" s="135">
        <v>0</v>
      </c>
      <c r="K47" s="135">
        <v>0</v>
      </c>
      <c r="L47" s="154">
        <v>0</v>
      </c>
    </row>
    <row r="48" spans="1:12" ht="16" x14ac:dyDescent="0.15">
      <c r="A48" s="92">
        <v>41</v>
      </c>
      <c r="B48" s="93" t="s">
        <v>208</v>
      </c>
      <c r="C48" s="95">
        <v>59322.44</v>
      </c>
      <c r="D48" s="95">
        <v>57183.85</v>
      </c>
      <c r="E48" s="96">
        <f t="shared" si="0"/>
        <v>-3.6050270353006453E-2</v>
      </c>
      <c r="F48" s="95">
        <v>58853.59</v>
      </c>
      <c r="G48" s="96">
        <f t="shared" si="1"/>
        <v>2.9199503006530625E-2</v>
      </c>
      <c r="J48" s="135">
        <v>0</v>
      </c>
      <c r="K48" s="135">
        <v>0</v>
      </c>
      <c r="L48" s="154">
        <v>0</v>
      </c>
    </row>
    <row r="49" spans="1:12" ht="15.75" customHeight="1" x14ac:dyDescent="0.15">
      <c r="A49" s="92">
        <v>42</v>
      </c>
      <c r="B49" s="93" t="s">
        <v>209</v>
      </c>
      <c r="C49" s="95">
        <v>70897.61</v>
      </c>
      <c r="D49" s="95">
        <v>71720.39</v>
      </c>
      <c r="E49" s="96">
        <f t="shared" si="0"/>
        <v>1.1605186691060476E-2</v>
      </c>
      <c r="F49" s="95">
        <v>73149.36</v>
      </c>
      <c r="G49" s="96">
        <f t="shared" si="1"/>
        <v>1.9924180557300497E-2</v>
      </c>
      <c r="J49" s="135">
        <v>0</v>
      </c>
      <c r="K49" s="135">
        <v>0</v>
      </c>
      <c r="L49" s="154">
        <v>0</v>
      </c>
    </row>
    <row r="50" spans="1:12" ht="15.75" customHeight="1" x14ac:dyDescent="0.15">
      <c r="A50" s="92">
        <v>43</v>
      </c>
      <c r="B50" s="93" t="s">
        <v>210</v>
      </c>
      <c r="C50" s="95">
        <v>76293.89</v>
      </c>
      <c r="D50" s="95">
        <v>71287.14</v>
      </c>
      <c r="E50" s="96">
        <f t="shared" si="0"/>
        <v>-6.5624521177252815E-2</v>
      </c>
      <c r="F50" s="95">
        <v>72707.73</v>
      </c>
      <c r="G50" s="96">
        <f t="shared" si="1"/>
        <v>1.9927717678111412E-2</v>
      </c>
      <c r="J50" s="135">
        <v>0</v>
      </c>
      <c r="K50" s="135">
        <v>0</v>
      </c>
      <c r="L50" s="154">
        <v>0</v>
      </c>
    </row>
    <row r="51" spans="1:12" ht="15.75" customHeight="1" x14ac:dyDescent="0.15">
      <c r="A51" s="92">
        <v>44</v>
      </c>
      <c r="B51" s="93" t="s">
        <v>211</v>
      </c>
      <c r="C51" s="95">
        <v>64793.22</v>
      </c>
      <c r="D51" s="95">
        <v>65075.75</v>
      </c>
      <c r="E51" s="96">
        <f t="shared" si="0"/>
        <v>4.3604871003477541E-3</v>
      </c>
      <c r="F51" s="95">
        <v>65023.360000000001</v>
      </c>
      <c r="G51" s="96">
        <f t="shared" si="1"/>
        <v>-8.0506179337158645E-4</v>
      </c>
      <c r="J51" s="135">
        <v>0</v>
      </c>
      <c r="K51" s="135">
        <v>0</v>
      </c>
      <c r="L51" s="154">
        <v>0</v>
      </c>
    </row>
    <row r="52" spans="1:12" ht="15.75" customHeight="1" x14ac:dyDescent="0.15">
      <c r="A52" s="92">
        <v>45</v>
      </c>
      <c r="B52" s="93" t="s">
        <v>212</v>
      </c>
      <c r="C52" s="95">
        <v>0</v>
      </c>
      <c r="D52" s="95">
        <v>0</v>
      </c>
      <c r="E52" s="96" t="str">
        <f t="shared" si="0"/>
        <v/>
      </c>
      <c r="F52" s="95">
        <v>0</v>
      </c>
      <c r="G52" s="96" t="str">
        <f t="shared" si="1"/>
        <v/>
      </c>
      <c r="J52" s="135">
        <v>0</v>
      </c>
      <c r="K52" s="135">
        <v>0</v>
      </c>
      <c r="L52" s="154" t="e">
        <v>#VALUE!</v>
      </c>
    </row>
    <row r="53" spans="1:12" ht="15.75" customHeight="1" x14ac:dyDescent="0.15">
      <c r="A53" s="92">
        <v>46</v>
      </c>
      <c r="B53" s="93" t="s">
        <v>2337</v>
      </c>
      <c r="C53" s="95">
        <v>68601.179999999993</v>
      </c>
      <c r="D53" s="95">
        <v>66605.97</v>
      </c>
      <c r="E53" s="96">
        <f t="shared" si="0"/>
        <v>-2.9084193595503627E-2</v>
      </c>
      <c r="F53" s="95">
        <v>67708.639999999999</v>
      </c>
      <c r="G53" s="96">
        <f t="shared" si="1"/>
        <v>1.655512261138159E-2</v>
      </c>
      <c r="J53" s="135">
        <v>0</v>
      </c>
      <c r="K53" s="135">
        <v>0</v>
      </c>
      <c r="L53" s="154">
        <v>0</v>
      </c>
    </row>
    <row r="54" spans="1:12" ht="15.75" customHeight="1" x14ac:dyDescent="0.15">
      <c r="A54" s="92">
        <v>48</v>
      </c>
      <c r="B54" s="93" t="s">
        <v>214</v>
      </c>
      <c r="C54" s="95">
        <v>79769.31</v>
      </c>
      <c r="D54" s="95">
        <v>77371.37</v>
      </c>
      <c r="E54" s="96">
        <f t="shared" si="0"/>
        <v>-3.0060934462138422E-2</v>
      </c>
      <c r="F54" s="95">
        <v>78728.710000000006</v>
      </c>
      <c r="G54" s="96">
        <f t="shared" si="1"/>
        <v>1.7543181670429453E-2</v>
      </c>
      <c r="J54" s="135">
        <v>0</v>
      </c>
      <c r="K54" s="135">
        <v>0</v>
      </c>
      <c r="L54" s="154">
        <v>0</v>
      </c>
    </row>
    <row r="55" spans="1:12" ht="15.75" customHeight="1" x14ac:dyDescent="0.15">
      <c r="A55" s="92">
        <v>49</v>
      </c>
      <c r="B55" s="93" t="s">
        <v>2338</v>
      </c>
      <c r="C55" s="95">
        <v>57115</v>
      </c>
      <c r="D55" s="95">
        <v>0</v>
      </c>
      <c r="E55" s="96" t="str">
        <f t="shared" si="0"/>
        <v/>
      </c>
      <c r="F55" s="95">
        <v>0</v>
      </c>
      <c r="G55" s="96" t="str">
        <f t="shared" si="1"/>
        <v/>
      </c>
      <c r="J55" s="135">
        <v>0</v>
      </c>
      <c r="K55" s="135">
        <v>0</v>
      </c>
      <c r="L55" s="154" t="e">
        <v>#VALUE!</v>
      </c>
    </row>
    <row r="56" spans="1:12" ht="15.75" customHeight="1" x14ac:dyDescent="0.15">
      <c r="A56" s="92">
        <v>50</v>
      </c>
      <c r="B56" s="93" t="s">
        <v>216</v>
      </c>
      <c r="C56" s="95">
        <v>68938.33</v>
      </c>
      <c r="D56" s="95">
        <v>70317.14</v>
      </c>
      <c r="E56" s="96">
        <f t="shared" si="0"/>
        <v>2.0000629548177384E-2</v>
      </c>
      <c r="F56" s="95">
        <v>71371.429999999993</v>
      </c>
      <c r="G56" s="96">
        <f t="shared" si="1"/>
        <v>1.4993357238363147E-2</v>
      </c>
      <c r="J56" s="135">
        <v>0</v>
      </c>
      <c r="K56" s="135">
        <v>0</v>
      </c>
      <c r="L56" s="154">
        <v>0</v>
      </c>
    </row>
    <row r="57" spans="1:12" ht="15.75" customHeight="1" x14ac:dyDescent="0.15">
      <c r="A57" s="92">
        <v>51</v>
      </c>
      <c r="B57" s="93" t="s">
        <v>217</v>
      </c>
      <c r="C57" s="95">
        <v>65915.69</v>
      </c>
      <c r="D57" s="95">
        <v>63103</v>
      </c>
      <c r="E57" s="96">
        <f t="shared" si="0"/>
        <v>-4.2671024152216241E-2</v>
      </c>
      <c r="F57" s="95">
        <v>66127.67</v>
      </c>
      <c r="G57" s="96">
        <f t="shared" si="1"/>
        <v>4.7932269464209254E-2</v>
      </c>
      <c r="J57" s="135">
        <v>0</v>
      </c>
      <c r="K57" s="135">
        <v>0</v>
      </c>
      <c r="L57" s="154">
        <v>0</v>
      </c>
    </row>
    <row r="58" spans="1:12" ht="15.75" customHeight="1" x14ac:dyDescent="0.15">
      <c r="A58" s="92">
        <v>52</v>
      </c>
      <c r="B58" s="93" t="s">
        <v>218</v>
      </c>
      <c r="C58" s="95">
        <v>49608.480000000003</v>
      </c>
      <c r="D58" s="95">
        <v>46166.7</v>
      </c>
      <c r="E58" s="96">
        <f t="shared" si="0"/>
        <v>-6.9378864258691331E-2</v>
      </c>
      <c r="F58" s="95">
        <v>49250</v>
      </c>
      <c r="G58" s="96">
        <f>IF(F58=0, "", IF(D58=0, "", IF(F58&lt;&gt;0, F58/D58-1)))</f>
        <v>6.6786233367340575E-2</v>
      </c>
      <c r="J58" s="135">
        <v>0</v>
      </c>
      <c r="K58" s="135">
        <v>0</v>
      </c>
      <c r="L58" s="154">
        <v>0</v>
      </c>
    </row>
    <row r="59" spans="1:12" ht="15.75" customHeight="1" x14ac:dyDescent="0.15">
      <c r="A59" s="92">
        <v>53</v>
      </c>
      <c r="B59" s="93" t="s">
        <v>219</v>
      </c>
      <c r="C59" s="95">
        <v>86433.3</v>
      </c>
      <c r="D59" s="95">
        <v>91313.1</v>
      </c>
      <c r="E59" s="96">
        <f t="shared" si="0"/>
        <v>5.6457407041036189E-2</v>
      </c>
      <c r="F59" s="95">
        <v>91085.82</v>
      </c>
      <c r="G59" s="96">
        <f t="shared" si="1"/>
        <v>-2.4890185526501574E-3</v>
      </c>
      <c r="J59" s="135">
        <v>0</v>
      </c>
      <c r="K59" s="135">
        <v>0</v>
      </c>
      <c r="L59" s="154">
        <v>0</v>
      </c>
    </row>
    <row r="60" spans="1:12" ht="15.75" customHeight="1" x14ac:dyDescent="0.15">
      <c r="A60" s="92">
        <v>54</v>
      </c>
      <c r="B60" s="93" t="s">
        <v>220</v>
      </c>
      <c r="C60" s="95">
        <v>65256.67</v>
      </c>
      <c r="D60" s="95">
        <v>72615.56</v>
      </c>
      <c r="E60" s="96">
        <f t="shared" si="0"/>
        <v>0.11276839593561849</v>
      </c>
      <c r="F60" s="95">
        <v>73061.179999999993</v>
      </c>
      <c r="G60" s="96">
        <f t="shared" si="1"/>
        <v>6.1367012800011E-3</v>
      </c>
      <c r="J60" s="135">
        <v>0</v>
      </c>
      <c r="K60" s="135">
        <v>0</v>
      </c>
      <c r="L60" s="154">
        <v>0</v>
      </c>
    </row>
    <row r="61" spans="1:12" ht="15.75" customHeight="1" x14ac:dyDescent="0.15">
      <c r="A61" s="92">
        <v>55</v>
      </c>
      <c r="B61" s="93" t="s">
        <v>221</v>
      </c>
      <c r="C61" s="95">
        <v>59062.29</v>
      </c>
      <c r="D61" s="95">
        <v>60241.39</v>
      </c>
      <c r="E61" s="96">
        <f t="shared" si="0"/>
        <v>1.9963668865531581E-2</v>
      </c>
      <c r="F61" s="95">
        <v>53164.81</v>
      </c>
      <c r="G61" s="96">
        <f t="shared" si="1"/>
        <v>-0.11747039701441153</v>
      </c>
      <c r="J61" s="135">
        <v>0</v>
      </c>
      <c r="K61" s="135">
        <v>0</v>
      </c>
      <c r="L61" s="154">
        <v>0</v>
      </c>
    </row>
    <row r="62" spans="1:12" ht="15.75" customHeight="1" x14ac:dyDescent="0.15">
      <c r="A62" s="92">
        <v>56</v>
      </c>
      <c r="B62" s="93" t="s">
        <v>222</v>
      </c>
      <c r="C62" s="95">
        <v>64070.37</v>
      </c>
      <c r="D62" s="95">
        <v>65788.53</v>
      </c>
      <c r="E62" s="96">
        <f t="shared" si="0"/>
        <v>2.6816764129815374E-2</v>
      </c>
      <c r="F62" s="95">
        <v>68779.5</v>
      </c>
      <c r="G62" s="96">
        <f t="shared" si="1"/>
        <v>4.5463396126954159E-2</v>
      </c>
      <c r="J62" s="135">
        <v>0</v>
      </c>
      <c r="K62" s="135">
        <v>0</v>
      </c>
      <c r="L62" s="154">
        <v>0</v>
      </c>
    </row>
    <row r="63" spans="1:12" ht="15.75" customHeight="1" x14ac:dyDescent="0.15">
      <c r="A63" s="92">
        <v>57</v>
      </c>
      <c r="B63" s="93" t="s">
        <v>223</v>
      </c>
      <c r="C63" s="95">
        <v>56721.23</v>
      </c>
      <c r="D63" s="95">
        <v>62310.64</v>
      </c>
      <c r="E63" s="96">
        <f t="shared" si="0"/>
        <v>9.8541762934266419E-2</v>
      </c>
      <c r="F63" s="95">
        <v>63438.33</v>
      </c>
      <c r="G63" s="96">
        <f t="shared" si="1"/>
        <v>1.8097872209304811E-2</v>
      </c>
      <c r="J63" s="135">
        <v>0</v>
      </c>
      <c r="K63" s="135">
        <v>0</v>
      </c>
      <c r="L63" s="154">
        <v>0</v>
      </c>
    </row>
    <row r="64" spans="1:12" ht="15.75" customHeight="1" x14ac:dyDescent="0.15">
      <c r="A64" s="92">
        <v>58</v>
      </c>
      <c r="B64" s="93" t="s">
        <v>224</v>
      </c>
      <c r="C64" s="95">
        <v>49989.91</v>
      </c>
      <c r="D64" s="95">
        <v>55515.67</v>
      </c>
      <c r="E64" s="96">
        <f t="shared" si="0"/>
        <v>0.11053750646880522</v>
      </c>
      <c r="F64" s="95">
        <v>51596.7</v>
      </c>
      <c r="G64" s="96">
        <f t="shared" si="1"/>
        <v>-7.0592140921653335E-2</v>
      </c>
      <c r="J64" s="135">
        <v>0</v>
      </c>
      <c r="K64" s="135">
        <v>0</v>
      </c>
      <c r="L64" s="154">
        <v>0</v>
      </c>
    </row>
    <row r="65" spans="1:12" ht="15.75" customHeight="1" x14ac:dyDescent="0.15">
      <c r="A65" s="92">
        <v>59</v>
      </c>
      <c r="B65" s="93" t="s">
        <v>225</v>
      </c>
      <c r="C65" s="95">
        <v>64667.519999999997</v>
      </c>
      <c r="D65" s="95">
        <v>66291</v>
      </c>
      <c r="E65" s="96">
        <f t="shared" si="0"/>
        <v>2.510502954187821E-2</v>
      </c>
      <c r="F65" s="95">
        <v>68333.5</v>
      </c>
      <c r="G65" s="96">
        <f t="shared" si="1"/>
        <v>3.0811120664947067E-2</v>
      </c>
      <c r="J65" s="135">
        <v>0</v>
      </c>
      <c r="K65" s="135">
        <v>0</v>
      </c>
      <c r="L65" s="154">
        <v>0</v>
      </c>
    </row>
    <row r="66" spans="1:12" ht="15.75" customHeight="1" x14ac:dyDescent="0.15">
      <c r="A66" s="92">
        <v>60</v>
      </c>
      <c r="B66" s="93" t="s">
        <v>226</v>
      </c>
      <c r="C66" s="95">
        <v>67621.56</v>
      </c>
      <c r="D66" s="95">
        <v>70986.91</v>
      </c>
      <c r="E66" s="96">
        <f t="shared" si="0"/>
        <v>4.976741145871233E-2</v>
      </c>
      <c r="F66" s="95">
        <v>72497.070000000007</v>
      </c>
      <c r="G66" s="96">
        <f t="shared" si="1"/>
        <v>2.1273781321091478E-2</v>
      </c>
      <c r="J66" s="135">
        <v>0</v>
      </c>
      <c r="K66" s="135">
        <v>0</v>
      </c>
      <c r="L66" s="154">
        <v>0</v>
      </c>
    </row>
    <row r="67" spans="1:12" ht="15.75" customHeight="1" x14ac:dyDescent="0.15">
      <c r="A67" s="92">
        <v>62</v>
      </c>
      <c r="B67" s="93" t="s">
        <v>227</v>
      </c>
      <c r="C67" s="95">
        <v>75711.98</v>
      </c>
      <c r="D67" s="95">
        <v>68829.45</v>
      </c>
      <c r="E67" s="96">
        <f t="shared" si="0"/>
        <v>-9.090410791000314E-2</v>
      </c>
      <c r="F67" s="95">
        <v>70863.64</v>
      </c>
      <c r="G67" s="96">
        <f t="shared" si="1"/>
        <v>2.9554064430269422E-2</v>
      </c>
      <c r="J67" s="135">
        <v>0</v>
      </c>
      <c r="K67" s="135">
        <v>0</v>
      </c>
      <c r="L67" s="154">
        <v>0</v>
      </c>
    </row>
    <row r="68" spans="1:12" ht="15.75" customHeight="1" x14ac:dyDescent="0.15">
      <c r="A68" s="92">
        <v>63</v>
      </c>
      <c r="B68" s="93" t="s">
        <v>228</v>
      </c>
      <c r="C68" s="95">
        <v>75528.03</v>
      </c>
      <c r="D68" s="95">
        <v>73469.320000000007</v>
      </c>
      <c r="E68" s="96">
        <f t="shared" si="0"/>
        <v>-2.7257562523476331E-2</v>
      </c>
      <c r="F68" s="95">
        <v>74867.8</v>
      </c>
      <c r="G68" s="96">
        <f t="shared" si="1"/>
        <v>1.9034884221059922E-2</v>
      </c>
      <c r="J68" s="135">
        <v>0</v>
      </c>
      <c r="K68" s="135">
        <v>0</v>
      </c>
      <c r="L68" s="154">
        <v>0</v>
      </c>
    </row>
    <row r="69" spans="1:12" ht="15.75" customHeight="1" x14ac:dyDescent="0.15">
      <c r="A69" s="92">
        <v>65</v>
      </c>
      <c r="B69" s="93" t="s">
        <v>229</v>
      </c>
      <c r="C69" s="95">
        <v>68768.87</v>
      </c>
      <c r="D69" s="95">
        <v>66155.41</v>
      </c>
      <c r="E69" s="96">
        <f t="shared" si="0"/>
        <v>-3.8003532703096532E-2</v>
      </c>
      <c r="F69" s="95">
        <v>68356.25</v>
      </c>
      <c r="G69" s="96">
        <f t="shared" si="1"/>
        <v>3.3267725194356723E-2</v>
      </c>
      <c r="J69" s="135">
        <v>0</v>
      </c>
      <c r="K69" s="135">
        <v>0</v>
      </c>
      <c r="L69" s="154">
        <v>0</v>
      </c>
    </row>
    <row r="70" spans="1:12" ht="15.75" customHeight="1" x14ac:dyDescent="0.15">
      <c r="A70" s="92">
        <v>66</v>
      </c>
      <c r="B70" s="93" t="s">
        <v>230</v>
      </c>
      <c r="C70" s="95">
        <v>68461.649999999994</v>
      </c>
      <c r="D70" s="95">
        <v>67890.23</v>
      </c>
      <c r="E70" s="96">
        <f t="shared" si="0"/>
        <v>-8.3465706713173882E-3</v>
      </c>
      <c r="F70" s="95">
        <v>69725.14</v>
      </c>
      <c r="G70" s="96">
        <f t="shared" si="1"/>
        <v>2.7027600289467379E-2</v>
      </c>
      <c r="J70" s="135">
        <v>0</v>
      </c>
      <c r="K70" s="135">
        <v>0</v>
      </c>
      <c r="L70" s="154">
        <v>0</v>
      </c>
    </row>
    <row r="71" spans="1:12" ht="15.75" customHeight="1" x14ac:dyDescent="0.15">
      <c r="A71" s="92">
        <v>67</v>
      </c>
      <c r="B71" s="93" t="s">
        <v>231</v>
      </c>
      <c r="C71" s="95">
        <v>71650</v>
      </c>
      <c r="D71" s="95">
        <v>72280</v>
      </c>
      <c r="E71" s="96">
        <f t="shared" si="0"/>
        <v>8.792742498255457E-3</v>
      </c>
      <c r="F71" s="95">
        <v>73032</v>
      </c>
      <c r="G71" s="96">
        <f t="shared" si="1"/>
        <v>1.0403984504703923E-2</v>
      </c>
      <c r="J71" s="135">
        <v>0</v>
      </c>
      <c r="K71" s="135">
        <v>0</v>
      </c>
      <c r="L71" s="154">
        <v>0</v>
      </c>
    </row>
    <row r="72" spans="1:12" ht="15.75" customHeight="1" x14ac:dyDescent="0.15">
      <c r="A72" s="92">
        <v>68</v>
      </c>
      <c r="B72" s="93" t="s">
        <v>232</v>
      </c>
      <c r="C72" s="95">
        <v>75068.97</v>
      </c>
      <c r="D72" s="95">
        <v>76725.14</v>
      </c>
      <c r="E72" s="96">
        <f t="shared" si="0"/>
        <v>2.2061978471264565E-2</v>
      </c>
      <c r="F72" s="95">
        <v>77929</v>
      </c>
      <c r="G72" s="96">
        <f t="shared" si="1"/>
        <v>1.5690554621340613E-2</v>
      </c>
      <c r="J72" s="135">
        <v>0</v>
      </c>
      <c r="K72" s="135">
        <v>0</v>
      </c>
      <c r="L72" s="154">
        <v>0</v>
      </c>
    </row>
    <row r="73" spans="1:12" ht="15.75" customHeight="1" x14ac:dyDescent="0.15">
      <c r="A73" s="92">
        <v>69</v>
      </c>
      <c r="B73" s="93" t="s">
        <v>233</v>
      </c>
      <c r="C73" s="95">
        <v>57799.86</v>
      </c>
      <c r="D73" s="95">
        <v>65211.66</v>
      </c>
      <c r="E73" s="96">
        <f t="shared" ref="E73:E136" si="2">IF(D73=0, "", IF(C73=0, "", IF(D73&lt;&gt;0, D73/C73-1)))</f>
        <v>0.12823214450692455</v>
      </c>
      <c r="F73" s="95">
        <v>67910.570000000007</v>
      </c>
      <c r="G73" s="96">
        <f t="shared" ref="G73:G136" si="3">IF(F73=0, "", IF(D73=0, "", IF(F73&lt;&gt;0, F73/D73-1)))</f>
        <v>4.1386923749525906E-2</v>
      </c>
      <c r="J73" s="135">
        <v>0</v>
      </c>
      <c r="K73" s="135">
        <v>0</v>
      </c>
      <c r="L73" s="154">
        <v>0</v>
      </c>
    </row>
    <row r="74" spans="1:12" ht="15.75" customHeight="1" x14ac:dyDescent="0.15">
      <c r="A74" s="92">
        <v>70</v>
      </c>
      <c r="B74" s="93" t="s">
        <v>234</v>
      </c>
      <c r="C74" s="95">
        <v>61607.41</v>
      </c>
      <c r="D74" s="95">
        <v>61054.89</v>
      </c>
      <c r="E74" s="96">
        <f t="shared" si="2"/>
        <v>-8.968401690640837E-3</v>
      </c>
      <c r="F74" s="95">
        <v>63846.8</v>
      </c>
      <c r="G74" s="96">
        <f t="shared" si="3"/>
        <v>4.5727868807887484E-2</v>
      </c>
      <c r="J74" s="135">
        <v>0</v>
      </c>
      <c r="K74" s="135">
        <v>0</v>
      </c>
      <c r="L74" s="154">
        <v>0</v>
      </c>
    </row>
    <row r="75" spans="1:12" ht="15.75" customHeight="1" x14ac:dyDescent="0.15">
      <c r="A75" s="92">
        <v>71</v>
      </c>
      <c r="B75" s="93" t="s">
        <v>235</v>
      </c>
      <c r="C75" s="95">
        <v>62237.23</v>
      </c>
      <c r="D75" s="95">
        <v>62065.52</v>
      </c>
      <c r="E75" s="96">
        <f t="shared" si="2"/>
        <v>-2.7589595488103358E-3</v>
      </c>
      <c r="F75" s="95">
        <v>67500.17</v>
      </c>
      <c r="G75" s="96">
        <f t="shared" si="3"/>
        <v>8.7563110725568771E-2</v>
      </c>
      <c r="J75" s="135">
        <v>0</v>
      </c>
      <c r="K75" s="135">
        <v>0</v>
      </c>
      <c r="L75" s="154">
        <v>0</v>
      </c>
    </row>
    <row r="76" spans="1:12" ht="15.75" customHeight="1" x14ac:dyDescent="0.15">
      <c r="A76" s="92">
        <v>72</v>
      </c>
      <c r="B76" s="93" t="s">
        <v>236</v>
      </c>
      <c r="C76" s="95">
        <v>79430.45</v>
      </c>
      <c r="D76" s="95">
        <v>81787.17</v>
      </c>
      <c r="E76" s="96">
        <f t="shared" si="2"/>
        <v>2.9670233518757527E-2</v>
      </c>
      <c r="F76" s="95">
        <v>85876.67</v>
      </c>
      <c r="G76" s="96">
        <f t="shared" si="3"/>
        <v>5.0001730100210029E-2</v>
      </c>
      <c r="J76" s="135">
        <v>0</v>
      </c>
      <c r="K76" s="135">
        <v>0</v>
      </c>
      <c r="L76" s="154">
        <v>0</v>
      </c>
    </row>
    <row r="77" spans="1:12" ht="15.75" customHeight="1" x14ac:dyDescent="0.15">
      <c r="A77" s="92">
        <v>73</v>
      </c>
      <c r="B77" s="93" t="s">
        <v>237</v>
      </c>
      <c r="C77" s="95">
        <v>71404.3</v>
      </c>
      <c r="D77" s="95">
        <v>63694.09</v>
      </c>
      <c r="E77" s="96">
        <f t="shared" si="2"/>
        <v>-0.10797963147877654</v>
      </c>
      <c r="F77" s="95">
        <v>69482.5</v>
      </c>
      <c r="G77" s="96">
        <f t="shared" si="3"/>
        <v>9.0878290277795148E-2</v>
      </c>
      <c r="J77" s="135">
        <v>0</v>
      </c>
      <c r="K77" s="135">
        <v>0</v>
      </c>
      <c r="L77" s="154">
        <v>0</v>
      </c>
    </row>
    <row r="78" spans="1:12" ht="15.75" customHeight="1" x14ac:dyDescent="0.15">
      <c r="A78" s="92">
        <v>74</v>
      </c>
      <c r="B78" s="93" t="s">
        <v>238</v>
      </c>
      <c r="C78" s="95">
        <v>67835.600000000006</v>
      </c>
      <c r="D78" s="95">
        <v>64362.96</v>
      </c>
      <c r="E78" s="96">
        <f t="shared" si="2"/>
        <v>-5.1191999481098538E-2</v>
      </c>
      <c r="F78" s="95">
        <v>60769.08</v>
      </c>
      <c r="G78" s="96">
        <f t="shared" si="3"/>
        <v>-5.5837705413175454E-2</v>
      </c>
      <c r="J78" s="135">
        <v>0</v>
      </c>
      <c r="K78" s="135">
        <v>0</v>
      </c>
      <c r="L78" s="154">
        <v>0</v>
      </c>
    </row>
    <row r="79" spans="1:12" ht="15.75" customHeight="1" x14ac:dyDescent="0.15">
      <c r="A79" s="92">
        <v>75</v>
      </c>
      <c r="B79" s="93" t="s">
        <v>239</v>
      </c>
      <c r="C79" s="95">
        <v>94914.59</v>
      </c>
      <c r="D79" s="95">
        <v>97202.82</v>
      </c>
      <c r="E79" s="96">
        <f t="shared" si="2"/>
        <v>2.4108306215093078E-2</v>
      </c>
      <c r="F79" s="95">
        <v>93081.04</v>
      </c>
      <c r="G79" s="96">
        <f t="shared" si="3"/>
        <v>-4.2403913795916792E-2</v>
      </c>
      <c r="J79" s="135">
        <v>0</v>
      </c>
      <c r="K79" s="135">
        <v>0</v>
      </c>
      <c r="L79" s="154">
        <v>0</v>
      </c>
    </row>
    <row r="80" spans="1:12" ht="15.75" customHeight="1" x14ac:dyDescent="0.15">
      <c r="A80" s="92">
        <v>77</v>
      </c>
      <c r="B80" s="93" t="s">
        <v>240</v>
      </c>
      <c r="C80" s="95">
        <v>65951.55</v>
      </c>
      <c r="D80" s="95">
        <v>62302.23</v>
      </c>
      <c r="E80" s="96">
        <f t="shared" si="2"/>
        <v>-5.5333346979714593E-2</v>
      </c>
      <c r="F80" s="95">
        <v>57559.7</v>
      </c>
      <c r="G80" s="96">
        <f t="shared" si="3"/>
        <v>-7.612135231756556E-2</v>
      </c>
      <c r="J80" s="135">
        <v>0</v>
      </c>
      <c r="K80" s="135">
        <v>0</v>
      </c>
      <c r="L80" s="154">
        <v>0</v>
      </c>
    </row>
    <row r="81" spans="1:12" ht="15.75" customHeight="1" x14ac:dyDescent="0.15">
      <c r="A81" s="92">
        <v>78</v>
      </c>
      <c r="B81" s="93" t="s">
        <v>241</v>
      </c>
      <c r="C81" s="95">
        <v>73426.5</v>
      </c>
      <c r="D81" s="95">
        <v>77623.710000000006</v>
      </c>
      <c r="E81" s="96">
        <f t="shared" si="2"/>
        <v>5.7162060019202876E-2</v>
      </c>
      <c r="F81" s="95">
        <v>78157.5</v>
      </c>
      <c r="G81" s="96">
        <f t="shared" si="3"/>
        <v>6.8766360175260832E-3</v>
      </c>
      <c r="J81" s="135">
        <v>0</v>
      </c>
      <c r="K81" s="135">
        <v>0</v>
      </c>
      <c r="L81" s="154">
        <v>0</v>
      </c>
    </row>
    <row r="82" spans="1:12" ht="15.75" customHeight="1" x14ac:dyDescent="0.15">
      <c r="A82" s="92">
        <v>79</v>
      </c>
      <c r="B82" s="93" t="s">
        <v>242</v>
      </c>
      <c r="C82" s="95">
        <v>64057.86</v>
      </c>
      <c r="D82" s="95">
        <v>60273.53</v>
      </c>
      <c r="E82" s="96">
        <f t="shared" si="2"/>
        <v>-5.9076747178254174E-2</v>
      </c>
      <c r="F82" s="95">
        <v>61230.33</v>
      </c>
      <c r="G82" s="96">
        <f t="shared" si="3"/>
        <v>1.5874298386041152E-2</v>
      </c>
      <c r="J82" s="135">
        <v>0</v>
      </c>
      <c r="K82" s="135">
        <v>0</v>
      </c>
      <c r="L82" s="154">
        <v>0</v>
      </c>
    </row>
    <row r="83" spans="1:12" ht="15.75" customHeight="1" x14ac:dyDescent="0.15">
      <c r="A83" s="92">
        <v>80</v>
      </c>
      <c r="B83" s="93" t="s">
        <v>243</v>
      </c>
      <c r="C83" s="95">
        <v>71538.78</v>
      </c>
      <c r="D83" s="95">
        <v>73018.820000000007</v>
      </c>
      <c r="E83" s="96">
        <f t="shared" si="2"/>
        <v>2.0688639084983196E-2</v>
      </c>
      <c r="F83" s="95">
        <v>75529.52</v>
      </c>
      <c r="G83" s="96">
        <f t="shared" si="3"/>
        <v>3.4384286133355646E-2</v>
      </c>
      <c r="J83" s="135">
        <v>0</v>
      </c>
      <c r="K83" s="135">
        <v>0</v>
      </c>
      <c r="L83" s="154">
        <v>0</v>
      </c>
    </row>
    <row r="84" spans="1:12" ht="15.75" customHeight="1" x14ac:dyDescent="0.15">
      <c r="A84" s="92">
        <v>81</v>
      </c>
      <c r="B84" s="93" t="s">
        <v>244</v>
      </c>
      <c r="C84" s="95">
        <v>62593.26</v>
      </c>
      <c r="D84" s="95">
        <v>61261.5</v>
      </c>
      <c r="E84" s="96">
        <f t="shared" si="2"/>
        <v>-2.1276412188788396E-2</v>
      </c>
      <c r="F84" s="95">
        <v>57534.84</v>
      </c>
      <c r="G84" s="96">
        <f t="shared" si="3"/>
        <v>-6.0832007051737302E-2</v>
      </c>
      <c r="J84" s="135">
        <v>0</v>
      </c>
      <c r="K84" s="135">
        <v>0</v>
      </c>
      <c r="L84" s="154">
        <v>0</v>
      </c>
    </row>
    <row r="85" spans="1:12" ht="15.75" customHeight="1" x14ac:dyDescent="0.15">
      <c r="A85" s="92">
        <v>82</v>
      </c>
      <c r="B85" s="93" t="s">
        <v>245</v>
      </c>
      <c r="C85" s="95">
        <v>71540.86</v>
      </c>
      <c r="D85" s="95">
        <v>72809.45</v>
      </c>
      <c r="E85" s="96">
        <f t="shared" si="2"/>
        <v>1.7732383983083189E-2</v>
      </c>
      <c r="F85" s="95">
        <v>74347.83</v>
      </c>
      <c r="G85" s="96">
        <f t="shared" si="3"/>
        <v>2.1128850719240422E-2</v>
      </c>
      <c r="J85" s="135">
        <v>0</v>
      </c>
      <c r="K85" s="135">
        <v>0</v>
      </c>
      <c r="L85" s="154">
        <v>0</v>
      </c>
    </row>
    <row r="86" spans="1:12" ht="15.75" customHeight="1" x14ac:dyDescent="0.15">
      <c r="A86" s="92">
        <v>83</v>
      </c>
      <c r="B86" s="93" t="s">
        <v>133</v>
      </c>
      <c r="C86" s="95">
        <v>61582.07</v>
      </c>
      <c r="D86" s="95">
        <v>55993.65</v>
      </c>
      <c r="E86" s="96">
        <f t="shared" si="2"/>
        <v>-9.0747517905780062E-2</v>
      </c>
      <c r="F86" s="95">
        <v>57810</v>
      </c>
      <c r="G86" s="96">
        <f t="shared" si="3"/>
        <v>3.2438499722736491E-2</v>
      </c>
      <c r="J86" s="135">
        <v>0</v>
      </c>
      <c r="K86" s="135">
        <v>0</v>
      </c>
      <c r="L86" s="154">
        <v>0</v>
      </c>
    </row>
    <row r="87" spans="1:12" ht="15.75" customHeight="1" x14ac:dyDescent="0.15">
      <c r="A87" s="92">
        <v>84</v>
      </c>
      <c r="B87" s="93" t="s">
        <v>246</v>
      </c>
      <c r="C87" s="95">
        <v>63735</v>
      </c>
      <c r="D87" s="95">
        <v>64733.36</v>
      </c>
      <c r="E87" s="96">
        <f t="shared" si="2"/>
        <v>1.5664234721895376E-2</v>
      </c>
      <c r="F87" s="95">
        <v>65503.33</v>
      </c>
      <c r="G87" s="96">
        <f t="shared" si="3"/>
        <v>1.1894485316380932E-2</v>
      </c>
      <c r="J87" s="135">
        <v>0</v>
      </c>
      <c r="K87" s="135">
        <v>0</v>
      </c>
      <c r="L87" s="154">
        <v>0</v>
      </c>
    </row>
    <row r="88" spans="1:12" ht="15.75" customHeight="1" x14ac:dyDescent="0.15">
      <c r="A88" s="92">
        <v>85</v>
      </c>
      <c r="B88" s="93" t="s">
        <v>247</v>
      </c>
      <c r="C88" s="95">
        <v>80121.25</v>
      </c>
      <c r="D88" s="95">
        <v>80261.37</v>
      </c>
      <c r="E88" s="96">
        <f t="shared" si="2"/>
        <v>1.748849400127872E-3</v>
      </c>
      <c r="F88" s="95">
        <v>74341.88</v>
      </c>
      <c r="G88" s="96">
        <f t="shared" si="3"/>
        <v>-7.3752665821677277E-2</v>
      </c>
      <c r="J88" s="135">
        <v>0</v>
      </c>
      <c r="K88" s="135">
        <v>0</v>
      </c>
      <c r="L88" s="154">
        <v>0</v>
      </c>
    </row>
    <row r="89" spans="1:12" ht="15.75" customHeight="1" x14ac:dyDescent="0.15">
      <c r="A89" s="92">
        <v>86</v>
      </c>
      <c r="B89" s="93" t="s">
        <v>248</v>
      </c>
      <c r="C89" s="95">
        <v>72171.98</v>
      </c>
      <c r="D89" s="95">
        <v>70871.3</v>
      </c>
      <c r="E89" s="96">
        <f t="shared" si="2"/>
        <v>-1.8021952563861965E-2</v>
      </c>
      <c r="F89" s="95">
        <v>72168.289999999994</v>
      </c>
      <c r="G89" s="96">
        <f t="shared" si="3"/>
        <v>1.8300637916899953E-2</v>
      </c>
      <c r="J89" s="135">
        <v>0</v>
      </c>
      <c r="K89" s="135">
        <v>0</v>
      </c>
      <c r="L89" s="154">
        <v>0</v>
      </c>
    </row>
    <row r="90" spans="1:12" ht="15.75" customHeight="1" x14ac:dyDescent="0.15">
      <c r="A90" s="92">
        <v>87</v>
      </c>
      <c r="B90" s="93" t="s">
        <v>249</v>
      </c>
      <c r="C90" s="95">
        <v>61120.4</v>
      </c>
      <c r="D90" s="95">
        <v>61317.919999999998</v>
      </c>
      <c r="E90" s="96">
        <f t="shared" si="2"/>
        <v>3.2316542431003459E-3</v>
      </c>
      <c r="F90" s="95">
        <v>61899</v>
      </c>
      <c r="G90" s="96">
        <f t="shared" si="3"/>
        <v>9.4765119234312412E-3</v>
      </c>
      <c r="J90" s="135">
        <v>0</v>
      </c>
      <c r="K90" s="135">
        <v>0</v>
      </c>
      <c r="L90" s="154">
        <v>0</v>
      </c>
    </row>
    <row r="91" spans="1:12" ht="15.75" customHeight="1" x14ac:dyDescent="0.15">
      <c r="A91" s="92">
        <v>88</v>
      </c>
      <c r="B91" s="93" t="s">
        <v>250</v>
      </c>
      <c r="C91" s="95">
        <v>80906.649999999994</v>
      </c>
      <c r="D91" s="95">
        <v>84055.97</v>
      </c>
      <c r="E91" s="96">
        <f t="shared" si="2"/>
        <v>3.8925354096356779E-2</v>
      </c>
      <c r="F91" s="95">
        <v>86636.46</v>
      </c>
      <c r="G91" s="96">
        <f t="shared" si="3"/>
        <v>3.0699663569405011E-2</v>
      </c>
      <c r="J91" s="135">
        <v>0</v>
      </c>
      <c r="K91" s="135">
        <v>0</v>
      </c>
      <c r="L91" s="154">
        <v>0</v>
      </c>
    </row>
    <row r="92" spans="1:12" ht="15.75" customHeight="1" x14ac:dyDescent="0.15">
      <c r="A92" s="92">
        <v>89</v>
      </c>
      <c r="B92" s="93" t="s">
        <v>251</v>
      </c>
      <c r="C92" s="95">
        <v>85843.24</v>
      </c>
      <c r="D92" s="95">
        <v>86416.1</v>
      </c>
      <c r="E92" s="96">
        <f t="shared" si="2"/>
        <v>6.6733268688368153E-3</v>
      </c>
      <c r="F92" s="95">
        <v>89540.82</v>
      </c>
      <c r="G92" s="96">
        <f t="shared" si="3"/>
        <v>3.6159002778417548E-2</v>
      </c>
      <c r="J92" s="135">
        <v>0</v>
      </c>
      <c r="K92" s="135">
        <v>0</v>
      </c>
      <c r="L92" s="154">
        <v>0</v>
      </c>
    </row>
    <row r="93" spans="1:12" ht="15.75" customHeight="1" x14ac:dyDescent="0.15">
      <c r="A93" s="92">
        <v>90</v>
      </c>
      <c r="B93" s="93" t="s">
        <v>252</v>
      </c>
      <c r="C93" s="95">
        <v>58597.63</v>
      </c>
      <c r="D93" s="95">
        <v>66264.039999999994</v>
      </c>
      <c r="E93" s="96">
        <f t="shared" si="2"/>
        <v>0.13083140051909936</v>
      </c>
      <c r="F93" s="95">
        <v>70936</v>
      </c>
      <c r="G93" s="96">
        <f t="shared" si="3"/>
        <v>7.0505209160202309E-2</v>
      </c>
      <c r="J93" s="135">
        <v>0</v>
      </c>
      <c r="K93" s="135">
        <v>0</v>
      </c>
      <c r="L93" s="154">
        <v>0</v>
      </c>
    </row>
    <row r="94" spans="1:12" ht="15.75" customHeight="1" x14ac:dyDescent="0.15">
      <c r="A94" s="92">
        <v>91</v>
      </c>
      <c r="B94" s="93" t="s">
        <v>253</v>
      </c>
      <c r="C94" s="95">
        <v>73022.95</v>
      </c>
      <c r="D94" s="95">
        <v>72243.67</v>
      </c>
      <c r="E94" s="96">
        <f t="shared" si="2"/>
        <v>-1.0671713481857359E-2</v>
      </c>
      <c r="F94" s="95">
        <v>94301.67</v>
      </c>
      <c r="G94" s="96">
        <f t="shared" si="3"/>
        <v>0.30532778857995457</v>
      </c>
      <c r="J94" s="135">
        <v>0</v>
      </c>
      <c r="K94" s="135">
        <v>0</v>
      </c>
      <c r="L94" s="154">
        <v>0</v>
      </c>
    </row>
    <row r="95" spans="1:12" ht="15.75" customHeight="1" x14ac:dyDescent="0.15">
      <c r="A95" s="92">
        <v>92</v>
      </c>
      <c r="B95" s="93" t="s">
        <v>254</v>
      </c>
      <c r="C95" s="95">
        <v>61571.03</v>
      </c>
      <c r="D95" s="95">
        <v>53896.36</v>
      </c>
      <c r="E95" s="96">
        <f t="shared" si="2"/>
        <v>-0.12464741941136925</v>
      </c>
      <c r="F95" s="95">
        <v>62914.38</v>
      </c>
      <c r="G95" s="96">
        <f t="shared" si="3"/>
        <v>0.16732150371564969</v>
      </c>
      <c r="J95" s="135">
        <v>0</v>
      </c>
      <c r="K95" s="135">
        <v>0</v>
      </c>
      <c r="L95" s="154">
        <v>0</v>
      </c>
    </row>
    <row r="96" spans="1:12" ht="15.75" customHeight="1" x14ac:dyDescent="0.15">
      <c r="A96" s="92">
        <v>93</v>
      </c>
      <c r="B96" s="93" t="s">
        <v>255</v>
      </c>
      <c r="C96" s="95">
        <v>74187.98</v>
      </c>
      <c r="D96" s="95">
        <v>75546.33</v>
      </c>
      <c r="E96" s="96">
        <f t="shared" si="2"/>
        <v>1.8309569825192717E-2</v>
      </c>
      <c r="F96" s="95">
        <v>75018.5</v>
      </c>
      <c r="G96" s="96">
        <f t="shared" si="3"/>
        <v>-6.9868384076368084E-3</v>
      </c>
      <c r="J96" s="135">
        <v>0</v>
      </c>
      <c r="K96" s="135">
        <v>0</v>
      </c>
      <c r="L96" s="154">
        <v>0</v>
      </c>
    </row>
    <row r="97" spans="1:12" ht="15.75" customHeight="1" x14ac:dyDescent="0.15">
      <c r="A97" s="92">
        <v>94</v>
      </c>
      <c r="B97" s="93" t="s">
        <v>256</v>
      </c>
      <c r="C97" s="95">
        <v>70812.98</v>
      </c>
      <c r="D97" s="95">
        <v>72590.62</v>
      </c>
      <c r="E97" s="96">
        <f t="shared" si="2"/>
        <v>2.5103307331509006E-2</v>
      </c>
      <c r="F97" s="95">
        <v>72016.09</v>
      </c>
      <c r="G97" s="96">
        <f t="shared" si="3"/>
        <v>-7.9146589462936179E-3</v>
      </c>
      <c r="J97" s="135">
        <v>0</v>
      </c>
      <c r="K97" s="135">
        <v>0</v>
      </c>
      <c r="L97" s="154">
        <v>0</v>
      </c>
    </row>
    <row r="98" spans="1:12" ht="15.75" customHeight="1" x14ac:dyDescent="0.15">
      <c r="A98" s="92">
        <v>95</v>
      </c>
      <c r="B98" s="93" t="s">
        <v>257</v>
      </c>
      <c r="C98" s="95">
        <v>61207.040000000001</v>
      </c>
      <c r="D98" s="95">
        <v>62720.61</v>
      </c>
      <c r="E98" s="96">
        <f t="shared" si="2"/>
        <v>2.4728691340081044E-2</v>
      </c>
      <c r="F98" s="95">
        <v>65883</v>
      </c>
      <c r="G98" s="96">
        <f t="shared" si="3"/>
        <v>5.0420268552872738E-2</v>
      </c>
      <c r="J98" s="135">
        <v>0</v>
      </c>
      <c r="K98" s="135">
        <v>0</v>
      </c>
      <c r="L98" s="154">
        <v>0</v>
      </c>
    </row>
    <row r="99" spans="1:12" ht="15.75" customHeight="1" x14ac:dyDescent="0.15">
      <c r="A99" s="92">
        <v>96</v>
      </c>
      <c r="B99" s="93" t="s">
        <v>258</v>
      </c>
      <c r="C99" s="95">
        <v>63647.09</v>
      </c>
      <c r="D99" s="95">
        <v>58457.43</v>
      </c>
      <c r="E99" s="96">
        <f t="shared" si="2"/>
        <v>-8.1538056178216411E-2</v>
      </c>
      <c r="F99" s="95">
        <v>57511.11</v>
      </c>
      <c r="G99" s="96">
        <f t="shared" si="3"/>
        <v>-1.6188190277950931E-2</v>
      </c>
      <c r="J99" s="135">
        <v>0</v>
      </c>
      <c r="K99" s="135">
        <v>0</v>
      </c>
      <c r="L99" s="154">
        <v>0</v>
      </c>
    </row>
    <row r="100" spans="1:12" ht="15.75" customHeight="1" x14ac:dyDescent="0.15">
      <c r="A100" s="92">
        <v>97</v>
      </c>
      <c r="B100" s="93" t="s">
        <v>259</v>
      </c>
      <c r="C100" s="95">
        <v>76086.27</v>
      </c>
      <c r="D100" s="95">
        <v>77786.27</v>
      </c>
      <c r="E100" s="96">
        <f t="shared" si="2"/>
        <v>2.2343058741084221E-2</v>
      </c>
      <c r="F100" s="95">
        <v>77227.25</v>
      </c>
      <c r="G100" s="96">
        <f t="shared" si="3"/>
        <v>-7.1866153242725606E-3</v>
      </c>
      <c r="J100" s="135">
        <v>0</v>
      </c>
      <c r="K100" s="135">
        <v>0</v>
      </c>
      <c r="L100" s="154">
        <v>0</v>
      </c>
    </row>
    <row r="101" spans="1:12" ht="15.75" customHeight="1" x14ac:dyDescent="0.15">
      <c r="A101" s="92">
        <v>98</v>
      </c>
      <c r="B101" s="93" t="s">
        <v>260</v>
      </c>
      <c r="C101" s="95">
        <v>64713.68</v>
      </c>
      <c r="D101" s="95">
        <v>65832.929999999993</v>
      </c>
      <c r="E101" s="96">
        <f t="shared" si="2"/>
        <v>1.7295415745171461E-2</v>
      </c>
      <c r="F101" s="95">
        <v>68590.67</v>
      </c>
      <c r="G101" s="96">
        <f t="shared" si="3"/>
        <v>4.1889978161385288E-2</v>
      </c>
      <c r="J101" s="135">
        <v>0</v>
      </c>
      <c r="K101" s="135">
        <v>0</v>
      </c>
      <c r="L101" s="154">
        <v>0</v>
      </c>
    </row>
    <row r="102" spans="1:12" ht="15.75" customHeight="1" x14ac:dyDescent="0.15">
      <c r="A102" s="140" t="s">
        <v>134</v>
      </c>
      <c r="B102" s="111"/>
      <c r="C102" s="95"/>
      <c r="D102" s="95"/>
      <c r="E102" s="96"/>
      <c r="F102" s="95"/>
      <c r="G102" s="96"/>
      <c r="J102" s="135">
        <v>0</v>
      </c>
      <c r="K102" s="135">
        <v>0</v>
      </c>
      <c r="L102" s="154">
        <v>0</v>
      </c>
    </row>
    <row r="103" spans="1:12" ht="16" x14ac:dyDescent="0.15">
      <c r="A103" s="92">
        <v>101</v>
      </c>
      <c r="B103" s="93" t="s">
        <v>261</v>
      </c>
      <c r="C103" s="95">
        <v>101552.17</v>
      </c>
      <c r="D103" s="95">
        <v>99748.45</v>
      </c>
      <c r="E103" s="96">
        <f t="shared" si="2"/>
        <v>-1.7761511152346587E-2</v>
      </c>
      <c r="F103" s="95">
        <v>103418.96</v>
      </c>
      <c r="G103" s="96">
        <f t="shared" si="3"/>
        <v>3.6797664525112905E-2</v>
      </c>
      <c r="J103" s="135">
        <v>0</v>
      </c>
      <c r="K103" s="135">
        <v>0</v>
      </c>
      <c r="L103" s="154">
        <v>0</v>
      </c>
    </row>
    <row r="104" spans="1:12" ht="15.75" customHeight="1" x14ac:dyDescent="0.15">
      <c r="A104" s="92">
        <v>102</v>
      </c>
      <c r="B104" s="93" t="s">
        <v>262</v>
      </c>
      <c r="C104" s="95">
        <v>76380</v>
      </c>
      <c r="D104" s="95">
        <v>74642</v>
      </c>
      <c r="E104" s="96">
        <f t="shared" si="2"/>
        <v>-2.2754647813563733E-2</v>
      </c>
      <c r="F104" s="95">
        <v>78844.33</v>
      </c>
      <c r="G104" s="96">
        <f t="shared" si="3"/>
        <v>5.6299804399667863E-2</v>
      </c>
      <c r="J104" s="135">
        <v>0</v>
      </c>
      <c r="K104" s="135">
        <v>0</v>
      </c>
      <c r="L104" s="154">
        <v>0</v>
      </c>
    </row>
    <row r="105" spans="1:12" ht="15.75" customHeight="1" x14ac:dyDescent="0.15">
      <c r="A105" s="92">
        <v>103</v>
      </c>
      <c r="B105" s="93" t="s">
        <v>263</v>
      </c>
      <c r="C105" s="95">
        <v>57866.400000000001</v>
      </c>
      <c r="D105" s="95">
        <v>57866.400000000001</v>
      </c>
      <c r="E105" s="96">
        <f t="shared" si="2"/>
        <v>0</v>
      </c>
      <c r="F105" s="95">
        <v>61762</v>
      </c>
      <c r="G105" s="96">
        <f t="shared" si="3"/>
        <v>6.7320586730814425E-2</v>
      </c>
      <c r="J105" s="135">
        <v>0</v>
      </c>
      <c r="K105" s="135">
        <v>0</v>
      </c>
      <c r="L105" s="154">
        <v>0</v>
      </c>
    </row>
    <row r="106" spans="1:12" ht="15.75" customHeight="1" x14ac:dyDescent="0.15">
      <c r="A106" s="92">
        <v>104</v>
      </c>
      <c r="B106" s="93" t="s">
        <v>264</v>
      </c>
      <c r="C106" s="95">
        <v>71725.37</v>
      </c>
      <c r="D106" s="95">
        <v>72587.320000000007</v>
      </c>
      <c r="E106" s="96">
        <f t="shared" si="2"/>
        <v>1.201736568246381E-2</v>
      </c>
      <c r="F106" s="95">
        <v>74402.009999999995</v>
      </c>
      <c r="G106" s="96">
        <f t="shared" si="3"/>
        <v>2.5000096435575658E-2</v>
      </c>
      <c r="J106" s="135">
        <v>0</v>
      </c>
      <c r="K106" s="135">
        <v>0</v>
      </c>
      <c r="L106" s="154">
        <v>0</v>
      </c>
    </row>
    <row r="107" spans="1:12" ht="15.75" customHeight="1" x14ac:dyDescent="0.15">
      <c r="A107" s="92">
        <v>106</v>
      </c>
      <c r="B107" s="93" t="s">
        <v>265</v>
      </c>
      <c r="C107" s="95">
        <v>74537.039999999994</v>
      </c>
      <c r="D107" s="95">
        <v>73084.039999999994</v>
      </c>
      <c r="E107" s="96">
        <f t="shared" si="2"/>
        <v>-1.9493663821369855E-2</v>
      </c>
      <c r="F107" s="95">
        <v>76240</v>
      </c>
      <c r="G107" s="96">
        <f t="shared" si="3"/>
        <v>4.3182615520433787E-2</v>
      </c>
      <c r="J107" s="135">
        <v>0</v>
      </c>
      <c r="K107" s="135">
        <v>0</v>
      </c>
      <c r="L107" s="154">
        <v>0</v>
      </c>
    </row>
    <row r="108" spans="1:12" ht="15.75" customHeight="1" x14ac:dyDescent="0.15">
      <c r="A108" s="92">
        <v>107</v>
      </c>
      <c r="B108" s="93" t="s">
        <v>266</v>
      </c>
      <c r="C108" s="95">
        <v>76750</v>
      </c>
      <c r="D108" s="95">
        <v>66194</v>
      </c>
      <c r="E108" s="96">
        <f t="shared" si="2"/>
        <v>-0.13753745928338768</v>
      </c>
      <c r="F108" s="95">
        <v>72654</v>
      </c>
      <c r="G108" s="96">
        <f t="shared" si="3"/>
        <v>9.7591926760733694E-2</v>
      </c>
      <c r="J108" s="135">
        <v>0</v>
      </c>
      <c r="K108" s="135">
        <v>0</v>
      </c>
      <c r="L108" s="154">
        <v>0</v>
      </c>
    </row>
    <row r="109" spans="1:12" ht="15.75" customHeight="1" x14ac:dyDescent="0.15">
      <c r="A109" s="92">
        <v>108</v>
      </c>
      <c r="B109" s="93" t="s">
        <v>267</v>
      </c>
      <c r="C109" s="95">
        <v>56616.49</v>
      </c>
      <c r="D109" s="95">
        <v>66277.820000000007</v>
      </c>
      <c r="E109" s="96">
        <f t="shared" si="2"/>
        <v>0.17064516009381725</v>
      </c>
      <c r="F109" s="95">
        <v>61993.78</v>
      </c>
      <c r="G109" s="96">
        <f t="shared" si="3"/>
        <v>-6.463761179833627E-2</v>
      </c>
      <c r="J109" s="135">
        <v>0</v>
      </c>
      <c r="K109" s="135">
        <v>0</v>
      </c>
      <c r="L109" s="154">
        <v>0</v>
      </c>
    </row>
    <row r="110" spans="1:12" ht="15.75" customHeight="1" x14ac:dyDescent="0.15">
      <c r="A110" s="92">
        <v>109</v>
      </c>
      <c r="B110" s="93" t="s">
        <v>268</v>
      </c>
      <c r="C110" s="95">
        <v>104287</v>
      </c>
      <c r="D110" s="95">
        <v>98993.46</v>
      </c>
      <c r="E110" s="96">
        <f t="shared" si="2"/>
        <v>-5.0759346802573657E-2</v>
      </c>
      <c r="F110" s="95">
        <v>103487.72</v>
      </c>
      <c r="G110" s="96">
        <f t="shared" si="3"/>
        <v>4.5399564779329715E-2</v>
      </c>
      <c r="J110" s="135">
        <v>0</v>
      </c>
      <c r="K110" s="135">
        <v>0</v>
      </c>
      <c r="L110" s="154">
        <v>0</v>
      </c>
    </row>
    <row r="111" spans="1:12" ht="15.75" customHeight="1" x14ac:dyDescent="0.15">
      <c r="A111" s="92">
        <v>110</v>
      </c>
      <c r="B111" s="93" t="s">
        <v>269</v>
      </c>
      <c r="C111" s="95">
        <v>88143.48</v>
      </c>
      <c r="D111" s="95">
        <v>89164.36</v>
      </c>
      <c r="E111" s="96">
        <f t="shared" si="2"/>
        <v>1.1582025125397966E-2</v>
      </c>
      <c r="F111" s="95">
        <v>93189.25</v>
      </c>
      <c r="G111" s="96">
        <f t="shared" si="3"/>
        <v>4.5140121007990253E-2</v>
      </c>
      <c r="J111" s="135">
        <v>0</v>
      </c>
      <c r="K111" s="135">
        <v>0</v>
      </c>
      <c r="L111" s="154">
        <v>0</v>
      </c>
    </row>
    <row r="112" spans="1:12" ht="15.75" customHeight="1" x14ac:dyDescent="0.15">
      <c r="A112" s="92">
        <v>111</v>
      </c>
      <c r="B112" s="93" t="s">
        <v>270</v>
      </c>
      <c r="C112" s="95">
        <v>60526.32</v>
      </c>
      <c r="D112" s="95">
        <v>61945.36</v>
      </c>
      <c r="E112" s="96">
        <f t="shared" si="2"/>
        <v>2.3445007064695211E-2</v>
      </c>
      <c r="F112" s="95">
        <v>64262.67</v>
      </c>
      <c r="G112" s="96">
        <f t="shared" si="3"/>
        <v>3.7408935875100191E-2</v>
      </c>
      <c r="J112" s="135">
        <v>0</v>
      </c>
      <c r="K112" s="135">
        <v>0</v>
      </c>
      <c r="L112" s="154">
        <v>0</v>
      </c>
    </row>
    <row r="113" spans="1:12" ht="15.75" customHeight="1" x14ac:dyDescent="0.15">
      <c r="A113" s="92">
        <v>112</v>
      </c>
      <c r="B113" s="93" t="s">
        <v>271</v>
      </c>
      <c r="C113" s="95">
        <v>63906.879999999997</v>
      </c>
      <c r="D113" s="95">
        <v>63889.11</v>
      </c>
      <c r="E113" s="96">
        <f t="shared" si="2"/>
        <v>-2.7806082850545533E-4</v>
      </c>
      <c r="F113" s="95">
        <v>67180</v>
      </c>
      <c r="G113" s="96">
        <f t="shared" si="3"/>
        <v>5.150940434136575E-2</v>
      </c>
      <c r="J113" s="135">
        <v>0</v>
      </c>
      <c r="K113" s="135">
        <v>0</v>
      </c>
      <c r="L113" s="154">
        <v>0</v>
      </c>
    </row>
    <row r="114" spans="1:12" ht="15.75" customHeight="1" x14ac:dyDescent="0.15">
      <c r="A114" s="92">
        <v>113</v>
      </c>
      <c r="B114" s="93" t="s">
        <v>272</v>
      </c>
      <c r="C114" s="95">
        <v>73686.73</v>
      </c>
      <c r="D114" s="95">
        <v>71935.38</v>
      </c>
      <c r="E114" s="96">
        <f t="shared" si="2"/>
        <v>-2.3767508749540034E-2</v>
      </c>
      <c r="F114" s="95">
        <v>72775.5</v>
      </c>
      <c r="G114" s="96">
        <f t="shared" si="3"/>
        <v>1.1678815069858572E-2</v>
      </c>
      <c r="J114" s="135">
        <v>0</v>
      </c>
      <c r="K114" s="135">
        <v>0</v>
      </c>
      <c r="L114" s="154">
        <v>0</v>
      </c>
    </row>
    <row r="115" spans="1:12" ht="15.75" customHeight="1" x14ac:dyDescent="0.15">
      <c r="A115" s="92">
        <v>114</v>
      </c>
      <c r="B115" s="93" t="s">
        <v>273</v>
      </c>
      <c r="C115" s="95">
        <v>62001.87</v>
      </c>
      <c r="D115" s="95">
        <v>62746.52</v>
      </c>
      <c r="E115" s="96">
        <f t="shared" si="2"/>
        <v>1.2010121630202431E-2</v>
      </c>
      <c r="F115" s="95">
        <v>77456.42</v>
      </c>
      <c r="G115" s="96">
        <f t="shared" si="3"/>
        <v>0.23443371839585692</v>
      </c>
      <c r="J115" s="135">
        <v>0</v>
      </c>
      <c r="K115" s="135">
        <v>0</v>
      </c>
      <c r="L115" s="154">
        <v>0</v>
      </c>
    </row>
    <row r="116" spans="1:12" ht="15.75" customHeight="1" x14ac:dyDescent="0.15">
      <c r="A116" s="92">
        <v>115</v>
      </c>
      <c r="B116" s="93" t="s">
        <v>274</v>
      </c>
      <c r="C116" s="95">
        <v>64879.58</v>
      </c>
      <c r="D116" s="95">
        <v>59819.11</v>
      </c>
      <c r="E116" s="96">
        <f t="shared" si="2"/>
        <v>-7.7997884696540898E-2</v>
      </c>
      <c r="F116" s="95">
        <v>57000.33</v>
      </c>
      <c r="G116" s="96">
        <f t="shared" si="3"/>
        <v>-4.712173083150184E-2</v>
      </c>
      <c r="J116" s="135">
        <v>0</v>
      </c>
      <c r="K116" s="135">
        <v>0</v>
      </c>
      <c r="L116" s="154">
        <v>0</v>
      </c>
    </row>
    <row r="117" spans="1:12" ht="15.75" customHeight="1" x14ac:dyDescent="0.15">
      <c r="A117" s="92">
        <v>116</v>
      </c>
      <c r="B117" s="93" t="s">
        <v>275</v>
      </c>
      <c r="C117" s="95">
        <v>64310.559999999998</v>
      </c>
      <c r="D117" s="95">
        <v>66808.73</v>
      </c>
      <c r="E117" s="96">
        <f t="shared" si="2"/>
        <v>3.8845408903296796E-2</v>
      </c>
      <c r="F117" s="95">
        <v>66153</v>
      </c>
      <c r="G117" s="96">
        <f t="shared" si="3"/>
        <v>-9.8150346519084719E-3</v>
      </c>
      <c r="J117" s="135">
        <v>0</v>
      </c>
      <c r="K117" s="135">
        <v>0</v>
      </c>
      <c r="L117" s="154">
        <v>0</v>
      </c>
    </row>
    <row r="118" spans="1:12" ht="15.75" customHeight="1" x14ac:dyDescent="0.15">
      <c r="A118" s="92">
        <v>117</v>
      </c>
      <c r="B118" s="93" t="s">
        <v>276</v>
      </c>
      <c r="C118" s="95">
        <v>71407.88</v>
      </c>
      <c r="D118" s="95">
        <v>73364.490000000005</v>
      </c>
      <c r="E118" s="96">
        <f t="shared" si="2"/>
        <v>2.7400477370284726E-2</v>
      </c>
      <c r="F118" s="95">
        <v>66821.570000000007</v>
      </c>
      <c r="G118" s="96">
        <f t="shared" si="3"/>
        <v>-8.918374543324703E-2</v>
      </c>
      <c r="J118" s="135">
        <v>0</v>
      </c>
      <c r="K118" s="135">
        <v>0</v>
      </c>
      <c r="L118" s="154">
        <v>0</v>
      </c>
    </row>
    <row r="119" spans="1:12" ht="15.75" customHeight="1" x14ac:dyDescent="0.15">
      <c r="A119" s="92">
        <v>118</v>
      </c>
      <c r="B119" s="93" t="s">
        <v>135</v>
      </c>
      <c r="C119" s="95">
        <v>70798.990000000005</v>
      </c>
      <c r="D119" s="95">
        <v>70886.509999999995</v>
      </c>
      <c r="E119" s="96">
        <f>IF(D119=0, "", IF(C119=0, "", IF(D119&lt;&gt;0, D119/C119-1)))</f>
        <v>1.2361758268017997E-3</v>
      </c>
      <c r="F119" s="95">
        <v>71873.61</v>
      </c>
      <c r="G119" s="96">
        <f>IF(F119=0, "", IF(D119=0, "", IF(F119&lt;&gt;0, F119/D119-1)))</f>
        <v>1.3925075448064872E-2</v>
      </c>
      <c r="J119" s="135">
        <v>0</v>
      </c>
      <c r="K119" s="135">
        <v>0</v>
      </c>
      <c r="L119" s="154">
        <v>0</v>
      </c>
    </row>
    <row r="120" spans="1:12" ht="15.75" customHeight="1" x14ac:dyDescent="0.15">
      <c r="A120" s="92">
        <v>119</v>
      </c>
      <c r="B120" s="93" t="s">
        <v>277</v>
      </c>
      <c r="C120" s="95">
        <v>62927.3</v>
      </c>
      <c r="D120" s="95">
        <v>61751.64</v>
      </c>
      <c r="E120" s="96">
        <f t="shared" si="2"/>
        <v>-1.8682829233099163E-2</v>
      </c>
      <c r="F120" s="95">
        <v>61961.89</v>
      </c>
      <c r="G120" s="96">
        <f t="shared" si="3"/>
        <v>3.404767873371517E-3</v>
      </c>
      <c r="J120" s="135">
        <v>0</v>
      </c>
      <c r="K120" s="135">
        <v>0</v>
      </c>
      <c r="L120" s="154">
        <v>0</v>
      </c>
    </row>
    <row r="121" spans="1:12" ht="15.75" customHeight="1" x14ac:dyDescent="0.15">
      <c r="A121" s="92">
        <v>120</v>
      </c>
      <c r="B121" s="93" t="s">
        <v>278</v>
      </c>
      <c r="C121" s="95">
        <v>48553.45</v>
      </c>
      <c r="D121" s="95">
        <v>54670.7</v>
      </c>
      <c r="E121" s="96">
        <f t="shared" si="2"/>
        <v>0.12599001718724412</v>
      </c>
      <c r="F121" s="95">
        <v>54637.25</v>
      </c>
      <c r="G121" s="96">
        <f t="shared" si="3"/>
        <v>-6.1184510167233697E-4</v>
      </c>
      <c r="J121" s="135">
        <v>0</v>
      </c>
      <c r="K121" s="135">
        <v>0</v>
      </c>
      <c r="L121" s="154">
        <v>0</v>
      </c>
    </row>
    <row r="122" spans="1:12" ht="15.75" customHeight="1" x14ac:dyDescent="0.15">
      <c r="A122" s="92">
        <v>121</v>
      </c>
      <c r="B122" s="93" t="s">
        <v>279</v>
      </c>
      <c r="C122" s="95">
        <v>68733.48</v>
      </c>
      <c r="D122" s="95">
        <v>71349.77</v>
      </c>
      <c r="E122" s="96">
        <f t="shared" si="2"/>
        <v>3.8064273771675872E-2</v>
      </c>
      <c r="F122" s="95">
        <v>76143.929999999993</v>
      </c>
      <c r="G122" s="96">
        <f t="shared" si="3"/>
        <v>6.7192367964185262E-2</v>
      </c>
      <c r="J122" s="135">
        <v>0</v>
      </c>
      <c r="K122" s="135">
        <v>0</v>
      </c>
      <c r="L122" s="154">
        <v>0</v>
      </c>
    </row>
    <row r="123" spans="1:12" ht="15.75" customHeight="1" x14ac:dyDescent="0.15">
      <c r="A123" s="92">
        <v>122</v>
      </c>
      <c r="B123" s="93" t="s">
        <v>280</v>
      </c>
      <c r="C123" s="95">
        <v>69370</v>
      </c>
      <c r="D123" s="95">
        <v>70757</v>
      </c>
      <c r="E123" s="96">
        <f t="shared" si="2"/>
        <v>1.9994233818653617E-2</v>
      </c>
      <c r="F123" s="95">
        <v>66667.33</v>
      </c>
      <c r="G123" s="96">
        <f t="shared" si="3"/>
        <v>-5.7798804358579314E-2</v>
      </c>
      <c r="J123" s="135">
        <v>0</v>
      </c>
      <c r="K123" s="135">
        <v>0</v>
      </c>
      <c r="L123" s="154">
        <v>0</v>
      </c>
    </row>
    <row r="124" spans="1:12" ht="15.75" customHeight="1" x14ac:dyDescent="0.15">
      <c r="A124" s="92">
        <v>123</v>
      </c>
      <c r="B124" s="93" t="s">
        <v>281</v>
      </c>
      <c r="C124" s="95">
        <v>70802.12</v>
      </c>
      <c r="D124" s="95">
        <v>71410.67</v>
      </c>
      <c r="E124" s="96">
        <f t="shared" si="2"/>
        <v>8.5950816162001509E-3</v>
      </c>
      <c r="F124" s="95">
        <v>72943.289999999994</v>
      </c>
      <c r="G124" s="96">
        <f t="shared" si="3"/>
        <v>2.1462058821181795E-2</v>
      </c>
      <c r="J124" s="135">
        <v>0</v>
      </c>
      <c r="K124" s="135">
        <v>0</v>
      </c>
      <c r="L124" s="154">
        <v>0</v>
      </c>
    </row>
    <row r="125" spans="1:12" ht="15.75" customHeight="1" x14ac:dyDescent="0.15">
      <c r="A125" s="92">
        <v>124</v>
      </c>
      <c r="B125" s="93" t="s">
        <v>282</v>
      </c>
      <c r="C125" s="95">
        <v>59427.3</v>
      </c>
      <c r="D125" s="95">
        <v>60402.34</v>
      </c>
      <c r="E125" s="96">
        <f t="shared" si="2"/>
        <v>1.6407274097931301E-2</v>
      </c>
      <c r="F125" s="95">
        <v>62201.06</v>
      </c>
      <c r="G125" s="96">
        <f t="shared" si="3"/>
        <v>2.9778978761418884E-2</v>
      </c>
      <c r="J125" s="135">
        <v>0</v>
      </c>
      <c r="K125" s="135">
        <v>0</v>
      </c>
      <c r="L125" s="154">
        <v>0</v>
      </c>
    </row>
    <row r="126" spans="1:12" ht="15.75" customHeight="1" x14ac:dyDescent="0.15">
      <c r="A126" s="92">
        <v>126</v>
      </c>
      <c r="B126" s="93" t="s">
        <v>283</v>
      </c>
      <c r="C126" s="95">
        <v>68337.75</v>
      </c>
      <c r="D126" s="95">
        <v>70452.31</v>
      </c>
      <c r="E126" s="96">
        <f t="shared" si="2"/>
        <v>3.0942780527599911E-2</v>
      </c>
      <c r="F126" s="95">
        <v>71076.2</v>
      </c>
      <c r="G126" s="96">
        <f t="shared" si="3"/>
        <v>8.8554938794767057E-3</v>
      </c>
      <c r="J126" s="135">
        <v>0</v>
      </c>
      <c r="K126" s="135">
        <v>0</v>
      </c>
      <c r="L126" s="154">
        <v>0</v>
      </c>
    </row>
    <row r="127" spans="1:12" ht="15.75" customHeight="1" x14ac:dyDescent="0.15">
      <c r="A127" s="92">
        <v>127</v>
      </c>
      <c r="B127" s="93" t="s">
        <v>284</v>
      </c>
      <c r="C127" s="95">
        <v>65235.43</v>
      </c>
      <c r="D127" s="95">
        <v>66344.67</v>
      </c>
      <c r="E127" s="96">
        <f t="shared" si="2"/>
        <v>1.700364357221229E-2</v>
      </c>
      <c r="F127" s="95">
        <v>71616.63</v>
      </c>
      <c r="G127" s="96">
        <f t="shared" si="3"/>
        <v>7.9463203298772989E-2</v>
      </c>
      <c r="J127" s="135">
        <v>0</v>
      </c>
      <c r="K127" s="135">
        <v>0</v>
      </c>
      <c r="L127" s="154">
        <v>0</v>
      </c>
    </row>
    <row r="128" spans="1:12" ht="15.75" customHeight="1" x14ac:dyDescent="0.15">
      <c r="A128" s="92">
        <v>128</v>
      </c>
      <c r="B128" s="93" t="s">
        <v>285</v>
      </c>
      <c r="C128" s="95">
        <v>71831.509999999995</v>
      </c>
      <c r="D128" s="95">
        <v>74851.850000000006</v>
      </c>
      <c r="E128" s="96">
        <f t="shared" si="2"/>
        <v>4.2047563805912125E-2</v>
      </c>
      <c r="F128" s="95">
        <v>80659.45</v>
      </c>
      <c r="G128" s="96">
        <f t="shared" si="3"/>
        <v>7.7587928688469088E-2</v>
      </c>
      <c r="J128" s="135">
        <v>0</v>
      </c>
      <c r="K128" s="135">
        <v>0</v>
      </c>
      <c r="L128" s="154">
        <v>0</v>
      </c>
    </row>
    <row r="129" spans="1:12" ht="15.75" customHeight="1" x14ac:dyDescent="0.15">
      <c r="A129" s="92">
        <v>130</v>
      </c>
      <c r="B129" s="93" t="s">
        <v>286</v>
      </c>
      <c r="C129" s="95">
        <v>67908.14</v>
      </c>
      <c r="D129" s="95">
        <v>69521.14</v>
      </c>
      <c r="E129" s="96">
        <f t="shared" si="2"/>
        <v>2.3752675305199089E-2</v>
      </c>
      <c r="F129" s="95">
        <v>70254</v>
      </c>
      <c r="G129" s="96">
        <f t="shared" si="3"/>
        <v>1.0541541752623784E-2</v>
      </c>
      <c r="J129" s="135">
        <v>0</v>
      </c>
      <c r="K129" s="135">
        <v>0</v>
      </c>
      <c r="L129" s="154">
        <v>0</v>
      </c>
    </row>
    <row r="130" spans="1:12" ht="19.5" customHeight="1" x14ac:dyDescent="0.15">
      <c r="A130" s="92">
        <v>131</v>
      </c>
      <c r="B130" s="93" t="s">
        <v>136</v>
      </c>
      <c r="C130" s="95">
        <v>62343.11</v>
      </c>
      <c r="D130" s="95">
        <v>65870.41</v>
      </c>
      <c r="E130" s="96">
        <f t="shared" si="2"/>
        <v>5.6578826433265839E-2</v>
      </c>
      <c r="F130" s="95">
        <v>66765.679999999993</v>
      </c>
      <c r="G130" s="96">
        <f t="shared" si="3"/>
        <v>1.3591383445161309E-2</v>
      </c>
      <c r="J130" s="135">
        <v>0</v>
      </c>
      <c r="K130" s="135">
        <v>0</v>
      </c>
      <c r="L130" s="154">
        <v>0</v>
      </c>
    </row>
    <row r="131" spans="1:12" ht="16" x14ac:dyDescent="0.15">
      <c r="A131" s="92">
        <v>132</v>
      </c>
      <c r="B131" s="93" t="s">
        <v>288</v>
      </c>
      <c r="C131" s="95">
        <v>85956.98</v>
      </c>
      <c r="D131" s="95">
        <v>89416.91</v>
      </c>
      <c r="E131" s="96">
        <f t="shared" si="2"/>
        <v>4.0251879486692177E-2</v>
      </c>
      <c r="F131" s="95">
        <v>92634.14</v>
      </c>
      <c r="G131" s="96">
        <f t="shared" si="3"/>
        <v>3.5980107118440907E-2</v>
      </c>
      <c r="J131" s="135">
        <v>0</v>
      </c>
      <c r="K131" s="135">
        <v>0</v>
      </c>
      <c r="L131" s="154">
        <v>0</v>
      </c>
    </row>
    <row r="132" spans="1:12" ht="15.75" customHeight="1" x14ac:dyDescent="0.15">
      <c r="A132" s="92">
        <v>135</v>
      </c>
      <c r="B132" s="93" t="s">
        <v>289</v>
      </c>
      <c r="C132" s="95">
        <v>73358.460000000006</v>
      </c>
      <c r="D132" s="95">
        <v>70955.929999999993</v>
      </c>
      <c r="E132" s="96">
        <f t="shared" si="2"/>
        <v>-3.2750551197503475E-2</v>
      </c>
      <c r="F132" s="95">
        <v>64728</v>
      </c>
      <c r="G132" s="96">
        <f t="shared" si="3"/>
        <v>-8.7771804273441223E-2</v>
      </c>
      <c r="J132" s="135">
        <v>0</v>
      </c>
      <c r="K132" s="135">
        <v>0</v>
      </c>
      <c r="L132" s="154">
        <v>0</v>
      </c>
    </row>
    <row r="133" spans="1:12" ht="15.75" customHeight="1" x14ac:dyDescent="0.15">
      <c r="A133" s="92">
        <v>136</v>
      </c>
      <c r="B133" s="93" t="s">
        <v>290</v>
      </c>
      <c r="C133" s="95">
        <v>76350.350000000006</v>
      </c>
      <c r="D133" s="95">
        <v>77496.259999999995</v>
      </c>
      <c r="E133" s="96">
        <f t="shared" si="2"/>
        <v>1.5008575599194884E-2</v>
      </c>
      <c r="F133" s="95">
        <v>76460.820000000007</v>
      </c>
      <c r="G133" s="96">
        <f t="shared" si="3"/>
        <v>-1.3361160912797487E-2</v>
      </c>
      <c r="J133" s="135">
        <v>0</v>
      </c>
      <c r="K133" s="135">
        <v>0</v>
      </c>
      <c r="L133" s="154">
        <v>0</v>
      </c>
    </row>
    <row r="134" spans="1:12" ht="15.75" customHeight="1" x14ac:dyDescent="0.15">
      <c r="A134" s="92">
        <v>137</v>
      </c>
      <c r="B134" s="93" t="s">
        <v>291</v>
      </c>
      <c r="C134" s="95">
        <v>0</v>
      </c>
      <c r="D134" s="95">
        <v>0</v>
      </c>
      <c r="E134" s="96" t="str">
        <f t="shared" si="2"/>
        <v/>
      </c>
      <c r="F134" s="95">
        <v>0</v>
      </c>
      <c r="G134" s="96" t="str">
        <f t="shared" si="3"/>
        <v/>
      </c>
      <c r="J134" s="135">
        <v>0</v>
      </c>
      <c r="K134" s="135">
        <v>0</v>
      </c>
      <c r="L134" s="154" t="e">
        <v>#VALUE!</v>
      </c>
    </row>
    <row r="135" spans="1:12" ht="15.75" customHeight="1" x14ac:dyDescent="0.15">
      <c r="A135" s="92">
        <v>139</v>
      </c>
      <c r="B135" s="93" t="s">
        <v>292</v>
      </c>
      <c r="C135" s="95">
        <v>75649.929999999993</v>
      </c>
      <c r="D135" s="95">
        <v>74758.679999999993</v>
      </c>
      <c r="E135" s="96">
        <f t="shared" si="2"/>
        <v>-1.1781240247016767E-2</v>
      </c>
      <c r="F135" s="95">
        <v>74846.67</v>
      </c>
      <c r="G135" s="96">
        <f t="shared" si="3"/>
        <v>1.1769870736080268E-3</v>
      </c>
      <c r="J135" s="135">
        <v>0</v>
      </c>
      <c r="K135" s="135">
        <v>0</v>
      </c>
      <c r="L135" s="154">
        <v>0</v>
      </c>
    </row>
    <row r="136" spans="1:12" ht="15.75" customHeight="1" x14ac:dyDescent="0.15">
      <c r="A136" s="92">
        <v>142</v>
      </c>
      <c r="B136" s="93" t="s">
        <v>293</v>
      </c>
      <c r="C136" s="95">
        <v>65463</v>
      </c>
      <c r="D136" s="95">
        <v>67691.44</v>
      </c>
      <c r="E136" s="96">
        <f t="shared" si="2"/>
        <v>3.4041214120953844E-2</v>
      </c>
      <c r="F136" s="95">
        <v>64539.47</v>
      </c>
      <c r="G136" s="96">
        <f t="shared" si="3"/>
        <v>-4.6563790044945153E-2</v>
      </c>
      <c r="J136" s="135">
        <v>0</v>
      </c>
      <c r="K136" s="135">
        <v>0</v>
      </c>
      <c r="L136" s="154">
        <v>0</v>
      </c>
    </row>
    <row r="137" spans="1:12" ht="15.75" customHeight="1" x14ac:dyDescent="0.15">
      <c r="A137" s="92">
        <v>143</v>
      </c>
      <c r="B137" s="93" t="s">
        <v>294</v>
      </c>
      <c r="C137" s="95">
        <v>100176.63</v>
      </c>
      <c r="D137" s="95">
        <v>99325.83</v>
      </c>
      <c r="E137" s="96">
        <f t="shared" ref="E137:E204" si="4">IF(D137=0, "", IF(C137=0, "", IF(D137&lt;&gt;0, D137/C137-1)))</f>
        <v>-8.492998816191033E-3</v>
      </c>
      <c r="F137" s="95">
        <v>100651.44</v>
      </c>
      <c r="G137" s="96">
        <f t="shared" ref="G137:G204" si="5">IF(F137=0, "", IF(D137=0, "", IF(F137&lt;&gt;0, F137/D137-1)))</f>
        <v>1.3346075235414645E-2</v>
      </c>
      <c r="J137" s="135">
        <v>0</v>
      </c>
      <c r="K137" s="135">
        <v>0</v>
      </c>
      <c r="L137" s="154">
        <v>0</v>
      </c>
    </row>
    <row r="138" spans="1:12" ht="15.75" customHeight="1" x14ac:dyDescent="0.15">
      <c r="A138" s="92">
        <v>144</v>
      </c>
      <c r="B138" s="93" t="s">
        <v>295</v>
      </c>
      <c r="C138" s="95">
        <v>79382.399999999994</v>
      </c>
      <c r="D138" s="95">
        <v>93502.84</v>
      </c>
      <c r="E138" s="96">
        <f t="shared" si="4"/>
        <v>0.17787872374732938</v>
      </c>
      <c r="F138" s="95">
        <v>97510.71</v>
      </c>
      <c r="G138" s="96">
        <f t="shared" si="5"/>
        <v>4.2863617832356926E-2</v>
      </c>
      <c r="J138" s="135">
        <v>0</v>
      </c>
      <c r="K138" s="135">
        <v>0</v>
      </c>
      <c r="L138" s="154">
        <v>0</v>
      </c>
    </row>
    <row r="139" spans="1:12" ht="15.75" customHeight="1" x14ac:dyDescent="0.15">
      <c r="A139" s="141" t="s">
        <v>137</v>
      </c>
      <c r="B139" s="111"/>
      <c r="C139" s="95"/>
      <c r="D139" s="95"/>
      <c r="E139" s="96"/>
      <c r="F139" s="95"/>
      <c r="G139" s="96"/>
      <c r="J139" s="135">
        <v>0</v>
      </c>
      <c r="K139" s="135">
        <v>0</v>
      </c>
      <c r="L139" s="154">
        <v>0</v>
      </c>
    </row>
    <row r="140" spans="1:12" ht="16" x14ac:dyDescent="0.15">
      <c r="A140" s="92">
        <v>202</v>
      </c>
      <c r="B140" s="93" t="s">
        <v>296</v>
      </c>
      <c r="C140" s="95">
        <v>0</v>
      </c>
      <c r="D140" s="95">
        <v>0</v>
      </c>
      <c r="E140" s="96" t="str">
        <f t="shared" si="4"/>
        <v/>
      </c>
      <c r="F140" s="95">
        <v>0</v>
      </c>
      <c r="G140" s="96" t="str">
        <f t="shared" si="5"/>
        <v/>
      </c>
      <c r="J140" s="135">
        <v>0</v>
      </c>
      <c r="K140" s="135">
        <v>0</v>
      </c>
      <c r="L140" s="154" t="e">
        <v>#VALUE!</v>
      </c>
    </row>
    <row r="141" spans="1:12" ht="15.75" customHeight="1" x14ac:dyDescent="0.15">
      <c r="A141" s="92">
        <v>207</v>
      </c>
      <c r="B141" s="93" t="s">
        <v>297</v>
      </c>
      <c r="C141" s="95">
        <v>69362</v>
      </c>
      <c r="D141" s="95">
        <v>71443</v>
      </c>
      <c r="E141" s="96">
        <f t="shared" si="4"/>
        <v>3.0002018396239949E-2</v>
      </c>
      <c r="F141" s="95">
        <v>72872</v>
      </c>
      <c r="G141" s="96">
        <f t="shared" si="5"/>
        <v>2.0001959604160069E-2</v>
      </c>
      <c r="J141" s="135">
        <v>0</v>
      </c>
      <c r="K141" s="135">
        <v>0</v>
      </c>
      <c r="L141" s="154">
        <v>0</v>
      </c>
    </row>
    <row r="142" spans="1:12" s="106" customFormat="1" ht="16" x14ac:dyDescent="0.15">
      <c r="A142" s="102"/>
      <c r="B142" s="103" t="s">
        <v>138</v>
      </c>
      <c r="C142" s="104">
        <v>79797.763436167472</v>
      </c>
      <c r="D142" s="104">
        <v>80313.815616388631</v>
      </c>
      <c r="E142" s="105">
        <f t="shared" si="4"/>
        <v>6.4670005523896901E-3</v>
      </c>
      <c r="F142" s="104">
        <v>81598.510644219248</v>
      </c>
      <c r="G142" s="105">
        <f t="shared" si="5"/>
        <v>1.5995940648204865E-2</v>
      </c>
      <c r="J142" s="135"/>
      <c r="K142" s="135" t="e">
        <v>#N/A</v>
      </c>
      <c r="L142" s="154" t="e">
        <v>#N/A</v>
      </c>
    </row>
    <row r="143" spans="1:12" s="76" customFormat="1" ht="16" x14ac:dyDescent="0.15">
      <c r="A143" s="107"/>
      <c r="B143" s="107"/>
      <c r="C143" s="108"/>
      <c r="D143" s="108"/>
      <c r="E143" s="109"/>
      <c r="F143" s="108"/>
      <c r="G143" s="109"/>
      <c r="J143" s="135"/>
      <c r="K143" s="135" t="e">
        <v>#N/A</v>
      </c>
      <c r="L143" s="154" t="e">
        <v>#N/A</v>
      </c>
    </row>
    <row r="144" spans="1:12" s="76" customFormat="1" ht="16" x14ac:dyDescent="0.15">
      <c r="A144" s="143" t="s">
        <v>139</v>
      </c>
      <c r="B144" s="144"/>
      <c r="C144" s="145"/>
      <c r="D144" s="145"/>
      <c r="E144" s="146"/>
      <c r="F144" s="145"/>
      <c r="G144" s="146"/>
      <c r="J144" s="135"/>
      <c r="K144" s="135">
        <v>0</v>
      </c>
      <c r="L144" s="154">
        <v>0</v>
      </c>
    </row>
    <row r="145" spans="1:12" ht="16" x14ac:dyDescent="0.15">
      <c r="A145" s="147">
        <v>260</v>
      </c>
      <c r="B145" s="148" t="s">
        <v>2339</v>
      </c>
      <c r="C145" s="95">
        <v>0</v>
      </c>
      <c r="D145" s="149">
        <v>0</v>
      </c>
      <c r="E145" s="150" t="str">
        <f t="shared" si="4"/>
        <v/>
      </c>
      <c r="F145" s="149">
        <v>0</v>
      </c>
      <c r="G145" s="150" t="str">
        <f t="shared" si="5"/>
        <v/>
      </c>
      <c r="J145" s="135">
        <v>0</v>
      </c>
      <c r="K145" s="135">
        <v>0</v>
      </c>
      <c r="L145" s="154" t="e">
        <v>#VALUE!</v>
      </c>
    </row>
    <row r="146" spans="1:12" ht="15.75" customHeight="1" x14ac:dyDescent="0.15">
      <c r="A146" s="92">
        <v>261</v>
      </c>
      <c r="B146" s="112" t="s">
        <v>2340</v>
      </c>
      <c r="C146" s="95">
        <v>0</v>
      </c>
      <c r="D146" s="95">
        <v>0</v>
      </c>
      <c r="E146" s="96" t="str">
        <f t="shared" si="4"/>
        <v/>
      </c>
      <c r="F146" s="95">
        <v>0</v>
      </c>
      <c r="G146" s="96" t="str">
        <f t="shared" si="5"/>
        <v/>
      </c>
      <c r="J146" s="135">
        <v>0</v>
      </c>
      <c r="K146" s="135">
        <v>0</v>
      </c>
      <c r="L146" s="154" t="e">
        <v>#VALUE!</v>
      </c>
    </row>
    <row r="147" spans="1:12" ht="15.75" customHeight="1" x14ac:dyDescent="0.15">
      <c r="A147" s="92">
        <v>262</v>
      </c>
      <c r="B147" s="112" t="s">
        <v>2341</v>
      </c>
      <c r="C147" s="95">
        <v>76807.460000000006</v>
      </c>
      <c r="D147" s="95">
        <v>80556.960000000006</v>
      </c>
      <c r="E147" s="96">
        <f t="shared" si="4"/>
        <v>4.8816872736059835E-2</v>
      </c>
      <c r="F147" s="95">
        <v>82168</v>
      </c>
      <c r="G147" s="96">
        <f t="shared" si="5"/>
        <v>1.9998768573193271E-2</v>
      </c>
      <c r="J147" s="135">
        <v>0</v>
      </c>
      <c r="K147" s="135">
        <v>0</v>
      </c>
      <c r="L147" s="154">
        <v>0</v>
      </c>
    </row>
    <row r="148" spans="1:12" ht="15.75" customHeight="1" x14ac:dyDescent="0.15">
      <c r="A148" s="92">
        <v>263</v>
      </c>
      <c r="B148" s="112" t="s">
        <v>2342</v>
      </c>
      <c r="C148" s="95">
        <v>0</v>
      </c>
      <c r="D148" s="95">
        <v>0</v>
      </c>
      <c r="E148" s="96" t="str">
        <f t="shared" si="4"/>
        <v/>
      </c>
      <c r="F148" s="95">
        <v>0</v>
      </c>
      <c r="G148" s="96" t="str">
        <f t="shared" si="5"/>
        <v/>
      </c>
      <c r="J148" s="135">
        <v>0</v>
      </c>
      <c r="K148" s="135">
        <v>0</v>
      </c>
      <c r="L148" s="154" t="e">
        <v>#VALUE!</v>
      </c>
    </row>
    <row r="149" spans="1:12" ht="15.75" customHeight="1" x14ac:dyDescent="0.15">
      <c r="A149" s="92">
        <v>264</v>
      </c>
      <c r="B149" s="112" t="s">
        <v>2343</v>
      </c>
      <c r="C149" s="95">
        <v>0</v>
      </c>
      <c r="D149" s="95">
        <v>0</v>
      </c>
      <c r="E149" s="96" t="str">
        <f t="shared" si="4"/>
        <v/>
      </c>
      <c r="F149" s="95">
        <v>0</v>
      </c>
      <c r="G149" s="96" t="str">
        <f t="shared" si="5"/>
        <v/>
      </c>
      <c r="J149" s="135">
        <v>0</v>
      </c>
      <c r="K149" s="135">
        <v>0</v>
      </c>
      <c r="L149" s="154" t="e">
        <v>#VALUE!</v>
      </c>
    </row>
    <row r="150" spans="1:12" ht="15.75" customHeight="1" x14ac:dyDescent="0.15">
      <c r="A150" s="92">
        <v>265</v>
      </c>
      <c r="B150" s="112" t="s">
        <v>2344</v>
      </c>
      <c r="C150" s="95">
        <v>0</v>
      </c>
      <c r="D150" s="95">
        <v>0</v>
      </c>
      <c r="E150" s="96" t="str">
        <f t="shared" si="4"/>
        <v/>
      </c>
      <c r="F150" s="95">
        <v>0</v>
      </c>
      <c r="G150" s="96" t="str">
        <f t="shared" si="5"/>
        <v/>
      </c>
      <c r="J150" s="135">
        <v>0</v>
      </c>
      <c r="K150" s="135">
        <v>0</v>
      </c>
      <c r="L150" s="154" t="e">
        <v>#VALUE!</v>
      </c>
    </row>
    <row r="151" spans="1:12" ht="15.75" customHeight="1" x14ac:dyDescent="0.15">
      <c r="A151" s="92">
        <v>266</v>
      </c>
      <c r="B151" s="112" t="s">
        <v>2345</v>
      </c>
      <c r="C151" s="95">
        <v>0</v>
      </c>
      <c r="D151" s="95">
        <v>0</v>
      </c>
      <c r="E151" s="96" t="str">
        <f t="shared" si="4"/>
        <v/>
      </c>
      <c r="F151" s="95">
        <v>0</v>
      </c>
      <c r="G151" s="96" t="str">
        <f t="shared" si="5"/>
        <v/>
      </c>
      <c r="J151" s="135">
        <v>0</v>
      </c>
      <c r="K151" s="135">
        <v>0</v>
      </c>
      <c r="L151" s="154" t="e">
        <v>#VALUE!</v>
      </c>
    </row>
    <row r="152" spans="1:12" ht="15.75" customHeight="1" x14ac:dyDescent="0.15">
      <c r="A152" s="92">
        <v>267</v>
      </c>
      <c r="B152" s="112" t="s">
        <v>2346</v>
      </c>
      <c r="C152" s="95">
        <v>0</v>
      </c>
      <c r="D152" s="95">
        <v>0</v>
      </c>
      <c r="E152" s="96" t="str">
        <f t="shared" si="4"/>
        <v/>
      </c>
      <c r="F152" s="95">
        <v>0</v>
      </c>
      <c r="G152" s="96" t="str">
        <f t="shared" si="5"/>
        <v/>
      </c>
      <c r="J152" s="135">
        <v>0</v>
      </c>
      <c r="K152" s="135">
        <v>0</v>
      </c>
      <c r="L152" s="154" t="e">
        <v>#VALUE!</v>
      </c>
    </row>
    <row r="153" spans="1:12" ht="15.75" customHeight="1" x14ac:dyDescent="0.15">
      <c r="A153" s="92">
        <v>268</v>
      </c>
      <c r="B153" s="112" t="s">
        <v>2347</v>
      </c>
      <c r="C153" s="95">
        <v>0</v>
      </c>
      <c r="D153" s="95">
        <v>0</v>
      </c>
      <c r="E153" s="96" t="str">
        <f t="shared" si="4"/>
        <v/>
      </c>
      <c r="F153" s="95">
        <v>0</v>
      </c>
      <c r="G153" s="96" t="str">
        <f t="shared" si="5"/>
        <v/>
      </c>
      <c r="J153" s="135">
        <v>0</v>
      </c>
      <c r="K153" s="135">
        <v>0</v>
      </c>
      <c r="L153" s="154" t="e">
        <v>#VALUE!</v>
      </c>
    </row>
    <row r="154" spans="1:12" ht="15.75" customHeight="1" x14ac:dyDescent="0.15">
      <c r="A154" s="92">
        <v>269</v>
      </c>
      <c r="B154" s="112" t="s">
        <v>2348</v>
      </c>
      <c r="C154" s="95">
        <v>0</v>
      </c>
      <c r="D154" s="95">
        <v>0</v>
      </c>
      <c r="E154" s="96" t="str">
        <f t="shared" si="4"/>
        <v/>
      </c>
      <c r="F154" s="95">
        <v>0</v>
      </c>
      <c r="G154" s="96" t="str">
        <f t="shared" si="5"/>
        <v/>
      </c>
      <c r="J154" s="135">
        <v>0</v>
      </c>
      <c r="K154" s="135">
        <v>0</v>
      </c>
      <c r="L154" s="154" t="e">
        <v>#VALUE!</v>
      </c>
    </row>
    <row r="155" spans="1:12" ht="15.75" customHeight="1" x14ac:dyDescent="0.15">
      <c r="A155" s="92">
        <v>270</v>
      </c>
      <c r="B155" s="112" t="s">
        <v>2349</v>
      </c>
      <c r="C155" s="95">
        <v>0</v>
      </c>
      <c r="D155" s="95">
        <v>0</v>
      </c>
      <c r="E155" s="96" t="str">
        <f t="shared" si="4"/>
        <v/>
      </c>
      <c r="F155" s="95">
        <v>0</v>
      </c>
      <c r="G155" s="96" t="str">
        <f t="shared" si="5"/>
        <v/>
      </c>
      <c r="J155" s="135">
        <v>0</v>
      </c>
      <c r="K155" s="135">
        <v>0</v>
      </c>
      <c r="L155" s="154" t="e">
        <v>#VALUE!</v>
      </c>
    </row>
    <row r="156" spans="1:12" ht="45.5" customHeight="1" x14ac:dyDescent="0.15">
      <c r="A156" s="92">
        <v>271</v>
      </c>
      <c r="B156" s="112" t="s">
        <v>2350</v>
      </c>
      <c r="C156" s="95">
        <v>101190.19</v>
      </c>
      <c r="D156" s="95">
        <v>106280</v>
      </c>
      <c r="E156" s="96">
        <f t="shared" si="4"/>
        <v>5.0299441082183982E-2</v>
      </c>
      <c r="F156" s="95">
        <v>108373.5</v>
      </c>
      <c r="G156" s="96">
        <f t="shared" si="5"/>
        <v>1.9697967632668512E-2</v>
      </c>
      <c r="K156" s="135">
        <v>0</v>
      </c>
      <c r="L156" s="154" t="e">
        <v>#VALUE!</v>
      </c>
    </row>
    <row r="157" spans="1:12" ht="15.75" customHeight="1" x14ac:dyDescent="0.15">
      <c r="A157" s="92">
        <v>272</v>
      </c>
      <c r="B157" s="112" t="s">
        <v>2351</v>
      </c>
      <c r="C157" s="95">
        <v>104185.33</v>
      </c>
      <c r="D157" s="95">
        <v>104367.41</v>
      </c>
      <c r="E157" s="96">
        <f t="shared" si="4"/>
        <v>1.7476548761712341E-3</v>
      </c>
      <c r="F157" s="95">
        <v>102797.47</v>
      </c>
      <c r="G157" s="96">
        <f t="shared" si="5"/>
        <v>-1.504243518163384E-2</v>
      </c>
      <c r="J157" s="135">
        <v>0</v>
      </c>
      <c r="K157" s="135">
        <v>0</v>
      </c>
      <c r="L157" s="154">
        <v>0</v>
      </c>
    </row>
    <row r="158" spans="1:12" ht="15.75" customHeight="1" x14ac:dyDescent="0.15">
      <c r="A158" s="92">
        <v>273</v>
      </c>
      <c r="B158" s="112" t="s">
        <v>2352</v>
      </c>
      <c r="C158" s="95">
        <v>0</v>
      </c>
      <c r="D158" s="95">
        <v>0</v>
      </c>
      <c r="E158" s="96" t="str">
        <f t="shared" si="4"/>
        <v/>
      </c>
      <c r="F158" s="95">
        <v>0</v>
      </c>
      <c r="G158" s="96" t="str">
        <f t="shared" si="5"/>
        <v/>
      </c>
      <c r="J158" s="135">
        <v>0</v>
      </c>
      <c r="K158" s="135">
        <v>0</v>
      </c>
      <c r="L158" s="154" t="e">
        <v>#VALUE!</v>
      </c>
    </row>
    <row r="159" spans="1:12" ht="15.75" customHeight="1" x14ac:dyDescent="0.15">
      <c r="A159" s="92">
        <v>274</v>
      </c>
      <c r="B159" s="112" t="s">
        <v>2353</v>
      </c>
      <c r="C159" s="95">
        <v>0</v>
      </c>
      <c r="D159" s="95">
        <v>0</v>
      </c>
      <c r="E159" s="96" t="str">
        <f t="shared" si="4"/>
        <v/>
      </c>
      <c r="F159" s="95">
        <v>0</v>
      </c>
      <c r="G159" s="96" t="str">
        <f t="shared" si="5"/>
        <v/>
      </c>
      <c r="J159" s="135">
        <v>0</v>
      </c>
      <c r="K159" s="135">
        <v>0</v>
      </c>
      <c r="L159" s="154" t="e">
        <v>#VALUE!</v>
      </c>
    </row>
    <row r="160" spans="1:12" ht="15.75" customHeight="1" x14ac:dyDescent="0.15">
      <c r="A160" s="92">
        <v>275</v>
      </c>
      <c r="B160" s="112" t="s">
        <v>140</v>
      </c>
      <c r="C160" s="95">
        <v>0</v>
      </c>
      <c r="D160" s="95">
        <v>0</v>
      </c>
      <c r="E160" s="96" t="str">
        <f t="shared" si="4"/>
        <v/>
      </c>
      <c r="F160" s="95">
        <v>0</v>
      </c>
      <c r="G160" s="96" t="str">
        <f t="shared" si="5"/>
        <v/>
      </c>
      <c r="J160" s="135">
        <v>0</v>
      </c>
      <c r="K160" s="135">
        <v>0</v>
      </c>
      <c r="L160" s="154" t="e">
        <v>#VALUE!</v>
      </c>
    </row>
    <row r="161" spans="1:12" ht="15.75" customHeight="1" x14ac:dyDescent="0.15">
      <c r="A161" s="92">
        <v>276</v>
      </c>
      <c r="B161" s="112" t="s">
        <v>2354</v>
      </c>
      <c r="C161" s="95">
        <v>0</v>
      </c>
      <c r="D161" s="95">
        <v>0</v>
      </c>
      <c r="E161" s="96" t="str">
        <f t="shared" si="4"/>
        <v/>
      </c>
      <c r="F161" s="95">
        <v>0</v>
      </c>
      <c r="G161" s="96" t="str">
        <f t="shared" si="5"/>
        <v/>
      </c>
      <c r="J161" s="135">
        <v>0</v>
      </c>
      <c r="K161" s="135">
        <v>0</v>
      </c>
      <c r="L161" s="154" t="e">
        <v>#VALUE!</v>
      </c>
    </row>
    <row r="162" spans="1:12" ht="15.75" customHeight="1" x14ac:dyDescent="0.15">
      <c r="A162" s="92">
        <v>277</v>
      </c>
      <c r="B162" s="112" t="s">
        <v>2355</v>
      </c>
      <c r="C162" s="95">
        <v>0</v>
      </c>
      <c r="D162" s="95">
        <v>0</v>
      </c>
      <c r="E162" s="96" t="str">
        <f>IF(D162=0, "", IF(C162=0, "", IF(D162&lt;&gt;0, D162/C162-1)))</f>
        <v/>
      </c>
      <c r="F162" s="95">
        <v>0</v>
      </c>
      <c r="G162" s="96" t="str">
        <f>IF(F162=0, "", IF(D162=0, "", IF(F162&lt;&gt;0, F162/D162-1)))</f>
        <v/>
      </c>
      <c r="J162" s="135">
        <v>0</v>
      </c>
      <c r="K162" s="135">
        <v>0</v>
      </c>
      <c r="L162" s="154" t="e">
        <v>#VALUE!</v>
      </c>
    </row>
    <row r="163" spans="1:12" ht="15.75" customHeight="1" x14ac:dyDescent="0.15">
      <c r="A163" s="92">
        <v>278</v>
      </c>
      <c r="B163" s="112" t="s">
        <v>2356</v>
      </c>
      <c r="C163" s="95">
        <v>0</v>
      </c>
      <c r="D163" s="95">
        <v>0</v>
      </c>
      <c r="E163" s="152" t="str">
        <f>IF(D163=0, "", IF(C163=0, "", IF(D163&lt;&gt;0, D163/C163-1)))</f>
        <v/>
      </c>
      <c r="F163" s="95">
        <v>0</v>
      </c>
      <c r="G163" s="96" t="str">
        <f>IF(F163=0, "", IF(D163=0, "", IF(F163&lt;&gt;0, F163/D163-1)))</f>
        <v/>
      </c>
      <c r="J163" s="135">
        <v>0</v>
      </c>
      <c r="K163" s="135">
        <v>0</v>
      </c>
      <c r="L163" s="154" t="e">
        <v>#VALUE!</v>
      </c>
    </row>
    <row r="164" spans="1:12" s="113" customFormat="1" ht="16" x14ac:dyDescent="0.15">
      <c r="A164" s="102"/>
      <c r="B164" s="103" t="s">
        <v>141</v>
      </c>
      <c r="C164" s="104">
        <v>98642.446843854312</v>
      </c>
      <c r="D164" s="104">
        <v>101074.94233937222</v>
      </c>
      <c r="E164" s="105">
        <f t="shared" si="4"/>
        <v>2.4659723814114409E-2</v>
      </c>
      <c r="F164" s="104">
        <v>101217.90333333115</v>
      </c>
      <c r="G164" s="105">
        <f t="shared" si="5"/>
        <v>1.4144058918077462E-3</v>
      </c>
      <c r="J164" s="135"/>
      <c r="K164" s="135" t="e">
        <v>#N/A</v>
      </c>
      <c r="L164" s="154" t="e">
        <v>#N/A</v>
      </c>
    </row>
    <row r="165" spans="1:12" s="76" customFormat="1" ht="16" x14ac:dyDescent="0.15">
      <c r="A165" s="107"/>
      <c r="B165" s="107"/>
      <c r="C165" s="108"/>
      <c r="D165" s="108"/>
      <c r="E165" s="109"/>
      <c r="F165" s="108"/>
      <c r="G165" s="109"/>
      <c r="J165" s="135"/>
      <c r="K165" s="135" t="e">
        <v>#N/A</v>
      </c>
      <c r="L165" s="154" t="e">
        <v>#N/A</v>
      </c>
    </row>
    <row r="166" spans="1:12" s="76" customFormat="1" ht="16" x14ac:dyDescent="0.15">
      <c r="A166" s="110" t="s">
        <v>142</v>
      </c>
      <c r="B166" s="111"/>
      <c r="C166" s="108"/>
      <c r="D166" s="108"/>
      <c r="E166" s="109"/>
      <c r="F166" s="108"/>
      <c r="G166" s="109"/>
      <c r="J166" s="135"/>
      <c r="K166" s="135">
        <v>0</v>
      </c>
      <c r="L166" s="154">
        <v>0</v>
      </c>
    </row>
    <row r="167" spans="1:12" ht="16" x14ac:dyDescent="0.15">
      <c r="A167" s="92">
        <v>280</v>
      </c>
      <c r="B167" s="112" t="s">
        <v>2357</v>
      </c>
      <c r="C167" s="95">
        <v>0</v>
      </c>
      <c r="D167" s="95">
        <v>0</v>
      </c>
      <c r="E167" s="96" t="str">
        <f t="shared" si="4"/>
        <v/>
      </c>
      <c r="F167" s="95">
        <v>0</v>
      </c>
      <c r="G167" s="96" t="str">
        <f t="shared" si="5"/>
        <v/>
      </c>
      <c r="J167" s="135">
        <v>0</v>
      </c>
      <c r="K167" s="135">
        <v>0</v>
      </c>
      <c r="L167" s="154" t="e">
        <v>#VALUE!</v>
      </c>
    </row>
    <row r="168" spans="1:12" ht="15.75" customHeight="1" x14ac:dyDescent="0.15">
      <c r="A168" s="92">
        <v>281</v>
      </c>
      <c r="B168" s="112" t="s">
        <v>2358</v>
      </c>
      <c r="C168" s="95">
        <v>0</v>
      </c>
      <c r="D168" s="95">
        <v>0</v>
      </c>
      <c r="E168" s="96" t="str">
        <f t="shared" si="4"/>
        <v/>
      </c>
      <c r="F168" s="95">
        <v>0</v>
      </c>
      <c r="G168" s="96" t="str">
        <f t="shared" si="5"/>
        <v/>
      </c>
      <c r="J168" s="135">
        <v>0</v>
      </c>
      <c r="K168" s="135">
        <v>0</v>
      </c>
      <c r="L168" s="154" t="e">
        <v>#VALUE!</v>
      </c>
    </row>
    <row r="169" spans="1:12" ht="15.75" customHeight="1" x14ac:dyDescent="0.15">
      <c r="A169" s="92">
        <v>282</v>
      </c>
      <c r="B169" s="112" t="s">
        <v>2359</v>
      </c>
      <c r="C169" s="95">
        <v>0</v>
      </c>
      <c r="D169" s="95">
        <v>0</v>
      </c>
      <c r="E169" s="96" t="str">
        <f t="shared" si="4"/>
        <v/>
      </c>
      <c r="F169" s="95">
        <v>0</v>
      </c>
      <c r="G169" s="96" t="str">
        <f t="shared" si="5"/>
        <v/>
      </c>
      <c r="J169" s="135">
        <v>0</v>
      </c>
      <c r="K169" s="135">
        <v>0</v>
      </c>
      <c r="L169" s="154" t="e">
        <v>#VALUE!</v>
      </c>
    </row>
    <row r="170" spans="1:12" ht="15.75" customHeight="1" x14ac:dyDescent="0.15">
      <c r="A170" s="92">
        <v>283</v>
      </c>
      <c r="B170" s="112" t="s">
        <v>2360</v>
      </c>
      <c r="C170" s="95">
        <v>0</v>
      </c>
      <c r="D170" s="95">
        <v>0</v>
      </c>
      <c r="E170" s="96" t="str">
        <f t="shared" si="4"/>
        <v/>
      </c>
      <c r="F170" s="95">
        <v>0</v>
      </c>
      <c r="G170" s="96" t="str">
        <f t="shared" si="5"/>
        <v/>
      </c>
      <c r="J170" s="135">
        <v>0</v>
      </c>
      <c r="K170" s="135">
        <v>0</v>
      </c>
      <c r="L170" s="154" t="e">
        <v>#VALUE!</v>
      </c>
    </row>
    <row r="171" spans="1:12" ht="15.75" customHeight="1" x14ac:dyDescent="0.15">
      <c r="A171" s="92">
        <v>284</v>
      </c>
      <c r="B171" s="112" t="s">
        <v>2361</v>
      </c>
      <c r="C171" s="95">
        <v>71968.490000000005</v>
      </c>
      <c r="D171" s="95">
        <v>73769</v>
      </c>
      <c r="E171" s="96">
        <f t="shared" si="4"/>
        <v>2.5018032197146267E-2</v>
      </c>
      <c r="F171" s="95">
        <v>75244</v>
      </c>
      <c r="G171" s="96">
        <f t="shared" si="5"/>
        <v>1.999484878471991E-2</v>
      </c>
      <c r="J171" s="135">
        <v>0</v>
      </c>
      <c r="K171" s="135">
        <v>0</v>
      </c>
      <c r="L171" s="154">
        <v>0</v>
      </c>
    </row>
    <row r="172" spans="1:12" ht="15.75" customHeight="1" x14ac:dyDescent="0.15">
      <c r="A172" s="92">
        <v>285</v>
      </c>
      <c r="B172" s="112" t="s">
        <v>2362</v>
      </c>
      <c r="C172" s="95">
        <v>0</v>
      </c>
      <c r="D172" s="95">
        <v>0</v>
      </c>
      <c r="E172" s="96" t="str">
        <f t="shared" si="4"/>
        <v/>
      </c>
      <c r="F172" s="95">
        <v>0</v>
      </c>
      <c r="G172" s="96" t="str">
        <f t="shared" si="5"/>
        <v/>
      </c>
      <c r="J172" s="135">
        <v>0</v>
      </c>
      <c r="K172" s="135">
        <v>0</v>
      </c>
      <c r="L172" s="154" t="e">
        <v>#VALUE!</v>
      </c>
    </row>
    <row r="173" spans="1:12" ht="15.75" customHeight="1" x14ac:dyDescent="0.15">
      <c r="A173" s="92">
        <v>286</v>
      </c>
      <c r="B173" s="112" t="s">
        <v>2363</v>
      </c>
      <c r="C173" s="95">
        <v>0</v>
      </c>
      <c r="D173" s="95">
        <v>0</v>
      </c>
      <c r="E173" s="96" t="str">
        <f t="shared" si="4"/>
        <v/>
      </c>
      <c r="F173" s="95">
        <v>0</v>
      </c>
      <c r="G173" s="96" t="str">
        <f t="shared" si="5"/>
        <v/>
      </c>
      <c r="J173" s="135">
        <v>0</v>
      </c>
      <c r="K173" s="135">
        <v>0</v>
      </c>
      <c r="L173" s="154" t="e">
        <v>#VALUE!</v>
      </c>
    </row>
    <row r="174" spans="1:12" ht="15.75" customHeight="1" x14ac:dyDescent="0.15">
      <c r="A174" s="92">
        <v>287</v>
      </c>
      <c r="B174" s="112" t="s">
        <v>2364</v>
      </c>
      <c r="C174" s="95">
        <v>0</v>
      </c>
      <c r="D174" s="95">
        <v>0</v>
      </c>
      <c r="E174" s="96" t="str">
        <f t="shared" si="4"/>
        <v/>
      </c>
      <c r="F174" s="95">
        <v>0</v>
      </c>
      <c r="G174" s="96" t="str">
        <f t="shared" si="5"/>
        <v/>
      </c>
      <c r="J174" s="135">
        <v>0</v>
      </c>
      <c r="K174" s="135">
        <v>0</v>
      </c>
      <c r="L174" s="154" t="e">
        <v>#VALUE!</v>
      </c>
    </row>
    <row r="175" spans="1:12" ht="15.75" customHeight="1" x14ac:dyDescent="0.15">
      <c r="A175" s="92">
        <v>288</v>
      </c>
      <c r="B175" s="112" t="s">
        <v>2365</v>
      </c>
      <c r="C175" s="95">
        <v>0</v>
      </c>
      <c r="D175" s="95">
        <v>0</v>
      </c>
      <c r="E175" s="96" t="str">
        <f t="shared" si="4"/>
        <v/>
      </c>
      <c r="F175" s="95">
        <v>82000</v>
      </c>
      <c r="G175" s="96" t="str">
        <f t="shared" si="5"/>
        <v/>
      </c>
      <c r="J175" s="135">
        <v>0</v>
      </c>
      <c r="K175" s="135">
        <v>0</v>
      </c>
      <c r="L175" s="154" t="e">
        <v>#VALUE!</v>
      </c>
    </row>
    <row r="176" spans="1:12" ht="15.75" customHeight="1" x14ac:dyDescent="0.15">
      <c r="A176" s="92">
        <v>290</v>
      </c>
      <c r="B176" s="112" t="s">
        <v>2366</v>
      </c>
      <c r="C176" s="95">
        <v>96362.7</v>
      </c>
      <c r="D176" s="95">
        <v>96249.25</v>
      </c>
      <c r="E176" s="96">
        <f t="shared" si="4"/>
        <v>-1.1773227607777548E-3</v>
      </c>
      <c r="F176" s="95">
        <v>96249.25</v>
      </c>
      <c r="G176" s="96">
        <f t="shared" si="5"/>
        <v>0</v>
      </c>
      <c r="J176" s="135">
        <v>0</v>
      </c>
      <c r="K176" s="135">
        <v>0</v>
      </c>
      <c r="L176" s="154">
        <v>0</v>
      </c>
    </row>
    <row r="177" spans="1:12" ht="15.75" customHeight="1" x14ac:dyDescent="0.15">
      <c r="A177" s="92">
        <v>292</v>
      </c>
      <c r="B177" s="112" t="s">
        <v>2367</v>
      </c>
      <c r="C177" s="95">
        <v>0</v>
      </c>
      <c r="D177" s="95">
        <v>0</v>
      </c>
      <c r="E177" s="96" t="str">
        <f t="shared" si="4"/>
        <v/>
      </c>
      <c r="F177" s="95">
        <v>0</v>
      </c>
      <c r="G177" s="96" t="str">
        <f t="shared" si="5"/>
        <v/>
      </c>
      <c r="J177" s="135">
        <v>0</v>
      </c>
      <c r="K177" s="135">
        <v>0</v>
      </c>
      <c r="L177" s="154" t="e">
        <v>#VALUE!</v>
      </c>
    </row>
    <row r="178" spans="1:12" ht="15.75" customHeight="1" x14ac:dyDescent="0.15">
      <c r="A178" s="92">
        <v>299</v>
      </c>
      <c r="B178" s="112" t="s">
        <v>2368</v>
      </c>
      <c r="C178" s="95">
        <v>0</v>
      </c>
      <c r="D178" s="95">
        <v>0</v>
      </c>
      <c r="E178" s="96" t="str">
        <f t="shared" si="4"/>
        <v/>
      </c>
      <c r="F178" s="95">
        <v>0</v>
      </c>
      <c r="G178" s="96" t="str">
        <f t="shared" si="5"/>
        <v/>
      </c>
      <c r="J178" s="135">
        <v>0</v>
      </c>
      <c r="K178" s="135">
        <v>0</v>
      </c>
      <c r="L178" s="154" t="e">
        <v>#VALUE!</v>
      </c>
    </row>
    <row r="179" spans="1:12" s="113" customFormat="1" ht="20.25" customHeight="1" x14ac:dyDescent="0.15">
      <c r="A179" s="102"/>
      <c r="B179" s="103" t="s">
        <v>143</v>
      </c>
      <c r="C179" s="104">
        <v>90818.563636363382</v>
      </c>
      <c r="D179" s="104">
        <v>91208.831838561076</v>
      </c>
      <c r="E179" s="105">
        <f t="shared" si="4"/>
        <v>4.297229405216374E-3</v>
      </c>
      <c r="F179" s="104">
        <v>88586.12848296942</v>
      </c>
      <c r="G179" s="105">
        <f t="shared" si="5"/>
        <v>-2.8754927595540547E-2</v>
      </c>
      <c r="J179" s="135"/>
      <c r="K179" s="135" t="e">
        <v>#N/A</v>
      </c>
      <c r="L179" s="154" t="e">
        <v>#N/A</v>
      </c>
    </row>
    <row r="180" spans="1:12" s="76" customFormat="1" ht="16" x14ac:dyDescent="0.15">
      <c r="A180" s="107"/>
      <c r="B180" s="107"/>
      <c r="C180" s="108"/>
      <c r="D180" s="108"/>
      <c r="E180" s="109"/>
      <c r="F180" s="108"/>
      <c r="G180" s="109"/>
      <c r="J180" s="135"/>
      <c r="K180" s="135" t="e">
        <v>#N/A</v>
      </c>
      <c r="L180" s="154" t="e">
        <v>#N/A</v>
      </c>
    </row>
    <row r="181" spans="1:12" s="76" customFormat="1" ht="16" x14ac:dyDescent="0.15">
      <c r="A181" s="110" t="s">
        <v>144</v>
      </c>
      <c r="B181" s="111"/>
      <c r="C181" s="108"/>
      <c r="D181" s="108"/>
      <c r="E181" s="109"/>
      <c r="F181" s="108"/>
      <c r="G181" s="109"/>
      <c r="J181" s="135"/>
      <c r="K181" s="135" t="e">
        <v>#N/A</v>
      </c>
      <c r="L181" s="154" t="e">
        <v>#N/A</v>
      </c>
    </row>
    <row r="182" spans="1:12" ht="16" x14ac:dyDescent="0.15">
      <c r="A182" s="92">
        <v>301</v>
      </c>
      <c r="B182" s="112" t="s">
        <v>2369</v>
      </c>
      <c r="C182" s="95">
        <v>79317.960000000006</v>
      </c>
      <c r="D182" s="95">
        <v>83297.62</v>
      </c>
      <c r="E182" s="96">
        <f t="shared" si="4"/>
        <v>5.0173504210143438E-2</v>
      </c>
      <c r="F182" s="95">
        <v>84917</v>
      </c>
      <c r="G182" s="96">
        <f t="shared" si="5"/>
        <v>1.9440891588499154E-2</v>
      </c>
      <c r="J182" s="135">
        <v>0</v>
      </c>
      <c r="K182" s="135">
        <v>0</v>
      </c>
      <c r="L182" s="154">
        <v>0</v>
      </c>
    </row>
    <row r="183" spans="1:12" ht="15.75" customHeight="1" x14ac:dyDescent="0.15">
      <c r="A183" s="92">
        <v>302</v>
      </c>
      <c r="B183" s="112" t="s">
        <v>2370</v>
      </c>
      <c r="C183" s="95">
        <v>48775</v>
      </c>
      <c r="D183" s="95">
        <v>49550</v>
      </c>
      <c r="E183" s="96">
        <f t="shared" si="4"/>
        <v>1.5889287544848862E-2</v>
      </c>
      <c r="F183" s="95">
        <v>49700</v>
      </c>
      <c r="G183" s="96">
        <f t="shared" si="5"/>
        <v>3.0272452068618172E-3</v>
      </c>
      <c r="J183" s="135">
        <v>0</v>
      </c>
      <c r="K183" s="135">
        <v>0</v>
      </c>
      <c r="L183" s="154">
        <v>0</v>
      </c>
    </row>
    <row r="184" spans="1:12" ht="15.75" customHeight="1" x14ac:dyDescent="0.15">
      <c r="A184" s="92">
        <v>304</v>
      </c>
      <c r="B184" s="112" t="s">
        <v>2371</v>
      </c>
      <c r="C184" s="95">
        <v>74052.960000000006</v>
      </c>
      <c r="D184" s="95">
        <v>75817.09</v>
      </c>
      <c r="E184" s="96">
        <f t="shared" si="4"/>
        <v>2.3822545378334503E-2</v>
      </c>
      <c r="F184" s="95">
        <v>77500</v>
      </c>
      <c r="G184" s="96">
        <f t="shared" si="5"/>
        <v>2.2196974323335228E-2</v>
      </c>
      <c r="J184" s="135">
        <v>0</v>
      </c>
      <c r="K184" s="135">
        <v>0</v>
      </c>
      <c r="L184" s="154">
        <v>0</v>
      </c>
    </row>
    <row r="185" spans="1:12" ht="15.75" customHeight="1" x14ac:dyDescent="0.15">
      <c r="A185" s="92">
        <v>306</v>
      </c>
      <c r="B185" s="112" t="s">
        <v>2372</v>
      </c>
      <c r="C185" s="95">
        <v>67275.539999999994</v>
      </c>
      <c r="D185" s="95">
        <v>70577.53</v>
      </c>
      <c r="E185" s="96">
        <f t="shared" si="4"/>
        <v>4.9081582994354278E-2</v>
      </c>
      <c r="F185" s="95">
        <v>71736.14</v>
      </c>
      <c r="G185" s="96">
        <f t="shared" si="5"/>
        <v>1.6416131309780813E-2</v>
      </c>
      <c r="J185" s="135">
        <v>0</v>
      </c>
      <c r="K185" s="135">
        <v>0</v>
      </c>
      <c r="L185" s="154">
        <v>0</v>
      </c>
    </row>
    <row r="186" spans="1:12" ht="15.75" customHeight="1" x14ac:dyDescent="0.15">
      <c r="A186" s="92">
        <v>307</v>
      </c>
      <c r="B186" s="112" t="s">
        <v>2373</v>
      </c>
      <c r="C186" s="95">
        <v>76660</v>
      </c>
      <c r="D186" s="95">
        <v>65405.33</v>
      </c>
      <c r="E186" s="96">
        <f t="shared" si="4"/>
        <v>-0.14681280980954858</v>
      </c>
      <c r="F186" s="95">
        <v>60000</v>
      </c>
      <c r="G186" s="96">
        <f t="shared" si="5"/>
        <v>-8.2643570485769313E-2</v>
      </c>
      <c r="J186" s="135">
        <v>0</v>
      </c>
      <c r="K186" s="135">
        <v>0</v>
      </c>
      <c r="L186" s="154">
        <v>0</v>
      </c>
    </row>
    <row r="187" spans="1:12" ht="15.75" customHeight="1" x14ac:dyDescent="0.15">
      <c r="A187" s="92">
        <v>308</v>
      </c>
      <c r="B187" s="112" t="s">
        <v>2374</v>
      </c>
      <c r="C187" s="95">
        <v>70410.960000000006</v>
      </c>
      <c r="D187" s="95">
        <v>72171</v>
      </c>
      <c r="E187" s="96">
        <f t="shared" si="4"/>
        <v>2.4996676653748162E-2</v>
      </c>
      <c r="F187" s="95">
        <v>73974</v>
      </c>
      <c r="G187" s="96">
        <f t="shared" si="5"/>
        <v>2.4982333624308906E-2</v>
      </c>
      <c r="J187" s="135">
        <v>0</v>
      </c>
      <c r="K187" s="135">
        <v>0</v>
      </c>
      <c r="L187" s="154">
        <v>0</v>
      </c>
    </row>
    <row r="188" spans="1:12" ht="15.75" customHeight="1" x14ac:dyDescent="0.15">
      <c r="A188" s="92">
        <v>309</v>
      </c>
      <c r="B188" s="112" t="s">
        <v>2375</v>
      </c>
      <c r="C188" s="95">
        <v>0</v>
      </c>
      <c r="D188" s="95">
        <v>0</v>
      </c>
      <c r="E188" s="96" t="str">
        <f t="shared" si="4"/>
        <v/>
      </c>
      <c r="F188" s="95">
        <v>0</v>
      </c>
      <c r="G188" s="96" t="str">
        <f t="shared" si="5"/>
        <v/>
      </c>
      <c r="J188" s="135">
        <v>0</v>
      </c>
      <c r="K188" s="135">
        <v>0</v>
      </c>
      <c r="L188" s="154" t="e">
        <v>#VALUE!</v>
      </c>
    </row>
    <row r="189" spans="1:12" ht="15.75" customHeight="1" x14ac:dyDescent="0.15">
      <c r="A189" s="92">
        <v>310</v>
      </c>
      <c r="B189" s="112" t="s">
        <v>2376</v>
      </c>
      <c r="C189" s="95">
        <v>62192.160000000003</v>
      </c>
      <c r="D189" s="95">
        <v>63123.839999999997</v>
      </c>
      <c r="E189" s="96">
        <f t="shared" si="4"/>
        <v>1.4980666373382023E-2</v>
      </c>
      <c r="F189" s="95">
        <v>64072</v>
      </c>
      <c r="G189" s="96">
        <f t="shared" si="5"/>
        <v>1.5020632458354832E-2</v>
      </c>
      <c r="J189" s="135">
        <v>0</v>
      </c>
      <c r="K189" s="135">
        <v>0</v>
      </c>
      <c r="L189" s="154">
        <v>0</v>
      </c>
    </row>
    <row r="190" spans="1:12" ht="48" customHeight="1" x14ac:dyDescent="0.15">
      <c r="A190" s="92">
        <v>311</v>
      </c>
      <c r="B190" s="112" t="s">
        <v>2377</v>
      </c>
      <c r="C190" s="95">
        <v>0</v>
      </c>
      <c r="D190" s="95">
        <v>0</v>
      </c>
      <c r="E190" s="96" t="str">
        <f t="shared" si="4"/>
        <v/>
      </c>
      <c r="F190" s="95">
        <v>0</v>
      </c>
      <c r="G190" s="96" t="str">
        <f t="shared" si="5"/>
        <v/>
      </c>
      <c r="J190" s="135">
        <v>0</v>
      </c>
      <c r="K190" s="135">
        <v>0</v>
      </c>
      <c r="L190" s="154" t="e">
        <v>#VALUE!</v>
      </c>
    </row>
    <row r="191" spans="1:12" ht="15.75" customHeight="1" x14ac:dyDescent="0.15">
      <c r="A191" s="92">
        <v>313</v>
      </c>
      <c r="B191" s="112" t="s">
        <v>145</v>
      </c>
      <c r="C191" s="95">
        <v>0</v>
      </c>
      <c r="D191" s="95">
        <v>0</v>
      </c>
      <c r="E191" s="96" t="str">
        <f t="shared" si="4"/>
        <v/>
      </c>
      <c r="F191" s="95">
        <v>0</v>
      </c>
      <c r="G191" s="96" t="str">
        <f t="shared" si="5"/>
        <v/>
      </c>
      <c r="J191" s="135" t="e">
        <v>#VALUE!</v>
      </c>
      <c r="K191" s="135">
        <v>0</v>
      </c>
      <c r="L191" s="154" t="e">
        <v>#VALUE!</v>
      </c>
    </row>
    <row r="192" spans="1:12" s="113" customFormat="1" ht="21.75" customHeight="1" x14ac:dyDescent="0.15">
      <c r="A192" s="102"/>
      <c r="B192" s="103" t="s">
        <v>146</v>
      </c>
      <c r="C192" s="104">
        <v>72228.389574761444</v>
      </c>
      <c r="D192" s="104">
        <v>73164.03551136858</v>
      </c>
      <c r="E192" s="105">
        <f t="shared" si="4"/>
        <v>1.2953991389198505E-2</v>
      </c>
      <c r="F192" s="104">
        <v>73438.858710562941</v>
      </c>
      <c r="G192" s="105">
        <f t="shared" si="5"/>
        <v>3.7562608086545435E-3</v>
      </c>
      <c r="J192" s="135"/>
      <c r="K192" s="135" t="e">
        <v>#N/A</v>
      </c>
      <c r="L192" s="154" t="e">
        <v>#N/A</v>
      </c>
    </row>
    <row r="193" spans="1:12" s="76" customFormat="1" ht="16" x14ac:dyDescent="0.15">
      <c r="A193" s="107"/>
      <c r="B193" s="107"/>
      <c r="C193" s="108"/>
      <c r="D193" s="108"/>
      <c r="E193" s="109"/>
      <c r="F193" s="108"/>
      <c r="G193" s="109"/>
      <c r="J193" s="135"/>
      <c r="K193" s="135" t="e">
        <v>#N/A</v>
      </c>
      <c r="L193" s="154" t="e">
        <v>#N/A</v>
      </c>
    </row>
    <row r="194" spans="1:12" s="76" customFormat="1" ht="16" x14ac:dyDescent="0.15">
      <c r="A194" s="110" t="s">
        <v>147</v>
      </c>
      <c r="B194" s="111"/>
      <c r="C194" s="108"/>
      <c r="D194" s="108"/>
      <c r="E194" s="109"/>
      <c r="F194" s="108"/>
      <c r="G194" s="109"/>
      <c r="J194" s="135"/>
      <c r="K194" s="135">
        <v>0</v>
      </c>
      <c r="L194" s="154">
        <v>0</v>
      </c>
    </row>
    <row r="195" spans="1:12" ht="16" x14ac:dyDescent="0.15">
      <c r="A195" s="92">
        <v>401</v>
      </c>
      <c r="B195" s="112" t="s">
        <v>2378</v>
      </c>
      <c r="C195" s="95">
        <v>0</v>
      </c>
      <c r="D195" s="95">
        <v>0</v>
      </c>
      <c r="E195" s="96" t="str">
        <f t="shared" si="4"/>
        <v/>
      </c>
      <c r="F195" s="95">
        <v>0</v>
      </c>
      <c r="G195" s="96" t="str">
        <f t="shared" si="5"/>
        <v/>
      </c>
      <c r="J195" s="135">
        <v>0</v>
      </c>
      <c r="K195" s="135">
        <v>0</v>
      </c>
      <c r="L195" s="154" t="e">
        <v>#VALUE!</v>
      </c>
    </row>
    <row r="196" spans="1:12" ht="15.75" customHeight="1" x14ac:dyDescent="0.15">
      <c r="A196" s="92">
        <v>402</v>
      </c>
      <c r="B196" s="112" t="s">
        <v>2379</v>
      </c>
      <c r="C196" s="95">
        <v>82548</v>
      </c>
      <c r="D196" s="95">
        <v>86263</v>
      </c>
      <c r="E196" s="96">
        <f t="shared" si="4"/>
        <v>4.5004118815719307E-2</v>
      </c>
      <c r="F196" s="95">
        <v>87988</v>
      </c>
      <c r="G196" s="96">
        <f t="shared" si="5"/>
        <v>1.9996985961536318E-2</v>
      </c>
      <c r="J196" s="135">
        <v>0</v>
      </c>
      <c r="K196" s="135">
        <v>0</v>
      </c>
      <c r="L196" s="154">
        <v>0</v>
      </c>
    </row>
    <row r="197" spans="1:12" ht="15.75" customHeight="1" x14ac:dyDescent="0.15">
      <c r="A197" s="92">
        <v>403</v>
      </c>
      <c r="B197" s="112" t="s">
        <v>2380</v>
      </c>
      <c r="C197" s="95">
        <v>0</v>
      </c>
      <c r="D197" s="95">
        <v>0</v>
      </c>
      <c r="E197" s="96" t="str">
        <f t="shared" si="4"/>
        <v/>
      </c>
      <c r="F197" s="95">
        <v>0</v>
      </c>
      <c r="G197" s="96" t="str">
        <f t="shared" si="5"/>
        <v/>
      </c>
      <c r="J197" s="135">
        <v>0</v>
      </c>
      <c r="K197" s="135">
        <v>0</v>
      </c>
      <c r="L197" s="154" t="e">
        <v>#VALUE!</v>
      </c>
    </row>
    <row r="198" spans="1:12" ht="15.75" customHeight="1" x14ac:dyDescent="0.15">
      <c r="A198" s="92">
        <v>404</v>
      </c>
      <c r="B198" s="112" t="s">
        <v>2381</v>
      </c>
      <c r="C198" s="95">
        <v>0</v>
      </c>
      <c r="D198" s="95">
        <v>0</v>
      </c>
      <c r="E198" s="96" t="str">
        <f t="shared" si="4"/>
        <v/>
      </c>
      <c r="F198" s="95">
        <v>0</v>
      </c>
      <c r="G198" s="96" t="str">
        <f t="shared" si="5"/>
        <v/>
      </c>
      <c r="J198" s="135">
        <v>0</v>
      </c>
      <c r="K198" s="135">
        <v>0</v>
      </c>
      <c r="L198" s="154" t="e">
        <v>#VALUE!</v>
      </c>
    </row>
    <row r="199" spans="1:12" ht="15.75" customHeight="1" x14ac:dyDescent="0.15">
      <c r="A199" s="92">
        <v>405</v>
      </c>
      <c r="B199" s="112" t="s">
        <v>2382</v>
      </c>
      <c r="C199" s="95">
        <v>0</v>
      </c>
      <c r="D199" s="95">
        <v>0</v>
      </c>
      <c r="E199" s="96" t="str">
        <f t="shared" si="4"/>
        <v/>
      </c>
      <c r="F199" s="95">
        <v>0</v>
      </c>
      <c r="G199" s="96" t="str">
        <f t="shared" si="5"/>
        <v/>
      </c>
      <c r="J199" s="135">
        <v>0</v>
      </c>
      <c r="K199" s="135">
        <v>0</v>
      </c>
      <c r="L199" s="154" t="e">
        <v>#VALUE!</v>
      </c>
    </row>
    <row r="200" spans="1:12" ht="15.75" customHeight="1" x14ac:dyDescent="0.15">
      <c r="A200" s="92">
        <v>406</v>
      </c>
      <c r="B200" s="112" t="s">
        <v>2383</v>
      </c>
      <c r="C200" s="95">
        <v>0</v>
      </c>
      <c r="D200" s="95">
        <v>0</v>
      </c>
      <c r="E200" s="96" t="str">
        <f t="shared" si="4"/>
        <v/>
      </c>
      <c r="F200" s="95">
        <v>0</v>
      </c>
      <c r="G200" s="96" t="str">
        <f t="shared" si="5"/>
        <v/>
      </c>
      <c r="J200" s="135">
        <v>0</v>
      </c>
      <c r="K200" s="135">
        <v>0</v>
      </c>
      <c r="L200" s="154" t="e">
        <v>#VALUE!</v>
      </c>
    </row>
    <row r="201" spans="1:12" ht="15.75" customHeight="1" x14ac:dyDescent="0.15">
      <c r="A201" s="92">
        <v>407</v>
      </c>
      <c r="B201" s="112" t="s">
        <v>2384</v>
      </c>
      <c r="C201" s="95">
        <v>0</v>
      </c>
      <c r="D201" s="95">
        <v>0</v>
      </c>
      <c r="E201" s="96" t="str">
        <f t="shared" si="4"/>
        <v/>
      </c>
      <c r="F201" s="95">
        <v>0</v>
      </c>
      <c r="G201" s="96" t="str">
        <f t="shared" si="5"/>
        <v/>
      </c>
      <c r="J201" s="135">
        <v>0</v>
      </c>
      <c r="K201" s="135">
        <v>0</v>
      </c>
      <c r="L201" s="154" t="e">
        <v>#VALUE!</v>
      </c>
    </row>
    <row r="202" spans="1:12" ht="15.75" customHeight="1" x14ac:dyDescent="0.15">
      <c r="A202" s="92">
        <v>408</v>
      </c>
      <c r="B202" s="112" t="s">
        <v>2385</v>
      </c>
      <c r="C202" s="95">
        <v>0</v>
      </c>
      <c r="D202" s="95">
        <v>0</v>
      </c>
      <c r="E202" s="96" t="str">
        <f t="shared" si="4"/>
        <v/>
      </c>
      <c r="F202" s="95">
        <v>0</v>
      </c>
      <c r="G202" s="96" t="str">
        <f t="shared" si="5"/>
        <v/>
      </c>
      <c r="J202" s="135">
        <v>0</v>
      </c>
      <c r="K202" s="135">
        <v>0</v>
      </c>
      <c r="L202" s="154" t="e">
        <v>#VALUE!</v>
      </c>
    </row>
    <row r="203" spans="1:12" ht="15.75" customHeight="1" x14ac:dyDescent="0.15">
      <c r="A203" s="92">
        <v>409</v>
      </c>
      <c r="B203" s="112" t="s">
        <v>2386</v>
      </c>
      <c r="C203" s="95">
        <v>0</v>
      </c>
      <c r="D203" s="95">
        <v>0</v>
      </c>
      <c r="E203" s="96" t="str">
        <f t="shared" si="4"/>
        <v/>
      </c>
      <c r="F203" s="95">
        <v>0</v>
      </c>
      <c r="G203" s="96" t="str">
        <f t="shared" si="5"/>
        <v/>
      </c>
      <c r="J203" s="135">
        <v>0</v>
      </c>
      <c r="K203" s="135">
        <v>0</v>
      </c>
      <c r="L203" s="154" t="e">
        <v>#VALUE!</v>
      </c>
    </row>
    <row r="204" spans="1:12" ht="15.75" customHeight="1" x14ac:dyDescent="0.15">
      <c r="A204" s="92">
        <v>410</v>
      </c>
      <c r="B204" s="112" t="s">
        <v>2387</v>
      </c>
      <c r="C204" s="95">
        <v>0</v>
      </c>
      <c r="D204" s="95">
        <v>0</v>
      </c>
      <c r="E204" s="96" t="str">
        <f t="shared" si="4"/>
        <v/>
      </c>
      <c r="F204" s="95">
        <v>0</v>
      </c>
      <c r="G204" s="96" t="str">
        <f t="shared" si="5"/>
        <v/>
      </c>
      <c r="J204" s="135">
        <v>0</v>
      </c>
      <c r="K204" s="135">
        <v>0</v>
      </c>
      <c r="L204" s="154" t="e">
        <v>#VALUE!</v>
      </c>
    </row>
    <row r="205" spans="1:12" ht="15.75" customHeight="1" x14ac:dyDescent="0.15">
      <c r="A205" s="92">
        <v>411</v>
      </c>
      <c r="B205" s="112" t="s">
        <v>2388</v>
      </c>
      <c r="C205" s="95">
        <v>0</v>
      </c>
      <c r="D205" s="95">
        <v>0</v>
      </c>
      <c r="E205" s="96" t="str">
        <f t="shared" ref="E205:E225" si="6">IF(D205=0, "", IF(C205=0, "", IF(D205&lt;&gt;0, D205/C205-1)))</f>
        <v/>
      </c>
      <c r="F205" s="95">
        <v>0</v>
      </c>
      <c r="G205" s="96" t="str">
        <f t="shared" ref="G205:G222" si="7">IF(F205=0, "", IF(D205=0, "", IF(F205&lt;&gt;0, F205/D205-1)))</f>
        <v/>
      </c>
      <c r="J205" s="135">
        <v>0</v>
      </c>
      <c r="K205" s="135">
        <v>0</v>
      </c>
      <c r="L205" s="154" t="e">
        <v>#VALUE!</v>
      </c>
    </row>
    <row r="206" spans="1:12" ht="15.75" customHeight="1" x14ac:dyDescent="0.15">
      <c r="A206" s="92">
        <v>412</v>
      </c>
      <c r="B206" s="112" t="s">
        <v>2389</v>
      </c>
      <c r="C206" s="95">
        <v>0</v>
      </c>
      <c r="D206" s="95">
        <v>0</v>
      </c>
      <c r="E206" s="96" t="str">
        <f t="shared" si="6"/>
        <v/>
      </c>
      <c r="F206" s="95">
        <v>0</v>
      </c>
      <c r="G206" s="96" t="str">
        <f t="shared" si="7"/>
        <v/>
      </c>
      <c r="J206" s="135">
        <v>0</v>
      </c>
      <c r="K206" s="135">
        <v>0</v>
      </c>
      <c r="L206" s="154" t="e">
        <v>#VALUE!</v>
      </c>
    </row>
    <row r="207" spans="1:12" ht="15.75" customHeight="1" x14ac:dyDescent="0.15">
      <c r="A207" s="92">
        <v>413</v>
      </c>
      <c r="B207" s="112" t="s">
        <v>2390</v>
      </c>
      <c r="C207" s="95">
        <v>0</v>
      </c>
      <c r="D207" s="95">
        <v>0</v>
      </c>
      <c r="E207" s="96" t="str">
        <f t="shared" si="6"/>
        <v/>
      </c>
      <c r="F207" s="95">
        <v>0</v>
      </c>
      <c r="G207" s="96" t="str">
        <f t="shared" si="7"/>
        <v/>
      </c>
      <c r="J207" s="135">
        <v>0</v>
      </c>
      <c r="K207" s="135">
        <v>0</v>
      </c>
      <c r="L207" s="154" t="e">
        <v>#VALUE!</v>
      </c>
    </row>
    <row r="208" spans="1:12" ht="15.75" customHeight="1" x14ac:dyDescent="0.15">
      <c r="A208" s="92">
        <v>414</v>
      </c>
      <c r="B208" s="112" t="s">
        <v>2391</v>
      </c>
      <c r="C208" s="95">
        <v>0</v>
      </c>
      <c r="D208" s="95">
        <v>0</v>
      </c>
      <c r="E208" s="96" t="str">
        <f t="shared" si="6"/>
        <v/>
      </c>
      <c r="F208" s="95">
        <v>0</v>
      </c>
      <c r="G208" s="96" t="str">
        <f t="shared" si="7"/>
        <v/>
      </c>
      <c r="J208" s="135">
        <v>0</v>
      </c>
      <c r="K208" s="135">
        <v>0</v>
      </c>
      <c r="L208" s="154" t="e">
        <v>#VALUE!</v>
      </c>
    </row>
    <row r="209" spans="1:12" ht="15.75" customHeight="1" x14ac:dyDescent="0.15">
      <c r="A209" s="92">
        <v>415</v>
      </c>
      <c r="B209" s="112" t="s">
        <v>2392</v>
      </c>
      <c r="C209" s="95">
        <v>0</v>
      </c>
      <c r="D209" s="95">
        <v>0</v>
      </c>
      <c r="E209" s="96" t="str">
        <f t="shared" si="6"/>
        <v/>
      </c>
      <c r="F209" s="95">
        <v>0</v>
      </c>
      <c r="G209" s="96" t="str">
        <f t="shared" si="7"/>
        <v/>
      </c>
      <c r="J209" s="135">
        <v>0</v>
      </c>
      <c r="K209" s="135">
        <v>0</v>
      </c>
      <c r="L209" s="154" t="e">
        <v>#VALUE!</v>
      </c>
    </row>
    <row r="210" spans="1:12" ht="15.75" customHeight="1" x14ac:dyDescent="0.15">
      <c r="A210" s="92">
        <v>416</v>
      </c>
      <c r="B210" s="112" t="s">
        <v>2393</v>
      </c>
      <c r="C210" s="95">
        <v>60570.21</v>
      </c>
      <c r="D210" s="95">
        <v>63058.06</v>
      </c>
      <c r="E210" s="96">
        <f t="shared" si="6"/>
        <v>4.1073821603061944E-2</v>
      </c>
      <c r="F210" s="95">
        <v>63000</v>
      </c>
      <c r="G210" s="96">
        <f t="shared" si="7"/>
        <v>-9.2073876043752279E-4</v>
      </c>
      <c r="J210" s="135">
        <v>0</v>
      </c>
      <c r="K210" s="135">
        <v>0</v>
      </c>
      <c r="L210" s="154">
        <v>0</v>
      </c>
    </row>
    <row r="211" spans="1:12" ht="15.75" customHeight="1" x14ac:dyDescent="0.15">
      <c r="A211" s="92">
        <v>417</v>
      </c>
      <c r="B211" s="112" t="s">
        <v>2394</v>
      </c>
      <c r="C211" s="95">
        <v>0</v>
      </c>
      <c r="D211" s="95">
        <v>0</v>
      </c>
      <c r="E211" s="96" t="str">
        <f t="shared" si="6"/>
        <v/>
      </c>
      <c r="F211" s="95">
        <v>0</v>
      </c>
      <c r="G211" s="96" t="str">
        <f t="shared" si="7"/>
        <v/>
      </c>
      <c r="J211" s="135">
        <v>0</v>
      </c>
      <c r="K211" s="135">
        <v>0</v>
      </c>
      <c r="L211" s="154" t="e">
        <v>#VALUE!</v>
      </c>
    </row>
    <row r="212" spans="1:12" ht="15.75" customHeight="1" x14ac:dyDescent="0.15">
      <c r="A212" s="92">
        <v>418</v>
      </c>
      <c r="B212" s="112" t="s">
        <v>2395</v>
      </c>
      <c r="C212" s="95">
        <v>0</v>
      </c>
      <c r="D212" s="95">
        <v>0</v>
      </c>
      <c r="E212" s="96" t="str">
        <f t="shared" si="6"/>
        <v/>
      </c>
      <c r="F212" s="95">
        <v>0</v>
      </c>
      <c r="G212" s="96" t="str">
        <f t="shared" si="7"/>
        <v/>
      </c>
      <c r="J212" s="135">
        <v>0</v>
      </c>
      <c r="K212" s="135">
        <v>0</v>
      </c>
      <c r="L212" s="154" t="e">
        <v>#VALUE!</v>
      </c>
    </row>
    <row r="213" spans="1:12" ht="45" customHeight="1" x14ac:dyDescent="0.15">
      <c r="A213" s="92">
        <v>420</v>
      </c>
      <c r="B213" s="112" t="s">
        <v>2396</v>
      </c>
      <c r="C213" s="95">
        <v>0</v>
      </c>
      <c r="D213" s="95">
        <v>0</v>
      </c>
      <c r="E213" s="96" t="str">
        <f t="shared" si="6"/>
        <v/>
      </c>
      <c r="F213" s="95">
        <v>0</v>
      </c>
      <c r="G213" s="96" t="str">
        <f t="shared" si="7"/>
        <v/>
      </c>
      <c r="J213" s="135">
        <v>0</v>
      </c>
      <c r="K213" s="135">
        <v>0</v>
      </c>
      <c r="L213" s="154" t="e">
        <v>#VALUE!</v>
      </c>
    </row>
    <row r="214" spans="1:12" ht="15.75" customHeight="1" x14ac:dyDescent="0.15">
      <c r="A214" s="92">
        <v>421</v>
      </c>
      <c r="B214" s="112" t="s">
        <v>2397</v>
      </c>
      <c r="C214" s="95">
        <v>66602.720000000001</v>
      </c>
      <c r="D214" s="95">
        <v>67602.720000000001</v>
      </c>
      <c r="E214" s="96">
        <f t="shared" si="6"/>
        <v>1.5014401814220202E-2</v>
      </c>
      <c r="F214" s="95">
        <v>68617.33</v>
      </c>
      <c r="G214" s="96">
        <f t="shared" si="7"/>
        <v>1.5008419779559246E-2</v>
      </c>
      <c r="J214" s="135">
        <v>0</v>
      </c>
      <c r="K214" s="135">
        <v>0</v>
      </c>
      <c r="L214" s="154">
        <v>0</v>
      </c>
    </row>
    <row r="215" spans="1:12" ht="15.75" customHeight="1" x14ac:dyDescent="0.15">
      <c r="A215" s="92">
        <v>422</v>
      </c>
      <c r="B215" s="112" t="s">
        <v>2398</v>
      </c>
      <c r="C215" s="95">
        <v>0</v>
      </c>
      <c r="D215" s="95">
        <v>0</v>
      </c>
      <c r="E215" s="96" t="str">
        <f t="shared" si="6"/>
        <v/>
      </c>
      <c r="F215" s="95">
        <v>0</v>
      </c>
      <c r="G215" s="96" t="str">
        <f t="shared" si="7"/>
        <v/>
      </c>
      <c r="J215" s="135">
        <v>0</v>
      </c>
      <c r="K215" s="135">
        <v>0</v>
      </c>
      <c r="L215" s="154" t="e">
        <v>#VALUE!</v>
      </c>
    </row>
    <row r="216" spans="1:12" ht="15.75" customHeight="1" x14ac:dyDescent="0.15">
      <c r="A216" s="92">
        <v>423</v>
      </c>
      <c r="B216" s="112" t="s">
        <v>2399</v>
      </c>
      <c r="C216" s="95">
        <v>0</v>
      </c>
      <c r="D216" s="95">
        <v>0</v>
      </c>
      <c r="E216" s="96" t="str">
        <f t="shared" si="6"/>
        <v/>
      </c>
      <c r="F216" s="95">
        <v>0</v>
      </c>
      <c r="G216" s="96" t="str">
        <f t="shared" si="7"/>
        <v/>
      </c>
      <c r="J216" s="135">
        <v>0</v>
      </c>
      <c r="K216" s="135">
        <v>0</v>
      </c>
      <c r="L216" s="154" t="e">
        <v>#VALUE!</v>
      </c>
    </row>
    <row r="217" spans="1:12" ht="15.75" customHeight="1" x14ac:dyDescent="0.15">
      <c r="A217" s="92">
        <v>424</v>
      </c>
      <c r="B217" s="112" t="s">
        <v>2400</v>
      </c>
      <c r="C217" s="95">
        <v>0</v>
      </c>
      <c r="D217" s="95">
        <v>0</v>
      </c>
      <c r="E217" s="96" t="str">
        <f t="shared" si="6"/>
        <v/>
      </c>
      <c r="F217" s="95">
        <v>0</v>
      </c>
      <c r="G217" s="96" t="str">
        <f t="shared" si="7"/>
        <v/>
      </c>
      <c r="J217" s="135">
        <v>0</v>
      </c>
      <c r="K217" s="135">
        <v>0</v>
      </c>
      <c r="L217" s="154" t="e">
        <v>#VALUE!</v>
      </c>
    </row>
    <row r="218" spans="1:12" ht="15.75" customHeight="1" x14ac:dyDescent="0.15">
      <c r="A218" s="92">
        <v>426</v>
      </c>
      <c r="B218" s="112" t="s">
        <v>2401</v>
      </c>
      <c r="C218" s="95">
        <v>0</v>
      </c>
      <c r="D218" s="95">
        <v>0</v>
      </c>
      <c r="E218" s="96" t="str">
        <f t="shared" si="6"/>
        <v/>
      </c>
      <c r="F218" s="95">
        <v>0</v>
      </c>
      <c r="G218" s="96" t="str">
        <f t="shared" si="7"/>
        <v/>
      </c>
      <c r="J218" s="135">
        <v>0</v>
      </c>
      <c r="K218" s="135">
        <v>0</v>
      </c>
      <c r="L218" s="154" t="e">
        <v>#VALUE!</v>
      </c>
    </row>
    <row r="219" spans="1:12" ht="15.75" customHeight="1" x14ac:dyDescent="0.15">
      <c r="A219" s="92">
        <v>427</v>
      </c>
      <c r="B219" s="112" t="s">
        <v>2402</v>
      </c>
      <c r="C219" s="95">
        <v>68715.48</v>
      </c>
      <c r="D219" s="95">
        <v>72592.649999999994</v>
      </c>
      <c r="E219" s="96">
        <f t="shared" si="6"/>
        <v>5.6423530767739649E-2</v>
      </c>
      <c r="F219" s="95">
        <v>72101</v>
      </c>
      <c r="G219" s="96">
        <f t="shared" si="7"/>
        <v>-6.7727242358557316E-3</v>
      </c>
      <c r="J219" s="135">
        <v>0</v>
      </c>
      <c r="K219" s="135">
        <v>0</v>
      </c>
      <c r="L219" s="154">
        <v>0</v>
      </c>
    </row>
    <row r="220" spans="1:12" ht="15.75" customHeight="1" x14ac:dyDescent="0.15">
      <c r="A220" s="92">
        <v>428</v>
      </c>
      <c r="B220" s="112" t="s">
        <v>2403</v>
      </c>
      <c r="C220" s="95">
        <v>0</v>
      </c>
      <c r="D220" s="95">
        <v>0</v>
      </c>
      <c r="E220" s="96" t="str">
        <f t="shared" si="6"/>
        <v/>
      </c>
      <c r="F220" s="95">
        <v>0</v>
      </c>
      <c r="G220" s="96" t="str">
        <f t="shared" si="7"/>
        <v/>
      </c>
      <c r="J220" s="135">
        <v>0</v>
      </c>
      <c r="K220" s="135">
        <v>0</v>
      </c>
      <c r="L220" s="154" t="e">
        <v>#VALUE!</v>
      </c>
    </row>
    <row r="221" spans="1:12" ht="15.75" customHeight="1" x14ac:dyDescent="0.15">
      <c r="A221" s="92">
        <v>429</v>
      </c>
      <c r="B221" s="112" t="s">
        <v>2404</v>
      </c>
      <c r="C221" s="95">
        <v>0</v>
      </c>
      <c r="D221" s="95">
        <v>0</v>
      </c>
      <c r="E221" s="96" t="str">
        <f t="shared" si="6"/>
        <v/>
      </c>
      <c r="F221" s="95">
        <v>0</v>
      </c>
      <c r="G221" s="96" t="str">
        <f t="shared" si="7"/>
        <v/>
      </c>
      <c r="J221" s="135">
        <v>0</v>
      </c>
      <c r="K221" s="135">
        <v>0</v>
      </c>
      <c r="L221" s="154" t="e">
        <v>#VALUE!</v>
      </c>
    </row>
    <row r="222" spans="1:12" ht="15.75" customHeight="1" x14ac:dyDescent="0.15">
      <c r="A222" s="92">
        <v>431</v>
      </c>
      <c r="B222" s="112" t="s">
        <v>2405</v>
      </c>
      <c r="C222" s="95">
        <v>0</v>
      </c>
      <c r="D222" s="95">
        <v>0</v>
      </c>
      <c r="E222" s="96" t="str">
        <f t="shared" si="6"/>
        <v/>
      </c>
      <c r="F222" s="95">
        <v>0</v>
      </c>
      <c r="G222" s="96" t="str">
        <f t="shared" si="7"/>
        <v/>
      </c>
      <c r="J222" s="135">
        <v>0</v>
      </c>
      <c r="K222" s="135">
        <v>0</v>
      </c>
      <c r="L222" s="154" t="e">
        <v>#VALUE!</v>
      </c>
    </row>
    <row r="223" spans="1:12" s="113" customFormat="1" ht="22.5" customHeight="1" x14ac:dyDescent="0.15">
      <c r="A223" s="102"/>
      <c r="B223" s="103" t="s">
        <v>148</v>
      </c>
      <c r="C223" s="104">
        <v>69895.786632389048</v>
      </c>
      <c r="D223" s="104">
        <v>72880.894021741726</v>
      </c>
      <c r="E223" s="105">
        <f t="shared" si="6"/>
        <v>4.2707973301060242E-2</v>
      </c>
      <c r="F223" s="104">
        <v>73213.866666666669</v>
      </c>
      <c r="G223" s="105">
        <f>IF(F223=0, "", IF(D223=0, "", IF(F223&lt;&gt;0, F223/D223-1)))</f>
        <v>4.5687233862088394E-3</v>
      </c>
      <c r="J223" s="116"/>
      <c r="K223" s="116"/>
      <c r="L223" s="116"/>
    </row>
    <row r="224" spans="1:12" s="76" customFormat="1" ht="9.75" customHeight="1" x14ac:dyDescent="0.15">
      <c r="A224" s="117"/>
      <c r="B224" s="117"/>
      <c r="C224" s="153"/>
      <c r="D224" s="153"/>
      <c r="E224" s="119"/>
      <c r="F224" s="153"/>
      <c r="G224" s="119"/>
      <c r="J224" s="77"/>
      <c r="K224" s="77"/>
      <c r="L224" s="77"/>
    </row>
    <row r="225" spans="1:12" s="124" customFormat="1" ht="25.5" customHeight="1" x14ac:dyDescent="0.15">
      <c r="A225" s="120"/>
      <c r="B225" s="121" t="s">
        <v>160</v>
      </c>
      <c r="C225" s="122">
        <v>79824.850783002243</v>
      </c>
      <c r="D225" s="122">
        <v>80351.762163156833</v>
      </c>
      <c r="E225" s="123">
        <f t="shared" si="6"/>
        <v>6.600843909961851E-3</v>
      </c>
      <c r="F225" s="122">
        <v>81626.44845707179</v>
      </c>
      <c r="G225" s="123">
        <f>IF(F225=0, "", IF(D225=0, "", IF(F225&lt;&gt;0, F225/D225-1)))</f>
        <v>1.5863825006434462E-2</v>
      </c>
      <c r="J225" s="125"/>
      <c r="K225" s="125"/>
      <c r="L225" s="125"/>
    </row>
    <row r="226" spans="1:12" s="124" customFormat="1" ht="9" customHeight="1" x14ac:dyDescent="0.15">
      <c r="A226" s="126"/>
      <c r="B226" s="127"/>
      <c r="C226" s="128"/>
      <c r="D226" s="129"/>
      <c r="E226" s="130"/>
      <c r="F226" s="129"/>
      <c r="G226" s="130"/>
      <c r="J226" s="125"/>
      <c r="K226" s="125"/>
      <c r="L226" s="125"/>
    </row>
    <row r="227" spans="1:12" s="76" customFormat="1" ht="18" customHeight="1" x14ac:dyDescent="0.15">
      <c r="A227" s="131" t="s">
        <v>155</v>
      </c>
      <c r="B227" s="79"/>
      <c r="C227" s="80"/>
      <c r="D227" s="80"/>
      <c r="E227" s="80"/>
      <c r="F227" s="80"/>
      <c r="G227" s="80"/>
      <c r="J227" s="77"/>
      <c r="K227" s="77"/>
      <c r="L227" s="77"/>
    </row>
    <row r="228" spans="1:12" s="76" customFormat="1" ht="18" customHeight="1" x14ac:dyDescent="0.15">
      <c r="A228" s="131" t="s">
        <v>156</v>
      </c>
      <c r="B228" s="79"/>
      <c r="C228" s="80"/>
      <c r="D228" s="80"/>
      <c r="E228" s="80"/>
      <c r="F228" s="80"/>
      <c r="G228" s="80"/>
      <c r="J228" s="77"/>
      <c r="K228" s="77"/>
      <c r="L228" s="77"/>
    </row>
    <row r="229" spans="1:12" s="76" customFormat="1" ht="18" customHeight="1" x14ac:dyDescent="0.15">
      <c r="A229" s="131" t="s">
        <v>157</v>
      </c>
      <c r="B229" s="79"/>
      <c r="C229" s="80"/>
      <c r="D229" s="80"/>
      <c r="E229" s="80"/>
      <c r="F229" s="80"/>
      <c r="G229" s="80"/>
      <c r="J229" s="77"/>
      <c r="K229" s="77"/>
      <c r="L229" s="77"/>
    </row>
    <row r="230" spans="1:12" s="76" customFormat="1" ht="18" customHeight="1" x14ac:dyDescent="0.15">
      <c r="A230" s="131" t="s">
        <v>158</v>
      </c>
      <c r="B230" s="79"/>
      <c r="C230" s="80"/>
      <c r="D230" s="80"/>
      <c r="E230" s="80"/>
      <c r="F230" s="80"/>
      <c r="G230" s="80"/>
      <c r="J230" s="77"/>
      <c r="K230" s="77"/>
      <c r="L230" s="77"/>
    </row>
    <row r="231" spans="1:12" s="76" customFormat="1" ht="18" customHeight="1" x14ac:dyDescent="0.15">
      <c r="A231" s="131"/>
      <c r="B231" s="79"/>
      <c r="C231" s="80"/>
      <c r="D231" s="80"/>
      <c r="E231" s="80"/>
      <c r="F231" s="80"/>
      <c r="G231" s="80"/>
      <c r="J231" s="77"/>
      <c r="K231" s="77"/>
      <c r="L231" s="77"/>
    </row>
    <row r="232" spans="1:12" ht="20.25" customHeight="1" x14ac:dyDescent="0.15">
      <c r="A232" s="132" t="s">
        <v>154</v>
      </c>
      <c r="B232" s="79"/>
      <c r="C232" s="80"/>
      <c r="D232" s="80"/>
      <c r="E232" s="80"/>
      <c r="F232" s="80"/>
      <c r="G232" s="80"/>
    </row>
  </sheetData>
  <sheetProtection password="BE8E" sheet="1" objects="1" scenarios="1"/>
  <mergeCells count="2">
    <mergeCell ref="A1:G1"/>
    <mergeCell ref="A2:G2"/>
  </mergeCells>
  <conditionalFormatting sqref="D119:G119">
    <cfRule type="cellIs" dxfId="3" priority="1" stopIfTrue="1" operator="equal">
      <formula>0</formula>
    </cfRule>
    <cfRule type="cellIs" dxfId="2" priority="2" stopIfTrue="1" operator="equal">
      <formula>""</formula>
    </cfRule>
  </conditionalFormatting>
  <printOptions horizontalCentered="1"/>
  <pageMargins left="0.5" right="0.5" top="1" bottom="1" header="0.5" footer="0.5"/>
  <pageSetup scale="66" firstPageNumber="13" fitToHeight="5" orientation="portrait" useFirstPageNumber="1" r:id="rId1"/>
  <headerFooter alignWithMargins="0">
    <oddFooter>&amp;RFY 2015 Salary Survey - &amp;A
January 13, 2016
Page &amp;P</oddFooter>
  </headerFooter>
  <rowBreaks count="3" manualBreakCount="3">
    <brk id="110" max="6" man="1"/>
    <brk id="165" max="16383" man="1"/>
    <brk id="193"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2"/>
    <pageSetUpPr fitToPage="1"/>
  </sheetPr>
  <dimension ref="A1:G225"/>
  <sheetViews>
    <sheetView zoomScale="90" zoomScaleNormal="90" zoomScaleSheetLayoutView="75" zoomScalePageLayoutView="90" workbookViewId="0">
      <pane ySplit="6" topLeftCell="A7" activePane="bottomLeft" state="frozen"/>
      <selection activeCell="C62" sqref="C62"/>
      <selection pane="bottomLeft" sqref="A1:C1"/>
    </sheetView>
  </sheetViews>
  <sheetFormatPr baseColWidth="10" defaultColWidth="9.25" defaultRowHeight="14" x14ac:dyDescent="0.15"/>
  <cols>
    <col min="1" max="1" width="11" style="133" bestFit="1" customWidth="1"/>
    <col min="2" max="2" width="61" style="133" customWidth="1"/>
    <col min="3" max="3" width="113" style="76" customWidth="1"/>
    <col min="4" max="16384" width="9.25" style="134"/>
  </cols>
  <sheetData>
    <row r="1" spans="1:5" ht="18" x14ac:dyDescent="0.15">
      <c r="A1" s="282" t="s">
        <v>122</v>
      </c>
      <c r="B1" s="283"/>
      <c r="C1" s="284"/>
    </row>
    <row r="2" spans="1:5" ht="18" x14ac:dyDescent="0.15">
      <c r="A2" s="285" t="s">
        <v>2159</v>
      </c>
      <c r="B2" s="286"/>
      <c r="C2" s="287"/>
    </row>
    <row r="3" spans="1:5" ht="16" x14ac:dyDescent="0.15">
      <c r="A3" s="294" t="s">
        <v>2160</v>
      </c>
      <c r="B3" s="295"/>
      <c r="C3" s="296"/>
    </row>
    <row r="4" spans="1:5" x14ac:dyDescent="0.15">
      <c r="A4" s="297" t="s">
        <v>2161</v>
      </c>
      <c r="B4" s="298"/>
      <c r="C4" s="299"/>
    </row>
    <row r="5" spans="1:5" x14ac:dyDescent="0.15">
      <c r="A5" s="79"/>
      <c r="B5" s="79"/>
      <c r="C5" s="80"/>
    </row>
    <row r="6" spans="1:5" x14ac:dyDescent="0.15">
      <c r="A6" s="155" t="s">
        <v>124</v>
      </c>
      <c r="B6" s="155" t="s">
        <v>125</v>
      </c>
      <c r="C6" s="156" t="str">
        <f>"Reported Local Action to Improve Classroom Teacher Salaries in FY "&amp;MID(A2,6,4)&amp;"  "</f>
        <v xml:space="preserve">Reported Local Action to Improve Classroom Teacher Salaries in FY 2016  </v>
      </c>
    </row>
    <row r="7" spans="1:5" x14ac:dyDescent="0.15">
      <c r="A7" s="157"/>
      <c r="B7" s="157"/>
      <c r="C7" s="158"/>
    </row>
    <row r="8" spans="1:5" s="76" customFormat="1" x14ac:dyDescent="0.15">
      <c r="A8" s="120" t="s">
        <v>126</v>
      </c>
      <c r="B8" s="157"/>
      <c r="C8" s="158"/>
    </row>
    <row r="9" spans="1:5" s="76" customFormat="1" x14ac:dyDescent="0.15">
      <c r="A9" s="159" t="s">
        <v>127</v>
      </c>
      <c r="B9" s="157"/>
      <c r="C9" s="158"/>
    </row>
    <row r="10" spans="1:5" ht="42" x14ac:dyDescent="0.15">
      <c r="A10" s="160">
        <v>1</v>
      </c>
      <c r="B10" s="161" t="s">
        <v>170</v>
      </c>
      <c r="C10" s="254" t="s">
        <v>2162</v>
      </c>
    </row>
    <row r="11" spans="1:5" ht="17.25" customHeight="1" x14ac:dyDescent="0.15">
      <c r="A11" s="160">
        <v>2</v>
      </c>
      <c r="B11" s="161" t="s">
        <v>171</v>
      </c>
      <c r="C11" s="162" t="s">
        <v>2163</v>
      </c>
      <c r="E11" s="4"/>
    </row>
    <row r="12" spans="1:5" x14ac:dyDescent="0.15">
      <c r="A12" s="160">
        <v>3</v>
      </c>
      <c r="B12" s="161" t="s">
        <v>172</v>
      </c>
      <c r="C12" s="162" t="s">
        <v>2164</v>
      </c>
      <c r="E12" s="163"/>
    </row>
    <row r="13" spans="1:5" x14ac:dyDescent="0.15">
      <c r="A13" s="160">
        <v>4</v>
      </c>
      <c r="B13" s="161" t="s">
        <v>173</v>
      </c>
      <c r="C13" s="162" t="s">
        <v>2165</v>
      </c>
      <c r="E13" s="163"/>
    </row>
    <row r="14" spans="1:5" ht="16" x14ac:dyDescent="0.15">
      <c r="A14" s="160">
        <v>5</v>
      </c>
      <c r="B14" s="161" t="s">
        <v>174</v>
      </c>
      <c r="C14" s="162" t="s">
        <v>2166</v>
      </c>
      <c r="E14" s="164"/>
    </row>
    <row r="15" spans="1:5" ht="28" x14ac:dyDescent="0.15">
      <c r="A15" s="160">
        <v>6</v>
      </c>
      <c r="B15" s="161" t="s">
        <v>175</v>
      </c>
      <c r="C15" s="162" t="s">
        <v>2167</v>
      </c>
      <c r="E15" s="165"/>
    </row>
    <row r="16" spans="1:5" ht="28" x14ac:dyDescent="0.15">
      <c r="A16" s="160">
        <v>7</v>
      </c>
      <c r="B16" s="161" t="s">
        <v>176</v>
      </c>
      <c r="C16" s="162" t="s">
        <v>2168</v>
      </c>
      <c r="E16" s="163"/>
    </row>
    <row r="17" spans="1:5" x14ac:dyDescent="0.15">
      <c r="A17" s="160">
        <v>8</v>
      </c>
      <c r="B17" s="161" t="s">
        <v>177</v>
      </c>
      <c r="C17" s="162" t="s">
        <v>2169</v>
      </c>
      <c r="E17" s="4"/>
    </row>
    <row r="18" spans="1:5" x14ac:dyDescent="0.15">
      <c r="A18" s="160">
        <v>9</v>
      </c>
      <c r="B18" s="161" t="s">
        <v>178</v>
      </c>
      <c r="C18" s="162" t="s">
        <v>2170</v>
      </c>
      <c r="E18" s="4"/>
    </row>
    <row r="19" spans="1:5" x14ac:dyDescent="0.15">
      <c r="A19" s="160">
        <v>10</v>
      </c>
      <c r="B19" s="161" t="s">
        <v>129</v>
      </c>
      <c r="C19" s="162" t="s">
        <v>2171</v>
      </c>
      <c r="E19" s="4"/>
    </row>
    <row r="20" spans="1:5" x14ac:dyDescent="0.15">
      <c r="A20" s="160">
        <v>11</v>
      </c>
      <c r="B20" s="161" t="s">
        <v>179</v>
      </c>
      <c r="C20" s="162" t="s">
        <v>2172</v>
      </c>
    </row>
    <row r="21" spans="1:5" ht="28" x14ac:dyDescent="0.15">
      <c r="A21" s="160">
        <v>12</v>
      </c>
      <c r="B21" s="161" t="s">
        <v>180</v>
      </c>
      <c r="C21" s="162" t="s">
        <v>2173</v>
      </c>
    </row>
    <row r="22" spans="1:5" x14ac:dyDescent="0.15">
      <c r="A22" s="160">
        <v>13</v>
      </c>
      <c r="B22" s="161" t="s">
        <v>181</v>
      </c>
      <c r="C22" s="162" t="s">
        <v>2174</v>
      </c>
      <c r="D22" s="166"/>
    </row>
    <row r="23" spans="1:5" x14ac:dyDescent="0.15">
      <c r="A23" s="160">
        <v>14</v>
      </c>
      <c r="B23" s="161" t="s">
        <v>182</v>
      </c>
      <c r="C23" s="162" t="s">
        <v>2175</v>
      </c>
    </row>
    <row r="24" spans="1:5" x14ac:dyDescent="0.15">
      <c r="A24" s="160">
        <v>15</v>
      </c>
      <c r="B24" s="161" t="s">
        <v>183</v>
      </c>
      <c r="C24" s="162" t="s">
        <v>2176</v>
      </c>
    </row>
    <row r="25" spans="1:5" x14ac:dyDescent="0.15">
      <c r="A25" s="160">
        <v>16</v>
      </c>
      <c r="B25" s="161" t="s">
        <v>184</v>
      </c>
      <c r="C25" s="162" t="s">
        <v>2177</v>
      </c>
    </row>
    <row r="26" spans="1:5" x14ac:dyDescent="0.15">
      <c r="A26" s="160">
        <v>17</v>
      </c>
      <c r="B26" s="161" t="s">
        <v>185</v>
      </c>
      <c r="C26" s="162" t="s">
        <v>2178</v>
      </c>
    </row>
    <row r="27" spans="1:5" x14ac:dyDescent="0.15">
      <c r="A27" s="160">
        <v>18</v>
      </c>
      <c r="B27" s="161" t="s">
        <v>186</v>
      </c>
      <c r="C27" s="162" t="s">
        <v>2179</v>
      </c>
    </row>
    <row r="28" spans="1:5" x14ac:dyDescent="0.15">
      <c r="A28" s="160">
        <v>19</v>
      </c>
      <c r="B28" s="161" t="s">
        <v>187</v>
      </c>
      <c r="C28" s="162" t="s">
        <v>2180</v>
      </c>
    </row>
    <row r="29" spans="1:5" x14ac:dyDescent="0.15">
      <c r="A29" s="160">
        <v>20</v>
      </c>
      <c r="B29" s="161" t="s">
        <v>188</v>
      </c>
      <c r="C29" s="162" t="s">
        <v>2181</v>
      </c>
    </row>
    <row r="30" spans="1:5" ht="28" x14ac:dyDescent="0.15">
      <c r="A30" s="160">
        <v>21</v>
      </c>
      <c r="B30" s="161" t="s">
        <v>189</v>
      </c>
      <c r="C30" s="162" t="s">
        <v>2182</v>
      </c>
    </row>
    <row r="31" spans="1:5" x14ac:dyDescent="0.15">
      <c r="A31" s="160">
        <v>22</v>
      </c>
      <c r="B31" s="161" t="s">
        <v>130</v>
      </c>
      <c r="C31" s="162" t="s">
        <v>2183</v>
      </c>
    </row>
    <row r="32" spans="1:5" x14ac:dyDescent="0.15">
      <c r="A32" s="160">
        <v>23</v>
      </c>
      <c r="B32" s="161" t="s">
        <v>190</v>
      </c>
      <c r="C32" s="162" t="s">
        <v>2184</v>
      </c>
    </row>
    <row r="33" spans="1:3" x14ac:dyDescent="0.15">
      <c r="A33" s="160">
        <v>24</v>
      </c>
      <c r="B33" s="161" t="s">
        <v>191</v>
      </c>
      <c r="C33" s="162" t="s">
        <v>2185</v>
      </c>
    </row>
    <row r="34" spans="1:3" x14ac:dyDescent="0.15">
      <c r="A34" s="160">
        <v>25</v>
      </c>
      <c r="B34" s="161" t="s">
        <v>192</v>
      </c>
      <c r="C34" s="162" t="s">
        <v>2186</v>
      </c>
    </row>
    <row r="35" spans="1:3" ht="48" customHeight="1" x14ac:dyDescent="0.15">
      <c r="A35" s="160">
        <v>26</v>
      </c>
      <c r="B35" s="161" t="s">
        <v>193</v>
      </c>
      <c r="C35" s="162" t="s">
        <v>2187</v>
      </c>
    </row>
    <row r="36" spans="1:3" ht="28" x14ac:dyDescent="0.15">
      <c r="A36" s="160">
        <v>27</v>
      </c>
      <c r="B36" s="161" t="s">
        <v>194</v>
      </c>
      <c r="C36" s="162" t="s">
        <v>2188</v>
      </c>
    </row>
    <row r="37" spans="1:3" x14ac:dyDescent="0.15">
      <c r="A37" s="160">
        <v>28</v>
      </c>
      <c r="B37" s="161" t="s">
        <v>195</v>
      </c>
      <c r="C37" s="162" t="s">
        <v>2189</v>
      </c>
    </row>
    <row r="38" spans="1:3" ht="28" x14ac:dyDescent="0.15">
      <c r="A38" s="160">
        <v>29</v>
      </c>
      <c r="B38" s="161" t="s">
        <v>2406</v>
      </c>
      <c r="C38" s="162" t="s">
        <v>2190</v>
      </c>
    </row>
    <row r="39" spans="1:3" x14ac:dyDescent="0.15">
      <c r="A39" s="160">
        <v>30</v>
      </c>
      <c r="B39" s="161" t="s">
        <v>197</v>
      </c>
      <c r="C39" s="162" t="s">
        <v>2191</v>
      </c>
    </row>
    <row r="40" spans="1:3" x14ac:dyDescent="0.15">
      <c r="A40" s="160">
        <v>31</v>
      </c>
      <c r="B40" s="161" t="s">
        <v>198</v>
      </c>
      <c r="C40" s="162" t="s">
        <v>2175</v>
      </c>
    </row>
    <row r="41" spans="1:3" ht="28" x14ac:dyDescent="0.15">
      <c r="A41" s="160">
        <v>32</v>
      </c>
      <c r="B41" s="161" t="s">
        <v>199</v>
      </c>
      <c r="C41" s="162" t="s">
        <v>2192</v>
      </c>
    </row>
    <row r="42" spans="1:3" ht="57" customHeight="1" x14ac:dyDescent="0.15">
      <c r="A42" s="160">
        <v>33</v>
      </c>
      <c r="B42" s="161" t="s">
        <v>200</v>
      </c>
      <c r="C42" s="162" t="s">
        <v>2193</v>
      </c>
    </row>
    <row r="43" spans="1:3" ht="28" x14ac:dyDescent="0.15">
      <c r="A43" s="160">
        <v>34</v>
      </c>
      <c r="B43" s="161" t="s">
        <v>201</v>
      </c>
      <c r="C43" s="162" t="s">
        <v>2194</v>
      </c>
    </row>
    <row r="44" spans="1:3" x14ac:dyDescent="0.15">
      <c r="A44" s="160">
        <v>35</v>
      </c>
      <c r="B44" s="161" t="s">
        <v>202</v>
      </c>
      <c r="C44" s="162" t="s">
        <v>2195</v>
      </c>
    </row>
    <row r="45" spans="1:3" x14ac:dyDescent="0.15">
      <c r="A45" s="160">
        <v>36</v>
      </c>
      <c r="B45" s="161" t="s">
        <v>203</v>
      </c>
      <c r="C45" s="162" t="s">
        <v>2175</v>
      </c>
    </row>
    <row r="46" spans="1:3" ht="28" x14ac:dyDescent="0.15">
      <c r="A46" s="160">
        <v>37</v>
      </c>
      <c r="B46" s="161" t="s">
        <v>204</v>
      </c>
      <c r="C46" s="162" t="s">
        <v>2196</v>
      </c>
    </row>
    <row r="47" spans="1:3" ht="28" x14ac:dyDescent="0.15">
      <c r="A47" s="160">
        <v>38</v>
      </c>
      <c r="B47" s="161" t="s">
        <v>205</v>
      </c>
      <c r="C47" s="162" t="s">
        <v>2197</v>
      </c>
    </row>
    <row r="48" spans="1:3" x14ac:dyDescent="0.15">
      <c r="A48" s="160">
        <v>39</v>
      </c>
      <c r="B48" s="161" t="s">
        <v>206</v>
      </c>
      <c r="C48" s="162" t="s">
        <v>2198</v>
      </c>
    </row>
    <row r="49" spans="1:3" x14ac:dyDescent="0.15">
      <c r="A49" s="160">
        <v>40</v>
      </c>
      <c r="B49" s="161" t="s">
        <v>2407</v>
      </c>
      <c r="C49" s="162" t="s">
        <v>2199</v>
      </c>
    </row>
    <row r="50" spans="1:3" ht="28" x14ac:dyDescent="0.15">
      <c r="A50" s="160">
        <v>41</v>
      </c>
      <c r="B50" s="161" t="s">
        <v>208</v>
      </c>
      <c r="C50" s="162" t="s">
        <v>2200</v>
      </c>
    </row>
    <row r="51" spans="1:3" x14ac:dyDescent="0.15">
      <c r="A51" s="160">
        <v>42</v>
      </c>
      <c r="B51" s="161" t="s">
        <v>209</v>
      </c>
      <c r="C51" s="162" t="s">
        <v>2201</v>
      </c>
    </row>
    <row r="52" spans="1:3" x14ac:dyDescent="0.15">
      <c r="A52" s="160">
        <v>43</v>
      </c>
      <c r="B52" s="161" t="s">
        <v>210</v>
      </c>
      <c r="C52" s="162" t="s">
        <v>2202</v>
      </c>
    </row>
    <row r="53" spans="1:3" x14ac:dyDescent="0.15">
      <c r="A53" s="160">
        <v>44</v>
      </c>
      <c r="B53" s="161" t="s">
        <v>211</v>
      </c>
      <c r="C53" s="162" t="s">
        <v>2203</v>
      </c>
    </row>
    <row r="54" spans="1:3" ht="28" x14ac:dyDescent="0.15">
      <c r="A54" s="160">
        <v>45</v>
      </c>
      <c r="B54" s="161" t="s">
        <v>212</v>
      </c>
      <c r="C54" s="162" t="s">
        <v>2204</v>
      </c>
    </row>
    <row r="55" spans="1:3" ht="28" x14ac:dyDescent="0.15">
      <c r="A55" s="160">
        <v>46</v>
      </c>
      <c r="B55" s="161" t="s">
        <v>2337</v>
      </c>
      <c r="C55" s="162" t="s">
        <v>2205</v>
      </c>
    </row>
    <row r="56" spans="1:3" ht="28" x14ac:dyDescent="0.15">
      <c r="A56" s="160">
        <v>48</v>
      </c>
      <c r="B56" s="161" t="s">
        <v>214</v>
      </c>
      <c r="C56" s="162" t="s">
        <v>2206</v>
      </c>
    </row>
    <row r="57" spans="1:3" x14ac:dyDescent="0.15">
      <c r="A57" s="160">
        <v>49</v>
      </c>
      <c r="B57" s="161" t="s">
        <v>2338</v>
      </c>
      <c r="C57" s="162" t="s">
        <v>2207</v>
      </c>
    </row>
    <row r="58" spans="1:3" x14ac:dyDescent="0.15">
      <c r="A58" s="160">
        <v>50</v>
      </c>
      <c r="B58" s="161" t="s">
        <v>216</v>
      </c>
      <c r="C58" s="162" t="s">
        <v>2208</v>
      </c>
    </row>
    <row r="59" spans="1:3" x14ac:dyDescent="0.15">
      <c r="A59" s="160">
        <v>51</v>
      </c>
      <c r="B59" s="161" t="s">
        <v>217</v>
      </c>
      <c r="C59" s="162" t="s">
        <v>2209</v>
      </c>
    </row>
    <row r="60" spans="1:3" x14ac:dyDescent="0.15">
      <c r="A60" s="160">
        <v>52</v>
      </c>
      <c r="B60" s="161" t="s">
        <v>218</v>
      </c>
      <c r="C60" s="162" t="s">
        <v>2210</v>
      </c>
    </row>
    <row r="61" spans="1:3" ht="28" x14ac:dyDescent="0.15">
      <c r="A61" s="160">
        <v>53</v>
      </c>
      <c r="B61" s="161" t="s">
        <v>219</v>
      </c>
      <c r="C61" s="162" t="s">
        <v>2211</v>
      </c>
    </row>
    <row r="62" spans="1:3" x14ac:dyDescent="0.15">
      <c r="A62" s="160">
        <v>54</v>
      </c>
      <c r="B62" s="161" t="s">
        <v>220</v>
      </c>
      <c r="C62" s="162" t="s">
        <v>2212</v>
      </c>
    </row>
    <row r="63" spans="1:3" x14ac:dyDescent="0.15">
      <c r="A63" s="160">
        <v>55</v>
      </c>
      <c r="B63" s="161" t="s">
        <v>221</v>
      </c>
      <c r="C63" s="162" t="s">
        <v>2213</v>
      </c>
    </row>
    <row r="64" spans="1:3" x14ac:dyDescent="0.15">
      <c r="A64" s="160">
        <v>56</v>
      </c>
      <c r="B64" s="161" t="s">
        <v>222</v>
      </c>
      <c r="C64" s="162" t="s">
        <v>2214</v>
      </c>
    </row>
    <row r="65" spans="1:3" x14ac:dyDescent="0.15">
      <c r="A65" s="160">
        <v>57</v>
      </c>
      <c r="B65" s="161" t="s">
        <v>223</v>
      </c>
      <c r="C65" s="162" t="s">
        <v>2215</v>
      </c>
    </row>
    <row r="66" spans="1:3" ht="28" x14ac:dyDescent="0.15">
      <c r="A66" s="160">
        <v>58</v>
      </c>
      <c r="B66" s="161" t="s">
        <v>224</v>
      </c>
      <c r="C66" s="162" t="s">
        <v>2216</v>
      </c>
    </row>
    <row r="67" spans="1:3" x14ac:dyDescent="0.15">
      <c r="A67" s="160">
        <v>59</v>
      </c>
      <c r="B67" s="161" t="s">
        <v>225</v>
      </c>
      <c r="C67" s="162" t="s">
        <v>2217</v>
      </c>
    </row>
    <row r="68" spans="1:3" ht="28" x14ac:dyDescent="0.15">
      <c r="A68" s="160">
        <v>60</v>
      </c>
      <c r="B68" s="161" t="s">
        <v>226</v>
      </c>
      <c r="C68" s="162" t="s">
        <v>2218</v>
      </c>
    </row>
    <row r="69" spans="1:3" x14ac:dyDescent="0.15">
      <c r="A69" s="160">
        <v>62</v>
      </c>
      <c r="B69" s="161" t="s">
        <v>227</v>
      </c>
      <c r="C69" s="162" t="s">
        <v>2219</v>
      </c>
    </row>
    <row r="70" spans="1:3" x14ac:dyDescent="0.15">
      <c r="A70" s="160">
        <v>63</v>
      </c>
      <c r="B70" s="161" t="s">
        <v>228</v>
      </c>
      <c r="C70" s="162" t="s">
        <v>2220</v>
      </c>
    </row>
    <row r="71" spans="1:3" x14ac:dyDescent="0.15">
      <c r="A71" s="160">
        <v>65</v>
      </c>
      <c r="B71" s="161" t="s">
        <v>229</v>
      </c>
      <c r="C71" s="162" t="s">
        <v>2221</v>
      </c>
    </row>
    <row r="72" spans="1:3" x14ac:dyDescent="0.15">
      <c r="A72" s="160">
        <v>66</v>
      </c>
      <c r="B72" s="161" t="s">
        <v>230</v>
      </c>
      <c r="C72" s="162" t="s">
        <v>2222</v>
      </c>
    </row>
    <row r="73" spans="1:3" x14ac:dyDescent="0.15">
      <c r="A73" s="160">
        <v>67</v>
      </c>
      <c r="B73" s="161" t="s">
        <v>231</v>
      </c>
      <c r="C73" s="162" t="s">
        <v>2223</v>
      </c>
    </row>
    <row r="74" spans="1:3" ht="28" x14ac:dyDescent="0.15">
      <c r="A74" s="160">
        <v>68</v>
      </c>
      <c r="B74" s="161" t="s">
        <v>232</v>
      </c>
      <c r="C74" s="162" t="s">
        <v>2224</v>
      </c>
    </row>
    <row r="75" spans="1:3" x14ac:dyDescent="0.15">
      <c r="A75" s="160">
        <v>69</v>
      </c>
      <c r="B75" s="161" t="s">
        <v>233</v>
      </c>
      <c r="C75" s="162" t="s">
        <v>2225</v>
      </c>
    </row>
    <row r="76" spans="1:3" ht="28" x14ac:dyDescent="0.15">
      <c r="A76" s="160">
        <v>70</v>
      </c>
      <c r="B76" s="161" t="s">
        <v>234</v>
      </c>
      <c r="C76" s="162" t="s">
        <v>2226</v>
      </c>
    </row>
    <row r="77" spans="1:3" x14ac:dyDescent="0.15">
      <c r="A77" s="160">
        <v>71</v>
      </c>
      <c r="B77" s="161" t="s">
        <v>235</v>
      </c>
      <c r="C77" s="162" t="s">
        <v>2227</v>
      </c>
    </row>
    <row r="78" spans="1:3" ht="28" x14ac:dyDescent="0.15">
      <c r="A78" s="160">
        <v>72</v>
      </c>
      <c r="B78" s="161" t="s">
        <v>236</v>
      </c>
      <c r="C78" s="162" t="s">
        <v>2228</v>
      </c>
    </row>
    <row r="79" spans="1:3" x14ac:dyDescent="0.15">
      <c r="A79" s="160">
        <v>73</v>
      </c>
      <c r="B79" s="161" t="s">
        <v>237</v>
      </c>
      <c r="C79" s="162" t="s">
        <v>2229</v>
      </c>
    </row>
    <row r="80" spans="1:3" x14ac:dyDescent="0.15">
      <c r="A80" s="160">
        <v>74</v>
      </c>
      <c r="B80" s="161" t="s">
        <v>238</v>
      </c>
      <c r="C80" s="162" t="s">
        <v>2230</v>
      </c>
    </row>
    <row r="81" spans="1:3" ht="28" x14ac:dyDescent="0.15">
      <c r="A81" s="160">
        <v>75</v>
      </c>
      <c r="B81" s="161" t="s">
        <v>239</v>
      </c>
      <c r="C81" s="162" t="s">
        <v>2231</v>
      </c>
    </row>
    <row r="82" spans="1:3" x14ac:dyDescent="0.15">
      <c r="A82" s="160">
        <v>77</v>
      </c>
      <c r="B82" s="161" t="s">
        <v>240</v>
      </c>
      <c r="C82" s="162" t="s">
        <v>2232</v>
      </c>
    </row>
    <row r="83" spans="1:3" x14ac:dyDescent="0.15">
      <c r="A83" s="160">
        <v>78</v>
      </c>
      <c r="B83" s="161" t="s">
        <v>241</v>
      </c>
      <c r="C83" s="162" t="s">
        <v>2233</v>
      </c>
    </row>
    <row r="84" spans="1:3" ht="28" x14ac:dyDescent="0.15">
      <c r="A84" s="160">
        <v>79</v>
      </c>
      <c r="B84" s="161" t="s">
        <v>242</v>
      </c>
      <c r="C84" s="162" t="s">
        <v>2234</v>
      </c>
    </row>
    <row r="85" spans="1:3" x14ac:dyDescent="0.15">
      <c r="A85" s="160">
        <v>80</v>
      </c>
      <c r="B85" s="161" t="s">
        <v>243</v>
      </c>
      <c r="C85" s="162" t="s">
        <v>2235</v>
      </c>
    </row>
    <row r="86" spans="1:3" x14ac:dyDescent="0.15">
      <c r="A86" s="160">
        <v>81</v>
      </c>
      <c r="B86" s="161" t="s">
        <v>244</v>
      </c>
      <c r="C86" s="162" t="s">
        <v>2236</v>
      </c>
    </row>
    <row r="87" spans="1:3" x14ac:dyDescent="0.15">
      <c r="A87" s="160">
        <v>82</v>
      </c>
      <c r="B87" s="161" t="s">
        <v>245</v>
      </c>
      <c r="C87" s="162" t="s">
        <v>2237</v>
      </c>
    </row>
    <row r="88" spans="1:3" x14ac:dyDescent="0.15">
      <c r="A88" s="160">
        <v>83</v>
      </c>
      <c r="B88" s="161" t="s">
        <v>133</v>
      </c>
      <c r="C88" s="162" t="s">
        <v>2238</v>
      </c>
    </row>
    <row r="89" spans="1:3" x14ac:dyDescent="0.15">
      <c r="A89" s="160">
        <v>84</v>
      </c>
      <c r="B89" s="161" t="s">
        <v>246</v>
      </c>
      <c r="C89" s="162" t="s">
        <v>2239</v>
      </c>
    </row>
    <row r="90" spans="1:3" x14ac:dyDescent="0.15">
      <c r="A90" s="160">
        <v>85</v>
      </c>
      <c r="B90" s="161" t="s">
        <v>247</v>
      </c>
      <c r="C90" s="162" t="s">
        <v>2240</v>
      </c>
    </row>
    <row r="91" spans="1:3" x14ac:dyDescent="0.15">
      <c r="A91" s="160">
        <v>86</v>
      </c>
      <c r="B91" s="161" t="s">
        <v>248</v>
      </c>
      <c r="C91" s="162" t="s">
        <v>2241</v>
      </c>
    </row>
    <row r="92" spans="1:3" x14ac:dyDescent="0.15">
      <c r="A92" s="160">
        <v>87</v>
      </c>
      <c r="B92" s="161" t="s">
        <v>249</v>
      </c>
      <c r="C92" s="162" t="s">
        <v>2242</v>
      </c>
    </row>
    <row r="93" spans="1:3" x14ac:dyDescent="0.15">
      <c r="A93" s="160">
        <v>88</v>
      </c>
      <c r="B93" s="161" t="s">
        <v>250</v>
      </c>
      <c r="C93" s="162" t="s">
        <v>2243</v>
      </c>
    </row>
    <row r="94" spans="1:3" ht="42" x14ac:dyDescent="0.15">
      <c r="A94" s="160">
        <v>89</v>
      </c>
      <c r="B94" s="161" t="s">
        <v>251</v>
      </c>
      <c r="C94" s="162" t="s">
        <v>2244</v>
      </c>
    </row>
    <row r="95" spans="1:3" x14ac:dyDescent="0.15">
      <c r="A95" s="160">
        <v>90</v>
      </c>
      <c r="B95" s="161" t="s">
        <v>252</v>
      </c>
      <c r="C95" s="162" t="s">
        <v>2245</v>
      </c>
    </row>
    <row r="96" spans="1:3" x14ac:dyDescent="0.15">
      <c r="A96" s="160">
        <v>91</v>
      </c>
      <c r="B96" s="161" t="s">
        <v>253</v>
      </c>
      <c r="C96" s="162" t="s">
        <v>2246</v>
      </c>
    </row>
    <row r="97" spans="1:3" x14ac:dyDescent="0.15">
      <c r="A97" s="160">
        <v>92</v>
      </c>
      <c r="B97" s="161" t="s">
        <v>254</v>
      </c>
      <c r="C97" s="162" t="s">
        <v>2247</v>
      </c>
    </row>
    <row r="98" spans="1:3" x14ac:dyDescent="0.15">
      <c r="A98" s="160">
        <v>93</v>
      </c>
      <c r="B98" s="161" t="s">
        <v>255</v>
      </c>
      <c r="C98" s="162" t="s">
        <v>2248</v>
      </c>
    </row>
    <row r="99" spans="1:3" x14ac:dyDescent="0.15">
      <c r="A99" s="160">
        <v>94</v>
      </c>
      <c r="B99" s="161" t="s">
        <v>256</v>
      </c>
      <c r="C99" s="162" t="s">
        <v>2249</v>
      </c>
    </row>
    <row r="100" spans="1:3" ht="56" x14ac:dyDescent="0.15">
      <c r="A100" s="160">
        <v>95</v>
      </c>
      <c r="B100" s="161" t="s">
        <v>257</v>
      </c>
      <c r="C100" s="162" t="s">
        <v>2250</v>
      </c>
    </row>
    <row r="101" spans="1:3" x14ac:dyDescent="0.15">
      <c r="A101" s="160">
        <v>96</v>
      </c>
      <c r="B101" s="161" t="s">
        <v>258</v>
      </c>
      <c r="C101" s="162" t="s">
        <v>2175</v>
      </c>
    </row>
    <row r="102" spans="1:3" x14ac:dyDescent="0.15">
      <c r="A102" s="160">
        <v>97</v>
      </c>
      <c r="B102" s="161" t="s">
        <v>259</v>
      </c>
      <c r="C102" s="162" t="s">
        <v>2251</v>
      </c>
    </row>
    <row r="103" spans="1:3" ht="56" x14ac:dyDescent="0.15">
      <c r="A103" s="160">
        <v>98</v>
      </c>
      <c r="B103" s="161" t="s">
        <v>260</v>
      </c>
      <c r="C103" s="162" t="s">
        <v>2252</v>
      </c>
    </row>
    <row r="104" spans="1:3" x14ac:dyDescent="0.15">
      <c r="A104" s="167" t="s">
        <v>134</v>
      </c>
      <c r="B104" s="168"/>
      <c r="C104" s="169"/>
    </row>
    <row r="105" spans="1:3" ht="28" x14ac:dyDescent="0.15">
      <c r="A105" s="160">
        <v>101</v>
      </c>
      <c r="B105" s="161" t="s">
        <v>261</v>
      </c>
      <c r="C105" s="162" t="s">
        <v>2253</v>
      </c>
    </row>
    <row r="106" spans="1:3" ht="28" x14ac:dyDescent="0.15">
      <c r="A106" s="160">
        <v>102</v>
      </c>
      <c r="B106" s="161" t="s">
        <v>262</v>
      </c>
      <c r="C106" s="162" t="s">
        <v>2254</v>
      </c>
    </row>
    <row r="107" spans="1:3" x14ac:dyDescent="0.15">
      <c r="A107" s="160">
        <v>103</v>
      </c>
      <c r="B107" s="161" t="s">
        <v>263</v>
      </c>
      <c r="C107" s="162" t="s">
        <v>2175</v>
      </c>
    </row>
    <row r="108" spans="1:3" x14ac:dyDescent="0.15">
      <c r="A108" s="160">
        <v>104</v>
      </c>
      <c r="B108" s="161" t="s">
        <v>264</v>
      </c>
      <c r="C108" s="162" t="s">
        <v>2255</v>
      </c>
    </row>
    <row r="109" spans="1:3" ht="28" x14ac:dyDescent="0.15">
      <c r="A109" s="160">
        <v>106</v>
      </c>
      <c r="B109" s="161" t="s">
        <v>265</v>
      </c>
      <c r="C109" s="162" t="s">
        <v>2256</v>
      </c>
    </row>
    <row r="110" spans="1:3" x14ac:dyDescent="0.15">
      <c r="A110" s="160">
        <v>107</v>
      </c>
      <c r="B110" s="161" t="s">
        <v>266</v>
      </c>
      <c r="C110" s="162" t="s">
        <v>2257</v>
      </c>
    </row>
    <row r="111" spans="1:3" x14ac:dyDescent="0.15">
      <c r="A111" s="160">
        <v>108</v>
      </c>
      <c r="B111" s="161" t="s">
        <v>267</v>
      </c>
      <c r="C111" s="162" t="s">
        <v>2258</v>
      </c>
    </row>
    <row r="112" spans="1:3" ht="42" x14ac:dyDescent="0.15">
      <c r="A112" s="160">
        <v>109</v>
      </c>
      <c r="B112" s="161" t="s">
        <v>268</v>
      </c>
      <c r="C112" s="162" t="s">
        <v>2259</v>
      </c>
    </row>
    <row r="113" spans="1:3" x14ac:dyDescent="0.15">
      <c r="A113" s="160">
        <v>110</v>
      </c>
      <c r="B113" s="161" t="s">
        <v>269</v>
      </c>
      <c r="C113" s="162" t="s">
        <v>2260</v>
      </c>
    </row>
    <row r="114" spans="1:3" x14ac:dyDescent="0.15">
      <c r="A114" s="160">
        <v>111</v>
      </c>
      <c r="B114" s="161" t="s">
        <v>270</v>
      </c>
      <c r="C114" s="162" t="s">
        <v>2261</v>
      </c>
    </row>
    <row r="115" spans="1:3" x14ac:dyDescent="0.15">
      <c r="A115" s="160">
        <v>112</v>
      </c>
      <c r="B115" s="161" t="s">
        <v>271</v>
      </c>
      <c r="C115" s="162" t="s">
        <v>2262</v>
      </c>
    </row>
    <row r="116" spans="1:3" x14ac:dyDescent="0.15">
      <c r="A116" s="160">
        <v>113</v>
      </c>
      <c r="B116" s="161" t="s">
        <v>272</v>
      </c>
      <c r="C116" s="162" t="s">
        <v>2263</v>
      </c>
    </row>
    <row r="117" spans="1:3" x14ac:dyDescent="0.15">
      <c r="A117" s="160">
        <v>114</v>
      </c>
      <c r="B117" s="161" t="s">
        <v>273</v>
      </c>
      <c r="C117" s="162" t="s">
        <v>2175</v>
      </c>
    </row>
    <row r="118" spans="1:3" x14ac:dyDescent="0.15">
      <c r="A118" s="160">
        <v>115</v>
      </c>
      <c r="B118" s="161" t="s">
        <v>274</v>
      </c>
      <c r="C118" s="162" t="s">
        <v>2264</v>
      </c>
    </row>
    <row r="119" spans="1:3" x14ac:dyDescent="0.15">
      <c r="A119" s="160">
        <v>116</v>
      </c>
      <c r="B119" s="161" t="s">
        <v>275</v>
      </c>
      <c r="C119" s="162" t="s">
        <v>2265</v>
      </c>
    </row>
    <row r="120" spans="1:3" ht="45.75" customHeight="1" x14ac:dyDescent="0.15">
      <c r="A120" s="160">
        <v>117</v>
      </c>
      <c r="B120" s="161" t="s">
        <v>276</v>
      </c>
      <c r="C120" s="162" t="s">
        <v>2266</v>
      </c>
    </row>
    <row r="121" spans="1:3" x14ac:dyDescent="0.15">
      <c r="A121" s="160">
        <v>118</v>
      </c>
      <c r="B121" s="161" t="s">
        <v>135</v>
      </c>
      <c r="C121" s="162" t="s">
        <v>2175</v>
      </c>
    </row>
    <row r="122" spans="1:3" x14ac:dyDescent="0.15">
      <c r="A122" s="160">
        <v>119</v>
      </c>
      <c r="B122" s="161" t="s">
        <v>277</v>
      </c>
      <c r="C122" s="162" t="s">
        <v>2267</v>
      </c>
    </row>
    <row r="123" spans="1:3" x14ac:dyDescent="0.15">
      <c r="A123" s="160">
        <v>120</v>
      </c>
      <c r="B123" s="161" t="s">
        <v>278</v>
      </c>
      <c r="C123" s="162" t="s">
        <v>2268</v>
      </c>
    </row>
    <row r="124" spans="1:3" ht="28" x14ac:dyDescent="0.15">
      <c r="A124" s="160">
        <v>121</v>
      </c>
      <c r="B124" s="161" t="s">
        <v>279</v>
      </c>
      <c r="C124" s="162" t="s">
        <v>2269</v>
      </c>
    </row>
    <row r="125" spans="1:3" x14ac:dyDescent="0.15">
      <c r="A125" s="160">
        <v>122</v>
      </c>
      <c r="B125" s="161" t="s">
        <v>280</v>
      </c>
      <c r="C125" s="162" t="s">
        <v>2270</v>
      </c>
    </row>
    <row r="126" spans="1:3" ht="28" x14ac:dyDescent="0.15">
      <c r="A126" s="160">
        <v>123</v>
      </c>
      <c r="B126" s="161" t="s">
        <v>281</v>
      </c>
      <c r="C126" s="162" t="s">
        <v>2271</v>
      </c>
    </row>
    <row r="127" spans="1:3" x14ac:dyDescent="0.15">
      <c r="A127" s="160">
        <v>124</v>
      </c>
      <c r="B127" s="161" t="s">
        <v>282</v>
      </c>
      <c r="C127" s="162" t="s">
        <v>2272</v>
      </c>
    </row>
    <row r="128" spans="1:3" x14ac:dyDescent="0.15">
      <c r="A128" s="160">
        <v>126</v>
      </c>
      <c r="B128" s="161" t="s">
        <v>283</v>
      </c>
      <c r="C128" s="162" t="s">
        <v>2273</v>
      </c>
    </row>
    <row r="129" spans="1:3" x14ac:dyDescent="0.15">
      <c r="A129" s="160">
        <v>127</v>
      </c>
      <c r="B129" s="161" t="s">
        <v>284</v>
      </c>
      <c r="C129" s="162" t="s">
        <v>2274</v>
      </c>
    </row>
    <row r="130" spans="1:3" x14ac:dyDescent="0.15">
      <c r="A130" s="160">
        <v>128</v>
      </c>
      <c r="B130" s="161" t="s">
        <v>285</v>
      </c>
      <c r="C130" s="162" t="s">
        <v>2275</v>
      </c>
    </row>
    <row r="131" spans="1:3" x14ac:dyDescent="0.15">
      <c r="A131" s="160">
        <v>130</v>
      </c>
      <c r="B131" s="161" t="s">
        <v>286</v>
      </c>
      <c r="C131" s="162" t="s">
        <v>2276</v>
      </c>
    </row>
    <row r="132" spans="1:3" ht="42" x14ac:dyDescent="0.15">
      <c r="A132" s="160">
        <v>131</v>
      </c>
      <c r="B132" s="161" t="s">
        <v>2408</v>
      </c>
      <c r="C132" s="162" t="s">
        <v>2277</v>
      </c>
    </row>
    <row r="133" spans="1:3" ht="47.25" customHeight="1" x14ac:dyDescent="0.15">
      <c r="A133" s="160">
        <v>132</v>
      </c>
      <c r="B133" s="161" t="s">
        <v>288</v>
      </c>
      <c r="C133" s="162" t="s">
        <v>2278</v>
      </c>
    </row>
    <row r="134" spans="1:3" x14ac:dyDescent="0.15">
      <c r="A134" s="160">
        <v>135</v>
      </c>
      <c r="B134" s="161" t="s">
        <v>289</v>
      </c>
      <c r="C134" s="162" t="s">
        <v>2175</v>
      </c>
    </row>
    <row r="135" spans="1:3" x14ac:dyDescent="0.15">
      <c r="A135" s="160">
        <v>136</v>
      </c>
      <c r="B135" s="161" t="s">
        <v>290</v>
      </c>
      <c r="C135" s="162" t="s">
        <v>2279</v>
      </c>
    </row>
    <row r="136" spans="1:3" x14ac:dyDescent="0.15">
      <c r="A136" s="160">
        <v>137</v>
      </c>
      <c r="B136" s="161" t="s">
        <v>291</v>
      </c>
      <c r="C136" s="162" t="s">
        <v>2280</v>
      </c>
    </row>
    <row r="137" spans="1:3" x14ac:dyDescent="0.15">
      <c r="A137" s="160">
        <v>139</v>
      </c>
      <c r="B137" s="161" t="s">
        <v>292</v>
      </c>
      <c r="C137" s="162" t="s">
        <v>2281</v>
      </c>
    </row>
    <row r="138" spans="1:3" x14ac:dyDescent="0.15">
      <c r="A138" s="160">
        <v>142</v>
      </c>
      <c r="B138" s="161" t="s">
        <v>293</v>
      </c>
      <c r="C138" s="162" t="s">
        <v>2282</v>
      </c>
    </row>
    <row r="139" spans="1:3" x14ac:dyDescent="0.15">
      <c r="A139" s="160">
        <v>143</v>
      </c>
      <c r="B139" s="161" t="s">
        <v>294</v>
      </c>
      <c r="C139" s="162" t="s">
        <v>2283</v>
      </c>
    </row>
    <row r="140" spans="1:3" x14ac:dyDescent="0.15">
      <c r="A140" s="160">
        <v>144</v>
      </c>
      <c r="B140" s="161" t="s">
        <v>295</v>
      </c>
      <c r="C140" s="162" t="s">
        <v>2284</v>
      </c>
    </row>
    <row r="141" spans="1:3" x14ac:dyDescent="0.15">
      <c r="A141" s="170" t="s">
        <v>137</v>
      </c>
      <c r="B141" s="168"/>
      <c r="C141" s="169"/>
    </row>
    <row r="142" spans="1:3" x14ac:dyDescent="0.15">
      <c r="A142" s="160">
        <v>202</v>
      </c>
      <c r="B142" s="161" t="s">
        <v>296</v>
      </c>
      <c r="C142" s="162" t="s">
        <v>2285</v>
      </c>
    </row>
    <row r="143" spans="1:3" x14ac:dyDescent="0.15">
      <c r="A143" s="160">
        <v>207</v>
      </c>
      <c r="B143" s="161" t="s">
        <v>297</v>
      </c>
      <c r="C143" s="162" t="s">
        <v>2286</v>
      </c>
    </row>
    <row r="144" spans="1:3" s="76" customFormat="1" x14ac:dyDescent="0.15">
      <c r="A144" s="117"/>
      <c r="B144" s="117"/>
      <c r="C144" s="169"/>
    </row>
    <row r="145" spans="1:6" s="76" customFormat="1" x14ac:dyDescent="0.15">
      <c r="A145" s="120" t="s">
        <v>139</v>
      </c>
      <c r="B145" s="168"/>
      <c r="C145" s="169"/>
    </row>
    <row r="146" spans="1:6" x14ac:dyDescent="0.15">
      <c r="A146" s="160">
        <v>260</v>
      </c>
      <c r="B146" s="171" t="s">
        <v>2339</v>
      </c>
      <c r="C146" s="162" t="s">
        <v>2287</v>
      </c>
    </row>
    <row r="147" spans="1:6" x14ac:dyDescent="0.15">
      <c r="A147" s="160">
        <v>261</v>
      </c>
      <c r="B147" s="171" t="s">
        <v>2340</v>
      </c>
      <c r="C147" s="162" t="s">
        <v>2288</v>
      </c>
    </row>
    <row r="148" spans="1:6" x14ac:dyDescent="0.15">
      <c r="A148" s="160">
        <v>262</v>
      </c>
      <c r="B148" s="171" t="s">
        <v>2341</v>
      </c>
      <c r="C148" s="162" t="s">
        <v>2289</v>
      </c>
    </row>
    <row r="149" spans="1:6" x14ac:dyDescent="0.15">
      <c r="A149" s="160">
        <v>263</v>
      </c>
      <c r="B149" s="171" t="s">
        <v>2342</v>
      </c>
      <c r="C149" s="162" t="s">
        <v>2290</v>
      </c>
    </row>
    <row r="150" spans="1:6" x14ac:dyDescent="0.15">
      <c r="A150" s="160">
        <v>264</v>
      </c>
      <c r="B150" s="171" t="s">
        <v>2343</v>
      </c>
      <c r="C150" s="162" t="s">
        <v>2291</v>
      </c>
    </row>
    <row r="151" spans="1:6" x14ac:dyDescent="0.15">
      <c r="A151" s="160">
        <v>265</v>
      </c>
      <c r="B151" s="171" t="s">
        <v>2344</v>
      </c>
      <c r="C151" s="162" t="s">
        <v>2292</v>
      </c>
    </row>
    <row r="152" spans="1:6" x14ac:dyDescent="0.15">
      <c r="A152" s="160">
        <v>266</v>
      </c>
      <c r="B152" s="171" t="s">
        <v>2345</v>
      </c>
      <c r="C152" s="162" t="s">
        <v>2293</v>
      </c>
    </row>
    <row r="153" spans="1:6" x14ac:dyDescent="0.15">
      <c r="A153" s="160">
        <v>267</v>
      </c>
      <c r="B153" s="171" t="s">
        <v>2346</v>
      </c>
      <c r="C153" s="162" t="s">
        <v>2294</v>
      </c>
    </row>
    <row r="154" spans="1:6" x14ac:dyDescent="0.15">
      <c r="A154" s="160">
        <v>268</v>
      </c>
      <c r="B154" s="171" t="s">
        <v>2347</v>
      </c>
      <c r="C154" s="162" t="s">
        <v>2295</v>
      </c>
    </row>
    <row r="155" spans="1:6" x14ac:dyDescent="0.15">
      <c r="A155" s="160">
        <v>269</v>
      </c>
      <c r="B155" s="171" t="s">
        <v>2348</v>
      </c>
      <c r="C155" s="162" t="s">
        <v>2296</v>
      </c>
    </row>
    <row r="156" spans="1:6" ht="56.5" customHeight="1" x14ac:dyDescent="0.15">
      <c r="A156" s="160">
        <v>270</v>
      </c>
      <c r="B156" s="171" t="s">
        <v>2349</v>
      </c>
      <c r="C156" s="162" t="s">
        <v>2297</v>
      </c>
    </row>
    <row r="157" spans="1:6" ht="16" x14ac:dyDescent="0.15">
      <c r="A157" s="160">
        <v>271</v>
      </c>
      <c r="B157" s="171" t="s">
        <v>2350</v>
      </c>
      <c r="C157" s="162" t="s">
        <v>2298</v>
      </c>
      <c r="D157" s="172"/>
      <c r="E157" s="172"/>
      <c r="F157" s="173"/>
    </row>
    <row r="158" spans="1:6" ht="28" x14ac:dyDescent="0.15">
      <c r="A158" s="160">
        <v>272</v>
      </c>
      <c r="B158" s="171" t="s">
        <v>2351</v>
      </c>
      <c r="C158" s="162" t="s">
        <v>2190</v>
      </c>
    </row>
    <row r="159" spans="1:6" x14ac:dyDescent="0.15">
      <c r="A159" s="160">
        <v>273</v>
      </c>
      <c r="B159" s="171" t="s">
        <v>2352</v>
      </c>
      <c r="C159" s="162" t="s">
        <v>2299</v>
      </c>
    </row>
    <row r="160" spans="1:6" x14ac:dyDescent="0.15">
      <c r="A160" s="160">
        <v>274</v>
      </c>
      <c r="B160" s="171" t="s">
        <v>2353</v>
      </c>
      <c r="C160" s="162" t="s">
        <v>2175</v>
      </c>
    </row>
    <row r="161" spans="1:3" x14ac:dyDescent="0.15">
      <c r="A161" s="160">
        <v>275</v>
      </c>
      <c r="B161" s="171" t="s">
        <v>140</v>
      </c>
      <c r="C161" s="162" t="s">
        <v>2240</v>
      </c>
    </row>
    <row r="162" spans="1:3" x14ac:dyDescent="0.15">
      <c r="A162" s="160">
        <v>276</v>
      </c>
      <c r="B162" s="171" t="s">
        <v>2354</v>
      </c>
      <c r="C162" s="162" t="s">
        <v>2175</v>
      </c>
    </row>
    <row r="163" spans="1:3" x14ac:dyDescent="0.15">
      <c r="A163" s="160">
        <v>277</v>
      </c>
      <c r="B163" s="171" t="s">
        <v>2355</v>
      </c>
      <c r="C163" s="162" t="s">
        <v>2300</v>
      </c>
    </row>
    <row r="164" spans="1:3" ht="28" x14ac:dyDescent="0.15">
      <c r="A164" s="160">
        <v>278</v>
      </c>
      <c r="B164" s="171" t="s">
        <v>2356</v>
      </c>
      <c r="C164" s="162" t="s">
        <v>2231</v>
      </c>
    </row>
    <row r="165" spans="1:3" s="76" customFormat="1" x14ac:dyDescent="0.15">
      <c r="A165" s="117"/>
      <c r="B165" s="117"/>
      <c r="C165" s="169"/>
    </row>
    <row r="166" spans="1:3" s="76" customFormat="1" x14ac:dyDescent="0.15">
      <c r="A166" s="120" t="s">
        <v>142</v>
      </c>
      <c r="B166" s="168"/>
      <c r="C166" s="169"/>
    </row>
    <row r="167" spans="1:3" x14ac:dyDescent="0.15">
      <c r="A167" s="160">
        <v>280</v>
      </c>
      <c r="B167" s="171" t="s">
        <v>2357</v>
      </c>
      <c r="C167" s="162" t="s">
        <v>2301</v>
      </c>
    </row>
    <row r="168" spans="1:3" x14ac:dyDescent="0.15">
      <c r="A168" s="160">
        <v>281</v>
      </c>
      <c r="B168" s="171" t="s">
        <v>2358</v>
      </c>
      <c r="C168" s="162" t="s">
        <v>2175</v>
      </c>
    </row>
    <row r="169" spans="1:3" x14ac:dyDescent="0.15">
      <c r="A169" s="160">
        <v>282</v>
      </c>
      <c r="B169" s="171" t="s">
        <v>2359</v>
      </c>
      <c r="C169" s="162" t="s">
        <v>2302</v>
      </c>
    </row>
    <row r="170" spans="1:3" x14ac:dyDescent="0.15">
      <c r="A170" s="160">
        <v>283</v>
      </c>
      <c r="B170" s="171" t="s">
        <v>2360</v>
      </c>
      <c r="C170" s="162" t="s">
        <v>2303</v>
      </c>
    </row>
    <row r="171" spans="1:3" ht="28" x14ac:dyDescent="0.15">
      <c r="A171" s="160">
        <v>284</v>
      </c>
      <c r="B171" s="171" t="s">
        <v>2361</v>
      </c>
      <c r="C171" s="162" t="s">
        <v>2304</v>
      </c>
    </row>
    <row r="172" spans="1:3" x14ac:dyDescent="0.15">
      <c r="A172" s="160">
        <v>285</v>
      </c>
      <c r="B172" s="171" t="s">
        <v>2362</v>
      </c>
      <c r="C172" s="162" t="s">
        <v>2305</v>
      </c>
    </row>
    <row r="173" spans="1:3" x14ac:dyDescent="0.15">
      <c r="A173" s="160">
        <v>286</v>
      </c>
      <c r="B173" s="171" t="s">
        <v>2363</v>
      </c>
      <c r="C173" s="162" t="s">
        <v>2306</v>
      </c>
    </row>
    <row r="174" spans="1:3" x14ac:dyDescent="0.15">
      <c r="A174" s="160">
        <v>287</v>
      </c>
      <c r="B174" s="171" t="s">
        <v>2364</v>
      </c>
      <c r="C174" s="162" t="s">
        <v>2307</v>
      </c>
    </row>
    <row r="175" spans="1:3" x14ac:dyDescent="0.15">
      <c r="A175" s="160">
        <v>288</v>
      </c>
      <c r="B175" s="171" t="s">
        <v>2365</v>
      </c>
      <c r="C175" s="162" t="s">
        <v>2308</v>
      </c>
    </row>
    <row r="176" spans="1:3" x14ac:dyDescent="0.15">
      <c r="A176" s="160">
        <v>290</v>
      </c>
      <c r="B176" s="171" t="s">
        <v>2366</v>
      </c>
      <c r="C176" s="162" t="s">
        <v>2309</v>
      </c>
    </row>
    <row r="177" spans="1:3" x14ac:dyDescent="0.15">
      <c r="A177" s="160">
        <v>292</v>
      </c>
      <c r="B177" s="171" t="s">
        <v>2367</v>
      </c>
      <c r="C177" s="162" t="s">
        <v>2175</v>
      </c>
    </row>
    <row r="178" spans="1:3" x14ac:dyDescent="0.15">
      <c r="A178" s="160">
        <v>299</v>
      </c>
      <c r="B178" s="171" t="s">
        <v>2368</v>
      </c>
      <c r="C178" s="162" t="s">
        <v>2175</v>
      </c>
    </row>
    <row r="179" spans="1:3" s="76" customFormat="1" x14ac:dyDescent="0.15">
      <c r="A179" s="174"/>
      <c r="B179" s="168"/>
      <c r="C179" s="169"/>
    </row>
    <row r="180" spans="1:3" s="76" customFormat="1" x14ac:dyDescent="0.15">
      <c r="A180" s="120" t="s">
        <v>144</v>
      </c>
      <c r="B180" s="168"/>
      <c r="C180" s="169"/>
    </row>
    <row r="181" spans="1:3" x14ac:dyDescent="0.15">
      <c r="A181" s="160">
        <v>301</v>
      </c>
      <c r="B181" s="171" t="s">
        <v>2369</v>
      </c>
      <c r="C181" s="162" t="s">
        <v>2310</v>
      </c>
    </row>
    <row r="182" spans="1:3" ht="28" x14ac:dyDescent="0.15">
      <c r="A182" s="160">
        <v>302</v>
      </c>
      <c r="B182" s="171" t="s">
        <v>2370</v>
      </c>
      <c r="C182" s="162" t="s">
        <v>2311</v>
      </c>
    </row>
    <row r="183" spans="1:3" x14ac:dyDescent="0.15">
      <c r="A183" s="160">
        <v>304</v>
      </c>
      <c r="B183" s="171" t="s">
        <v>2371</v>
      </c>
      <c r="C183" s="162" t="s">
        <v>2287</v>
      </c>
    </row>
    <row r="184" spans="1:3" x14ac:dyDescent="0.15">
      <c r="A184" s="160">
        <v>306</v>
      </c>
      <c r="B184" s="171" t="s">
        <v>2372</v>
      </c>
      <c r="C184" s="162" t="s">
        <v>2312</v>
      </c>
    </row>
    <row r="185" spans="1:3" x14ac:dyDescent="0.15">
      <c r="A185" s="160">
        <v>307</v>
      </c>
      <c r="B185" s="171" t="s">
        <v>2373</v>
      </c>
      <c r="C185" s="162" t="s">
        <v>2313</v>
      </c>
    </row>
    <row r="186" spans="1:3" x14ac:dyDescent="0.15">
      <c r="A186" s="160">
        <v>308</v>
      </c>
      <c r="B186" s="171" t="s">
        <v>2374</v>
      </c>
      <c r="C186" s="162" t="s">
        <v>2175</v>
      </c>
    </row>
    <row r="187" spans="1:3" x14ac:dyDescent="0.15">
      <c r="A187" s="160">
        <v>309</v>
      </c>
      <c r="B187" s="171" t="s">
        <v>2375</v>
      </c>
      <c r="C187" s="162" t="s">
        <v>2314</v>
      </c>
    </row>
    <row r="188" spans="1:3" x14ac:dyDescent="0.15">
      <c r="A188" s="160">
        <v>310</v>
      </c>
      <c r="B188" s="171" t="s">
        <v>2376</v>
      </c>
      <c r="C188" s="162" t="s">
        <v>2315</v>
      </c>
    </row>
    <row r="189" spans="1:3" x14ac:dyDescent="0.15">
      <c r="A189" s="160">
        <v>311</v>
      </c>
      <c r="B189" s="171" t="s">
        <v>2377</v>
      </c>
      <c r="C189" s="162" t="s">
        <v>2316</v>
      </c>
    </row>
    <row r="190" spans="1:3" ht="28" x14ac:dyDescent="0.15">
      <c r="A190" s="160">
        <v>313</v>
      </c>
      <c r="B190" s="171" t="s">
        <v>145</v>
      </c>
      <c r="C190" s="162" t="s">
        <v>2317</v>
      </c>
    </row>
    <row r="191" spans="1:3" s="76" customFormat="1" x14ac:dyDescent="0.15">
      <c r="A191" s="174"/>
      <c r="B191" s="168"/>
      <c r="C191" s="169"/>
    </row>
    <row r="192" spans="1:3" s="76" customFormat="1" x14ac:dyDescent="0.15">
      <c r="A192" s="120" t="s">
        <v>147</v>
      </c>
      <c r="B192" s="168"/>
      <c r="C192" s="169"/>
    </row>
    <row r="193" spans="1:3" x14ac:dyDescent="0.15">
      <c r="A193" s="160">
        <v>401</v>
      </c>
      <c r="B193" s="171" t="s">
        <v>2378</v>
      </c>
      <c r="C193" s="162" t="s">
        <v>2287</v>
      </c>
    </row>
    <row r="194" spans="1:3" x14ac:dyDescent="0.15">
      <c r="A194" s="160">
        <v>402</v>
      </c>
      <c r="B194" s="171" t="s">
        <v>2379</v>
      </c>
      <c r="C194" s="162" t="s">
        <v>2318</v>
      </c>
    </row>
    <row r="195" spans="1:3" x14ac:dyDescent="0.15">
      <c r="A195" s="160">
        <v>403</v>
      </c>
      <c r="B195" s="171" t="s">
        <v>2380</v>
      </c>
      <c r="C195" s="162" t="s">
        <v>2319</v>
      </c>
    </row>
    <row r="196" spans="1:3" x14ac:dyDescent="0.15">
      <c r="A196" s="160">
        <v>404</v>
      </c>
      <c r="B196" s="171" t="s">
        <v>2381</v>
      </c>
      <c r="C196" s="162" t="s">
        <v>2320</v>
      </c>
    </row>
    <row r="197" spans="1:3" ht="28" x14ac:dyDescent="0.15">
      <c r="A197" s="160">
        <v>405</v>
      </c>
      <c r="B197" s="171" t="s">
        <v>2382</v>
      </c>
      <c r="C197" s="162" t="s">
        <v>2190</v>
      </c>
    </row>
    <row r="198" spans="1:3" x14ac:dyDescent="0.15">
      <c r="A198" s="160">
        <v>406</v>
      </c>
      <c r="B198" s="171" t="s">
        <v>2383</v>
      </c>
      <c r="C198" s="162" t="s">
        <v>2299</v>
      </c>
    </row>
    <row r="199" spans="1:3" x14ac:dyDescent="0.15">
      <c r="A199" s="160">
        <v>407</v>
      </c>
      <c r="B199" s="171" t="s">
        <v>2384</v>
      </c>
      <c r="C199" s="162" t="s">
        <v>2321</v>
      </c>
    </row>
    <row r="200" spans="1:3" x14ac:dyDescent="0.15">
      <c r="A200" s="160">
        <v>408</v>
      </c>
      <c r="B200" s="171" t="s">
        <v>2385</v>
      </c>
      <c r="C200" s="162" t="s">
        <v>2175</v>
      </c>
    </row>
    <row r="201" spans="1:3" x14ac:dyDescent="0.15">
      <c r="A201" s="160">
        <v>409</v>
      </c>
      <c r="B201" s="171" t="s">
        <v>2386</v>
      </c>
      <c r="C201" s="162" t="s">
        <v>2322</v>
      </c>
    </row>
    <row r="202" spans="1:3" ht="28" x14ac:dyDescent="0.15">
      <c r="A202" s="160">
        <v>410</v>
      </c>
      <c r="B202" s="171" t="s">
        <v>2387</v>
      </c>
      <c r="C202" s="162" t="s">
        <v>2323</v>
      </c>
    </row>
    <row r="203" spans="1:3" x14ac:dyDescent="0.15">
      <c r="A203" s="160">
        <v>411</v>
      </c>
      <c r="B203" s="171" t="s">
        <v>2388</v>
      </c>
      <c r="C203" s="162" t="s">
        <v>2324</v>
      </c>
    </row>
    <row r="204" spans="1:3" x14ac:dyDescent="0.15">
      <c r="A204" s="160">
        <v>412</v>
      </c>
      <c r="B204" s="171" t="s">
        <v>2389</v>
      </c>
      <c r="C204" s="162" t="s">
        <v>2175</v>
      </c>
    </row>
    <row r="205" spans="1:3" ht="28" x14ac:dyDescent="0.15">
      <c r="A205" s="160">
        <v>413</v>
      </c>
      <c r="B205" s="171" t="s">
        <v>2390</v>
      </c>
      <c r="C205" s="162" t="s">
        <v>2325</v>
      </c>
    </row>
    <row r="206" spans="1:3" x14ac:dyDescent="0.15">
      <c r="A206" s="160">
        <v>414</v>
      </c>
      <c r="B206" s="171" t="s">
        <v>2391</v>
      </c>
      <c r="C206" s="162" t="s">
        <v>2175</v>
      </c>
    </row>
    <row r="207" spans="1:3" x14ac:dyDescent="0.15">
      <c r="A207" s="160">
        <v>415</v>
      </c>
      <c r="B207" s="171" t="s">
        <v>2392</v>
      </c>
      <c r="C207" s="162" t="s">
        <v>2175</v>
      </c>
    </row>
    <row r="208" spans="1:3" ht="28" x14ac:dyDescent="0.15">
      <c r="A208" s="160">
        <v>416</v>
      </c>
      <c r="B208" s="171" t="s">
        <v>2393</v>
      </c>
      <c r="C208" s="162" t="s">
        <v>2231</v>
      </c>
    </row>
    <row r="209" spans="1:7" x14ac:dyDescent="0.15">
      <c r="A209" s="160">
        <v>417</v>
      </c>
      <c r="B209" s="171" t="s">
        <v>2394</v>
      </c>
      <c r="C209" s="162" t="s">
        <v>2326</v>
      </c>
    </row>
    <row r="210" spans="1:7" x14ac:dyDescent="0.15">
      <c r="A210" s="160">
        <v>418</v>
      </c>
      <c r="B210" s="171" t="s">
        <v>2395</v>
      </c>
      <c r="C210" s="162" t="s">
        <v>2327</v>
      </c>
    </row>
    <row r="211" spans="1:7" x14ac:dyDescent="0.15">
      <c r="A211" s="160">
        <v>420</v>
      </c>
      <c r="B211" s="171" t="s">
        <v>2396</v>
      </c>
      <c r="C211" s="162" t="s">
        <v>2328</v>
      </c>
    </row>
    <row r="212" spans="1:7" x14ac:dyDescent="0.15">
      <c r="A212" s="160">
        <v>421</v>
      </c>
      <c r="B212" s="171" t="s">
        <v>2397</v>
      </c>
      <c r="C212" s="162" t="s">
        <v>2329</v>
      </c>
    </row>
    <row r="213" spans="1:7" x14ac:dyDescent="0.15">
      <c r="A213" s="160">
        <v>422</v>
      </c>
      <c r="B213" s="171" t="s">
        <v>2398</v>
      </c>
      <c r="C213" s="162" t="s">
        <v>2330</v>
      </c>
    </row>
    <row r="214" spans="1:7" x14ac:dyDescent="0.15">
      <c r="A214" s="160">
        <v>423</v>
      </c>
      <c r="B214" s="171" t="s">
        <v>2399</v>
      </c>
      <c r="C214" s="162" t="s">
        <v>2331</v>
      </c>
    </row>
    <row r="215" spans="1:7" x14ac:dyDescent="0.15">
      <c r="A215" s="160">
        <v>424</v>
      </c>
      <c r="B215" s="171" t="s">
        <v>2400</v>
      </c>
      <c r="C215" s="162" t="s">
        <v>2332</v>
      </c>
    </row>
    <row r="216" spans="1:7" x14ac:dyDescent="0.15">
      <c r="A216" s="160">
        <v>426</v>
      </c>
      <c r="B216" s="171" t="s">
        <v>2401</v>
      </c>
      <c r="C216" s="162" t="s">
        <v>2175</v>
      </c>
    </row>
    <row r="217" spans="1:7" x14ac:dyDescent="0.15">
      <c r="A217" s="160">
        <v>427</v>
      </c>
      <c r="B217" s="171" t="s">
        <v>2402</v>
      </c>
      <c r="C217" s="162" t="s">
        <v>2333</v>
      </c>
    </row>
    <row r="218" spans="1:7" x14ac:dyDescent="0.15">
      <c r="A218" s="160">
        <v>428</v>
      </c>
      <c r="B218" s="171" t="s">
        <v>2403</v>
      </c>
      <c r="C218" s="162" t="s">
        <v>2334</v>
      </c>
    </row>
    <row r="219" spans="1:7" x14ac:dyDescent="0.15">
      <c r="A219" s="160">
        <v>429</v>
      </c>
      <c r="B219" s="171" t="s">
        <v>2404</v>
      </c>
      <c r="C219" s="162" t="s">
        <v>2335</v>
      </c>
    </row>
    <row r="220" spans="1:7" ht="28" x14ac:dyDescent="0.15">
      <c r="A220" s="160">
        <v>431</v>
      </c>
      <c r="B220" s="171" t="s">
        <v>2405</v>
      </c>
      <c r="C220" s="162" t="s">
        <v>2175</v>
      </c>
    </row>
    <row r="221" spans="1:7" s="124" customFormat="1" x14ac:dyDescent="0.15">
      <c r="A221" s="126"/>
      <c r="B221" s="127"/>
      <c r="C221" s="128"/>
      <c r="D221" s="134"/>
      <c r="E221" s="134"/>
      <c r="F221" s="134"/>
      <c r="G221" s="134"/>
    </row>
    <row r="222" spans="1:7" s="76" customFormat="1" ht="21" customHeight="1" x14ac:dyDescent="0.15">
      <c r="A222" s="175" t="s">
        <v>161</v>
      </c>
      <c r="B222" s="79"/>
      <c r="C222" s="80"/>
      <c r="D222" s="134"/>
      <c r="E222" s="134"/>
      <c r="F222" s="134"/>
      <c r="G222" s="134"/>
    </row>
    <row r="223" spans="1:7" s="76" customFormat="1" ht="21" customHeight="1" x14ac:dyDescent="0.15">
      <c r="A223" s="175" t="s">
        <v>162</v>
      </c>
      <c r="B223" s="79"/>
      <c r="C223" s="80"/>
      <c r="D223" s="134"/>
      <c r="E223" s="134"/>
      <c r="F223" s="134"/>
      <c r="G223" s="134"/>
    </row>
    <row r="224" spans="1:7" s="76" customFormat="1" ht="21" customHeight="1" x14ac:dyDescent="0.15">
      <c r="A224" s="175" t="s">
        <v>163</v>
      </c>
      <c r="B224" s="79"/>
      <c r="C224" s="80"/>
      <c r="D224" s="134"/>
      <c r="E224" s="134"/>
      <c r="F224" s="134"/>
      <c r="G224" s="134"/>
    </row>
    <row r="225" spans="1:7" s="76" customFormat="1" ht="15" x14ac:dyDescent="0.15">
      <c r="A225" s="176"/>
      <c r="B225" s="79"/>
      <c r="C225" s="80"/>
      <c r="D225" s="134"/>
      <c r="E225" s="134"/>
      <c r="F225" s="134"/>
      <c r="G225" s="134"/>
    </row>
  </sheetData>
  <sheetProtection password="BE8E" sheet="1" objects="1" scenarios="1"/>
  <mergeCells count="4">
    <mergeCell ref="A1:C1"/>
    <mergeCell ref="A2:C2"/>
    <mergeCell ref="A3:C3"/>
    <mergeCell ref="A4:C4"/>
  </mergeCells>
  <conditionalFormatting sqref="C142:C143 C105:C140 C167:C178 C146:C164 C181:C190 C193:C220 C10:C103">
    <cfRule type="cellIs" dxfId="1" priority="1" stopIfTrue="1" operator="equal">
      <formula>0</formula>
    </cfRule>
  </conditionalFormatting>
  <printOptions horizontalCentered="1"/>
  <pageMargins left="0.5" right="0.5" top="1" bottom="1" header="0.5" footer="0.5"/>
  <pageSetup scale="65" firstPageNumber="18" fitToHeight="5" orientation="portrait" useFirstPageNumber="1" r:id="rId1"/>
  <headerFooter alignWithMargins="0">
    <oddFooter>&amp;RFY 2015 Salary Survey - &amp;A
January 13, 2016
Page &amp;P</oddFooter>
    <firstFooter>&amp;RFY 2015 Salary Survey - &amp;A
January 9, 2015
Page 18</firstFooter>
  </headerFooter>
  <rowBreaks count="3" manualBreakCount="3">
    <brk id="69" max="2" man="1"/>
    <brk id="125" max="2" man="1"/>
    <brk id="190" max="2"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2"/>
  </sheetPr>
  <dimension ref="A1:G140"/>
  <sheetViews>
    <sheetView zoomScaleSheetLayoutView="80" workbookViewId="0">
      <pane ySplit="6" topLeftCell="A7" activePane="bottomLeft" state="frozen"/>
      <selection activeCell="C62" sqref="C62"/>
      <selection pane="bottomLeft" sqref="A1:E1"/>
    </sheetView>
  </sheetViews>
  <sheetFormatPr baseColWidth="10" defaultColWidth="8.75" defaultRowHeight="11" x14ac:dyDescent="0.15"/>
  <cols>
    <col min="1" max="1" width="15" customWidth="1"/>
    <col min="2" max="2" width="49" customWidth="1"/>
    <col min="3" max="5" width="21.25" customWidth="1"/>
  </cols>
  <sheetData>
    <row r="1" spans="1:7" ht="18" x14ac:dyDescent="0.15">
      <c r="A1" s="300" t="s">
        <v>122</v>
      </c>
      <c r="B1" s="301"/>
      <c r="C1" s="301"/>
      <c r="D1" s="301"/>
      <c r="E1" s="302"/>
      <c r="F1" s="177"/>
      <c r="G1" s="177"/>
    </row>
    <row r="2" spans="1:7" ht="22.5" customHeight="1" thickBot="1" x14ac:dyDescent="0.2">
      <c r="A2" s="303" t="s">
        <v>350</v>
      </c>
      <c r="B2" s="304"/>
      <c r="C2" s="304"/>
      <c r="D2" s="304"/>
      <c r="E2" s="305"/>
      <c r="F2" s="178"/>
      <c r="G2" s="178"/>
    </row>
    <row r="3" spans="1:7" ht="71.5" customHeight="1" thickBot="1" x14ac:dyDescent="0.25">
      <c r="A3" s="306" t="s">
        <v>164</v>
      </c>
      <c r="B3" s="307"/>
      <c r="C3" s="307"/>
      <c r="D3" s="307"/>
      <c r="E3" s="308"/>
      <c r="F3" s="179"/>
      <c r="G3" s="179"/>
    </row>
    <row r="4" spans="1:7" ht="4.5" customHeight="1" x14ac:dyDescent="0.15"/>
    <row r="5" spans="1:7" ht="3" customHeight="1" x14ac:dyDescent="0.15">
      <c r="A5" t="s">
        <v>165</v>
      </c>
      <c r="B5" s="180" t="s">
        <v>165</v>
      </c>
      <c r="C5" s="181" t="s">
        <v>165</v>
      </c>
      <c r="D5" s="181" t="s">
        <v>165</v>
      </c>
      <c r="E5" s="181" t="s">
        <v>165</v>
      </c>
    </row>
    <row r="6" spans="1:7" ht="45.75" customHeight="1" thickBot="1" x14ac:dyDescent="0.25">
      <c r="A6" s="182" t="s">
        <v>124</v>
      </c>
      <c r="B6" s="183" t="s">
        <v>166</v>
      </c>
      <c r="C6" s="184" t="s">
        <v>167</v>
      </c>
      <c r="D6" s="184" t="s">
        <v>168</v>
      </c>
      <c r="E6" s="185" t="s">
        <v>169</v>
      </c>
    </row>
    <row r="7" spans="1:7" ht="16" x14ac:dyDescent="0.2">
      <c r="A7" s="186">
        <v>1</v>
      </c>
      <c r="B7" s="187" t="s">
        <v>170</v>
      </c>
      <c r="C7" s="188">
        <v>35580</v>
      </c>
      <c r="D7" s="188">
        <v>38299</v>
      </c>
      <c r="E7" s="189">
        <v>36666</v>
      </c>
    </row>
    <row r="8" spans="1:7" ht="16" x14ac:dyDescent="0.2">
      <c r="A8" s="190">
        <v>2</v>
      </c>
      <c r="B8" s="191" t="s">
        <v>171</v>
      </c>
      <c r="C8" s="192">
        <v>44820</v>
      </c>
      <c r="D8" s="192">
        <v>47035</v>
      </c>
      <c r="E8" s="193">
        <v>49149</v>
      </c>
    </row>
    <row r="9" spans="1:7" ht="16" x14ac:dyDescent="0.2">
      <c r="A9" s="190">
        <v>3</v>
      </c>
      <c r="B9" s="191" t="s">
        <v>172</v>
      </c>
      <c r="C9" s="192">
        <v>37436</v>
      </c>
      <c r="D9" s="192">
        <v>40436</v>
      </c>
      <c r="E9" s="193">
        <v>41436</v>
      </c>
    </row>
    <row r="10" spans="1:7" ht="16" x14ac:dyDescent="0.2">
      <c r="A10" s="190">
        <v>4</v>
      </c>
      <c r="B10" s="191" t="s">
        <v>173</v>
      </c>
      <c r="C10" s="192">
        <v>38760</v>
      </c>
      <c r="D10" s="192">
        <v>41031</v>
      </c>
      <c r="E10" s="193">
        <v>41760</v>
      </c>
    </row>
    <row r="11" spans="1:7" ht="16" x14ac:dyDescent="0.2">
      <c r="A11" s="190">
        <v>5</v>
      </c>
      <c r="B11" s="191" t="s">
        <v>174</v>
      </c>
      <c r="C11" s="192">
        <v>39000</v>
      </c>
      <c r="D11" s="192">
        <v>41888</v>
      </c>
      <c r="E11" s="193">
        <v>43205</v>
      </c>
    </row>
    <row r="12" spans="1:7" ht="16" x14ac:dyDescent="0.2">
      <c r="A12" s="190">
        <v>6</v>
      </c>
      <c r="B12" s="191" t="s">
        <v>175</v>
      </c>
      <c r="C12" s="192">
        <v>39283</v>
      </c>
      <c r="D12" s="192">
        <v>41383</v>
      </c>
      <c r="E12" s="193">
        <v>42583</v>
      </c>
    </row>
    <row r="13" spans="1:7" ht="16" x14ac:dyDescent="0.2">
      <c r="A13" s="190">
        <v>7</v>
      </c>
      <c r="B13" s="191" t="s">
        <v>176</v>
      </c>
      <c r="C13" s="192">
        <v>48228</v>
      </c>
      <c r="D13" s="192">
        <v>53173</v>
      </c>
      <c r="E13" s="193">
        <v>58622</v>
      </c>
    </row>
    <row r="14" spans="1:7" ht="16" x14ac:dyDescent="0.2">
      <c r="A14" s="190">
        <v>8</v>
      </c>
      <c r="B14" s="191" t="s">
        <v>177</v>
      </c>
      <c r="C14" s="192">
        <v>39400</v>
      </c>
      <c r="D14" s="192">
        <v>41979</v>
      </c>
      <c r="E14" s="193">
        <v>44558</v>
      </c>
    </row>
    <row r="15" spans="1:7" ht="16" x14ac:dyDescent="0.2">
      <c r="A15" s="190">
        <v>9</v>
      </c>
      <c r="B15" s="191" t="s">
        <v>178</v>
      </c>
      <c r="C15" s="192">
        <v>34781</v>
      </c>
      <c r="D15" s="192">
        <v>37781</v>
      </c>
      <c r="E15" s="193">
        <v>39281</v>
      </c>
    </row>
    <row r="16" spans="1:7" ht="16" x14ac:dyDescent="0.2">
      <c r="A16" s="190">
        <v>10</v>
      </c>
      <c r="B16" s="191" t="s">
        <v>129</v>
      </c>
      <c r="C16" s="192">
        <v>39227</v>
      </c>
      <c r="D16" s="192">
        <v>41188</v>
      </c>
      <c r="E16" s="193">
        <v>43150</v>
      </c>
    </row>
    <row r="17" spans="1:5" ht="16" x14ac:dyDescent="0.2">
      <c r="A17" s="190">
        <v>11</v>
      </c>
      <c r="B17" s="191" t="s">
        <v>179</v>
      </c>
      <c r="C17" s="192">
        <v>33510</v>
      </c>
      <c r="D17" s="192">
        <v>34949.99</v>
      </c>
      <c r="E17" s="193">
        <v>35733</v>
      </c>
    </row>
    <row r="18" spans="1:5" ht="16" x14ac:dyDescent="0.2">
      <c r="A18" s="190">
        <v>12</v>
      </c>
      <c r="B18" s="191" t="s">
        <v>180</v>
      </c>
      <c r="C18" s="192">
        <v>38350</v>
      </c>
      <c r="D18" s="192">
        <v>41350</v>
      </c>
      <c r="E18" s="193">
        <v>42850</v>
      </c>
    </row>
    <row r="19" spans="1:5" ht="16" x14ac:dyDescent="0.2">
      <c r="A19" s="190">
        <v>13</v>
      </c>
      <c r="B19" s="191" t="s">
        <v>181</v>
      </c>
      <c r="C19" s="192">
        <v>37132</v>
      </c>
      <c r="D19" s="192">
        <v>39864</v>
      </c>
      <c r="E19" s="193">
        <v>42594</v>
      </c>
    </row>
    <row r="20" spans="1:5" ht="16" x14ac:dyDescent="0.2">
      <c r="A20" s="190">
        <v>14</v>
      </c>
      <c r="B20" s="191" t="s">
        <v>182</v>
      </c>
      <c r="C20" s="192">
        <v>30500</v>
      </c>
      <c r="D20" s="192">
        <v>32800</v>
      </c>
      <c r="E20" s="193">
        <v>33800</v>
      </c>
    </row>
    <row r="21" spans="1:5" ht="16" x14ac:dyDescent="0.2">
      <c r="A21" s="190">
        <v>15</v>
      </c>
      <c r="B21" s="191" t="s">
        <v>183</v>
      </c>
      <c r="C21" s="192">
        <v>41156</v>
      </c>
      <c r="D21" s="192">
        <v>43198</v>
      </c>
      <c r="E21" s="193">
        <v>45240</v>
      </c>
    </row>
    <row r="22" spans="1:5" ht="16" x14ac:dyDescent="0.2">
      <c r="A22" s="190">
        <v>16</v>
      </c>
      <c r="B22" s="191" t="s">
        <v>184</v>
      </c>
      <c r="C22" s="192">
        <v>37664</v>
      </c>
      <c r="D22" s="192">
        <v>39702</v>
      </c>
      <c r="E22" s="193">
        <v>39702</v>
      </c>
    </row>
    <row r="23" spans="1:5" ht="16" x14ac:dyDescent="0.2">
      <c r="A23" s="190">
        <v>17</v>
      </c>
      <c r="B23" s="191" t="s">
        <v>185</v>
      </c>
      <c r="C23" s="192">
        <v>39700</v>
      </c>
      <c r="D23" s="192">
        <v>40950</v>
      </c>
      <c r="E23" s="193">
        <v>42000</v>
      </c>
    </row>
    <row r="24" spans="1:5" ht="16" x14ac:dyDescent="0.2">
      <c r="A24" s="190">
        <v>18</v>
      </c>
      <c r="B24" s="191" t="s">
        <v>186</v>
      </c>
      <c r="C24" s="192">
        <v>36890</v>
      </c>
      <c r="D24" s="192">
        <v>39368</v>
      </c>
      <c r="E24" s="193">
        <v>42149</v>
      </c>
    </row>
    <row r="25" spans="1:5" ht="16" x14ac:dyDescent="0.2">
      <c r="A25" s="190">
        <v>19</v>
      </c>
      <c r="B25" s="191" t="s">
        <v>187</v>
      </c>
      <c r="C25" s="192">
        <v>37425</v>
      </c>
      <c r="D25" s="192">
        <v>39143</v>
      </c>
      <c r="E25" s="193">
        <v>39985</v>
      </c>
    </row>
    <row r="26" spans="1:5" ht="16" x14ac:dyDescent="0.2">
      <c r="A26" s="190">
        <v>20</v>
      </c>
      <c r="B26" s="191" t="s">
        <v>188</v>
      </c>
      <c r="C26" s="192">
        <v>38500</v>
      </c>
      <c r="D26" s="192">
        <v>46564</v>
      </c>
      <c r="E26" s="193" t="s">
        <v>2142</v>
      </c>
    </row>
    <row r="27" spans="1:5" ht="16" x14ac:dyDescent="0.2">
      <c r="A27" s="190">
        <v>21</v>
      </c>
      <c r="B27" s="191" t="s">
        <v>189</v>
      </c>
      <c r="C27" s="192">
        <v>42734</v>
      </c>
      <c r="D27" s="192">
        <v>44871</v>
      </c>
      <c r="E27" s="193">
        <v>47114</v>
      </c>
    </row>
    <row r="28" spans="1:5" ht="16" x14ac:dyDescent="0.2">
      <c r="A28" s="190">
        <v>22</v>
      </c>
      <c r="B28" s="191" t="s">
        <v>130</v>
      </c>
      <c r="C28" s="192">
        <v>40200</v>
      </c>
      <c r="D28" s="192">
        <v>44450</v>
      </c>
      <c r="E28" s="193" t="s">
        <v>2142</v>
      </c>
    </row>
    <row r="29" spans="1:5" ht="16" x14ac:dyDescent="0.2">
      <c r="A29" s="190">
        <v>23</v>
      </c>
      <c r="B29" s="191" t="s">
        <v>190</v>
      </c>
      <c r="C29" s="192">
        <v>31794</v>
      </c>
      <c r="D29" s="192">
        <v>33294</v>
      </c>
      <c r="E29" s="193">
        <v>34794</v>
      </c>
    </row>
    <row r="30" spans="1:5" ht="16" x14ac:dyDescent="0.2">
      <c r="A30" s="190">
        <v>24</v>
      </c>
      <c r="B30" s="191" t="s">
        <v>191</v>
      </c>
      <c r="C30" s="192">
        <v>39000</v>
      </c>
      <c r="D30" s="192">
        <v>41000</v>
      </c>
      <c r="E30" s="193">
        <v>43500</v>
      </c>
    </row>
    <row r="31" spans="1:5" ht="16" x14ac:dyDescent="0.2">
      <c r="A31" s="190">
        <v>25</v>
      </c>
      <c r="B31" s="191" t="s">
        <v>192</v>
      </c>
      <c r="C31" s="192">
        <v>37225.35</v>
      </c>
      <c r="D31" s="192">
        <v>39225.35</v>
      </c>
      <c r="E31" s="193">
        <v>40725.35</v>
      </c>
    </row>
    <row r="32" spans="1:5" ht="16" x14ac:dyDescent="0.2">
      <c r="A32" s="190">
        <v>26</v>
      </c>
      <c r="B32" s="191" t="s">
        <v>193</v>
      </c>
      <c r="C32" s="192">
        <v>34483</v>
      </c>
      <c r="D32" s="192">
        <v>35919</v>
      </c>
      <c r="E32" s="193">
        <v>37355</v>
      </c>
    </row>
    <row r="33" spans="1:5" ht="16" x14ac:dyDescent="0.2">
      <c r="A33" s="190">
        <v>27</v>
      </c>
      <c r="B33" s="191" t="s">
        <v>194</v>
      </c>
      <c r="C33" s="192">
        <v>40920</v>
      </c>
      <c r="D33" s="192">
        <v>42821</v>
      </c>
      <c r="E33" s="193">
        <v>43877</v>
      </c>
    </row>
    <row r="34" spans="1:5" ht="16" x14ac:dyDescent="0.2">
      <c r="A34" s="190">
        <v>28</v>
      </c>
      <c r="B34" s="191" t="s">
        <v>195</v>
      </c>
      <c r="C34" s="192">
        <v>39450</v>
      </c>
      <c r="D34" s="192">
        <v>41450</v>
      </c>
      <c r="E34" s="193">
        <v>41450</v>
      </c>
    </row>
    <row r="35" spans="1:5" ht="16" x14ac:dyDescent="0.2">
      <c r="A35" s="190">
        <v>29</v>
      </c>
      <c r="B35" s="191" t="s">
        <v>196</v>
      </c>
      <c r="C35" s="192">
        <v>47046</v>
      </c>
      <c r="D35" s="192">
        <v>52856</v>
      </c>
      <c r="E35" s="193">
        <v>56512</v>
      </c>
    </row>
    <row r="36" spans="1:5" ht="16" x14ac:dyDescent="0.2">
      <c r="A36" s="190">
        <v>30</v>
      </c>
      <c r="B36" s="191" t="s">
        <v>197</v>
      </c>
      <c r="C36" s="192">
        <v>42315</v>
      </c>
      <c r="D36" s="192">
        <v>44431</v>
      </c>
      <c r="E36" s="193">
        <v>45489</v>
      </c>
    </row>
    <row r="37" spans="1:5" ht="16" x14ac:dyDescent="0.2">
      <c r="A37" s="190">
        <v>31</v>
      </c>
      <c r="B37" s="191" t="s">
        <v>198</v>
      </c>
      <c r="C37" s="192">
        <v>37813</v>
      </c>
      <c r="D37" s="192">
        <v>40927</v>
      </c>
      <c r="E37" s="193">
        <v>47313</v>
      </c>
    </row>
    <row r="38" spans="1:5" ht="16" x14ac:dyDescent="0.2">
      <c r="A38" s="190">
        <v>32</v>
      </c>
      <c r="B38" s="191" t="s">
        <v>199</v>
      </c>
      <c r="C38" s="192">
        <v>42000</v>
      </c>
      <c r="D38" s="192">
        <v>46200</v>
      </c>
      <c r="E38" s="193">
        <v>46300</v>
      </c>
    </row>
    <row r="39" spans="1:5" ht="16" x14ac:dyDescent="0.2">
      <c r="A39" s="190">
        <v>33</v>
      </c>
      <c r="B39" s="191" t="s">
        <v>200</v>
      </c>
      <c r="C39" s="192">
        <v>36662</v>
      </c>
      <c r="D39" s="192">
        <v>39162</v>
      </c>
      <c r="E39" s="193">
        <v>39162</v>
      </c>
    </row>
    <row r="40" spans="1:5" ht="16" x14ac:dyDescent="0.2">
      <c r="A40" s="190">
        <v>34</v>
      </c>
      <c r="B40" s="191" t="s">
        <v>201</v>
      </c>
      <c r="C40" s="192">
        <v>40500</v>
      </c>
      <c r="D40" s="192">
        <v>44528</v>
      </c>
      <c r="E40" s="193">
        <v>46728</v>
      </c>
    </row>
    <row r="41" spans="1:5" ht="16" x14ac:dyDescent="0.2">
      <c r="A41" s="190">
        <v>35</v>
      </c>
      <c r="B41" s="191" t="s">
        <v>202</v>
      </c>
      <c r="C41" s="192">
        <v>34237</v>
      </c>
      <c r="D41" s="192">
        <v>36237</v>
      </c>
      <c r="E41" s="193">
        <v>37237</v>
      </c>
    </row>
    <row r="42" spans="1:5" ht="16" x14ac:dyDescent="0.2">
      <c r="A42" s="190">
        <v>36</v>
      </c>
      <c r="B42" s="191" t="s">
        <v>203</v>
      </c>
      <c r="C42" s="192">
        <v>39108</v>
      </c>
      <c r="D42" s="192">
        <v>43068</v>
      </c>
      <c r="E42" s="193">
        <v>47027</v>
      </c>
    </row>
    <row r="43" spans="1:5" ht="16" x14ac:dyDescent="0.2">
      <c r="A43" s="190">
        <v>37</v>
      </c>
      <c r="B43" s="191" t="s">
        <v>204</v>
      </c>
      <c r="C43" s="192">
        <v>42850</v>
      </c>
      <c r="D43" s="192">
        <v>44778</v>
      </c>
      <c r="E43" s="193">
        <v>45850</v>
      </c>
    </row>
    <row r="44" spans="1:5" ht="16" x14ac:dyDescent="0.2">
      <c r="A44" s="190">
        <v>38</v>
      </c>
      <c r="B44" s="191" t="s">
        <v>205</v>
      </c>
      <c r="C44" s="192">
        <v>33912</v>
      </c>
      <c r="D44" s="192">
        <v>35916</v>
      </c>
      <c r="E44" s="193">
        <v>37916</v>
      </c>
    </row>
    <row r="45" spans="1:5" ht="16" x14ac:dyDescent="0.2">
      <c r="A45" s="190">
        <v>39</v>
      </c>
      <c r="B45" s="191" t="s">
        <v>206</v>
      </c>
      <c r="C45" s="192">
        <v>42220</v>
      </c>
      <c r="D45" s="192">
        <v>44220</v>
      </c>
      <c r="E45" s="193">
        <v>46520</v>
      </c>
    </row>
    <row r="46" spans="1:5" ht="16" x14ac:dyDescent="0.2">
      <c r="A46" s="190">
        <v>40</v>
      </c>
      <c r="B46" s="191" t="s">
        <v>207</v>
      </c>
      <c r="C46" s="192">
        <v>39896</v>
      </c>
      <c r="D46" s="192">
        <v>41996</v>
      </c>
      <c r="E46" s="193">
        <v>42521</v>
      </c>
    </row>
    <row r="47" spans="1:5" ht="16" x14ac:dyDescent="0.2">
      <c r="A47" s="190">
        <v>41</v>
      </c>
      <c r="B47" s="191" t="s">
        <v>208</v>
      </c>
      <c r="C47" s="192">
        <v>38085</v>
      </c>
      <c r="D47" s="192">
        <v>40271</v>
      </c>
      <c r="E47" s="193">
        <v>42457</v>
      </c>
    </row>
    <row r="48" spans="1:5" ht="16" x14ac:dyDescent="0.2">
      <c r="A48" s="190">
        <v>42</v>
      </c>
      <c r="B48" s="191" t="s">
        <v>209</v>
      </c>
      <c r="C48" s="192">
        <v>42462</v>
      </c>
      <c r="D48" s="192">
        <v>45010</v>
      </c>
      <c r="E48" s="193">
        <v>46284</v>
      </c>
    </row>
    <row r="49" spans="1:5" ht="16" x14ac:dyDescent="0.2">
      <c r="A49" s="190">
        <v>43</v>
      </c>
      <c r="B49" s="191" t="s">
        <v>210</v>
      </c>
      <c r="C49" s="192">
        <v>42561</v>
      </c>
      <c r="D49" s="192">
        <v>44604</v>
      </c>
      <c r="E49" s="193">
        <v>44604</v>
      </c>
    </row>
    <row r="50" spans="1:5" ht="16" x14ac:dyDescent="0.2">
      <c r="A50" s="190">
        <v>44</v>
      </c>
      <c r="B50" s="191" t="s">
        <v>211</v>
      </c>
      <c r="C50" s="192">
        <v>39492</v>
      </c>
      <c r="D50" s="192">
        <v>41592</v>
      </c>
      <c r="E50" s="193">
        <v>42592</v>
      </c>
    </row>
    <row r="51" spans="1:5" ht="16" x14ac:dyDescent="0.2">
      <c r="A51" s="190">
        <v>45</v>
      </c>
      <c r="B51" s="191" t="s">
        <v>212</v>
      </c>
      <c r="C51" s="192">
        <v>36640</v>
      </c>
      <c r="D51" s="192">
        <v>39640</v>
      </c>
      <c r="E51" s="193" t="s">
        <v>2142</v>
      </c>
    </row>
    <row r="52" spans="1:5" ht="16" x14ac:dyDescent="0.2">
      <c r="A52" s="190">
        <v>46</v>
      </c>
      <c r="B52" s="191" t="s">
        <v>213</v>
      </c>
      <c r="C52" s="192">
        <v>38357</v>
      </c>
      <c r="D52" s="192">
        <v>41107</v>
      </c>
      <c r="E52" s="193">
        <v>43607</v>
      </c>
    </row>
    <row r="53" spans="1:5" ht="16" x14ac:dyDescent="0.2">
      <c r="A53" s="190">
        <v>48</v>
      </c>
      <c r="B53" s="191" t="s">
        <v>214</v>
      </c>
      <c r="C53" s="192">
        <v>37087</v>
      </c>
      <c r="D53" s="192">
        <v>39683</v>
      </c>
      <c r="E53" s="193">
        <v>41383</v>
      </c>
    </row>
    <row r="54" spans="1:5" ht="16" x14ac:dyDescent="0.2">
      <c r="A54" s="190">
        <v>49</v>
      </c>
      <c r="B54" s="191" t="s">
        <v>215</v>
      </c>
      <c r="C54" s="192">
        <v>38650</v>
      </c>
      <c r="D54" s="192">
        <v>40750</v>
      </c>
      <c r="E54" s="193">
        <v>41410</v>
      </c>
    </row>
    <row r="55" spans="1:5" ht="16" x14ac:dyDescent="0.2">
      <c r="A55" s="190">
        <v>50</v>
      </c>
      <c r="B55" s="191" t="s">
        <v>216</v>
      </c>
      <c r="C55" s="192">
        <v>42745</v>
      </c>
      <c r="D55" s="192">
        <v>44865</v>
      </c>
      <c r="E55" s="193">
        <v>46985</v>
      </c>
    </row>
    <row r="56" spans="1:5" ht="16" x14ac:dyDescent="0.2">
      <c r="A56" s="190">
        <v>51</v>
      </c>
      <c r="B56" s="191" t="s">
        <v>217</v>
      </c>
      <c r="C56" s="192">
        <v>36753</v>
      </c>
      <c r="D56" s="192">
        <v>38853</v>
      </c>
      <c r="E56" s="193">
        <v>39903</v>
      </c>
    </row>
    <row r="57" spans="1:5" ht="16" x14ac:dyDescent="0.2">
      <c r="A57" s="190">
        <v>52</v>
      </c>
      <c r="B57" s="191" t="s">
        <v>218</v>
      </c>
      <c r="C57" s="192">
        <v>35250</v>
      </c>
      <c r="D57" s="192">
        <v>36500</v>
      </c>
      <c r="E57" s="193">
        <v>38500</v>
      </c>
    </row>
    <row r="58" spans="1:5" ht="16" x14ac:dyDescent="0.2">
      <c r="A58" s="190">
        <v>53</v>
      </c>
      <c r="B58" s="191" t="s">
        <v>219</v>
      </c>
      <c r="C58" s="192">
        <v>47975</v>
      </c>
      <c r="D58" s="192">
        <v>53688</v>
      </c>
      <c r="E58" s="193">
        <v>59400</v>
      </c>
    </row>
    <row r="59" spans="1:5" ht="16" x14ac:dyDescent="0.2">
      <c r="A59" s="190">
        <v>54</v>
      </c>
      <c r="B59" s="191" t="s">
        <v>220</v>
      </c>
      <c r="C59" s="192">
        <v>42424</v>
      </c>
      <c r="D59" s="192">
        <v>44173</v>
      </c>
      <c r="E59" s="193">
        <v>45546</v>
      </c>
    </row>
    <row r="60" spans="1:5" ht="16" x14ac:dyDescent="0.2">
      <c r="A60" s="190">
        <v>55</v>
      </c>
      <c r="B60" s="191" t="s">
        <v>221</v>
      </c>
      <c r="C60" s="192">
        <v>37037</v>
      </c>
      <c r="D60" s="192">
        <v>39237</v>
      </c>
      <c r="E60" s="193">
        <v>39837</v>
      </c>
    </row>
    <row r="61" spans="1:5" ht="16" x14ac:dyDescent="0.2">
      <c r="A61" s="190">
        <v>56</v>
      </c>
      <c r="B61" s="191" t="s">
        <v>222</v>
      </c>
      <c r="C61" s="192">
        <v>40000</v>
      </c>
      <c r="D61" s="192">
        <v>42600</v>
      </c>
      <c r="E61" s="193">
        <v>42600</v>
      </c>
    </row>
    <row r="62" spans="1:5" ht="16" x14ac:dyDescent="0.2">
      <c r="A62" s="190">
        <v>57</v>
      </c>
      <c r="B62" s="191" t="s">
        <v>223</v>
      </c>
      <c r="C62" s="192">
        <v>38887</v>
      </c>
      <c r="D62" s="192">
        <v>41387</v>
      </c>
      <c r="E62" s="193">
        <v>43387</v>
      </c>
    </row>
    <row r="63" spans="1:5" ht="16" x14ac:dyDescent="0.2">
      <c r="A63" s="190">
        <v>58</v>
      </c>
      <c r="B63" s="191" t="s">
        <v>224</v>
      </c>
      <c r="C63" s="192">
        <v>36073</v>
      </c>
      <c r="D63" s="192">
        <v>38473</v>
      </c>
      <c r="E63" s="193">
        <v>40073</v>
      </c>
    </row>
    <row r="64" spans="1:5" ht="16" x14ac:dyDescent="0.2">
      <c r="A64" s="190">
        <v>59</v>
      </c>
      <c r="B64" s="191" t="s">
        <v>225</v>
      </c>
      <c r="C64" s="192">
        <v>38168</v>
      </c>
      <c r="D64" s="192">
        <v>40168</v>
      </c>
      <c r="E64" s="193">
        <v>41168</v>
      </c>
    </row>
    <row r="65" spans="1:5" ht="16" x14ac:dyDescent="0.2">
      <c r="A65" s="190">
        <v>60</v>
      </c>
      <c r="B65" s="191" t="s">
        <v>226</v>
      </c>
      <c r="C65" s="192">
        <v>37011</v>
      </c>
      <c r="D65" s="192">
        <v>39111</v>
      </c>
      <c r="E65" s="193">
        <v>40161</v>
      </c>
    </row>
    <row r="66" spans="1:5" ht="16" x14ac:dyDescent="0.2">
      <c r="A66" s="190">
        <v>62</v>
      </c>
      <c r="B66" s="191" t="s">
        <v>227</v>
      </c>
      <c r="C66" s="192">
        <v>44290</v>
      </c>
      <c r="D66" s="192">
        <v>46865</v>
      </c>
      <c r="E66" s="193">
        <v>46865</v>
      </c>
    </row>
    <row r="67" spans="1:5" ht="16" x14ac:dyDescent="0.2">
      <c r="A67" s="190">
        <v>63</v>
      </c>
      <c r="B67" s="191" t="s">
        <v>228</v>
      </c>
      <c r="C67" s="192">
        <v>37706</v>
      </c>
      <c r="D67" s="192">
        <v>40307</v>
      </c>
      <c r="E67" s="193">
        <v>41603</v>
      </c>
    </row>
    <row r="68" spans="1:5" ht="16" x14ac:dyDescent="0.2">
      <c r="A68" s="190">
        <v>65</v>
      </c>
      <c r="B68" s="191" t="s">
        <v>229</v>
      </c>
      <c r="C68" s="192">
        <v>35346</v>
      </c>
      <c r="D68" s="192">
        <v>37468</v>
      </c>
      <c r="E68" s="193">
        <v>39716</v>
      </c>
    </row>
    <row r="69" spans="1:5" ht="16" x14ac:dyDescent="0.2">
      <c r="A69" s="190">
        <v>66</v>
      </c>
      <c r="B69" s="191" t="s">
        <v>230</v>
      </c>
      <c r="C69" s="192">
        <v>37920</v>
      </c>
      <c r="D69" s="192">
        <v>39920</v>
      </c>
      <c r="E69" s="193">
        <v>41920</v>
      </c>
    </row>
    <row r="70" spans="1:5" ht="16" x14ac:dyDescent="0.2">
      <c r="A70" s="190">
        <v>67</v>
      </c>
      <c r="B70" s="191" t="s">
        <v>231</v>
      </c>
      <c r="C70" s="192">
        <v>39308</v>
      </c>
      <c r="D70" s="192">
        <v>41508</v>
      </c>
      <c r="E70" s="193">
        <v>42208</v>
      </c>
    </row>
    <row r="71" spans="1:5" ht="16" x14ac:dyDescent="0.2">
      <c r="A71" s="190">
        <v>68</v>
      </c>
      <c r="B71" s="191" t="s">
        <v>232</v>
      </c>
      <c r="C71" s="192">
        <v>39050</v>
      </c>
      <c r="D71" s="192">
        <v>41750</v>
      </c>
      <c r="E71" s="193">
        <v>43712</v>
      </c>
    </row>
    <row r="72" spans="1:5" ht="16" x14ac:dyDescent="0.2">
      <c r="A72" s="190">
        <v>69</v>
      </c>
      <c r="B72" s="191" t="s">
        <v>233</v>
      </c>
      <c r="C72" s="192">
        <v>39672</v>
      </c>
      <c r="D72" s="192">
        <v>42712</v>
      </c>
      <c r="E72" s="193">
        <v>45619</v>
      </c>
    </row>
    <row r="73" spans="1:5" ht="16" x14ac:dyDescent="0.2">
      <c r="A73" s="190">
        <v>70</v>
      </c>
      <c r="B73" s="191" t="s">
        <v>234</v>
      </c>
      <c r="C73" s="192">
        <v>36256</v>
      </c>
      <c r="D73" s="192">
        <v>38487</v>
      </c>
      <c r="E73" s="193">
        <v>40535</v>
      </c>
    </row>
    <row r="74" spans="1:5" ht="16" x14ac:dyDescent="0.2">
      <c r="A74" s="190">
        <v>71</v>
      </c>
      <c r="B74" s="191" t="s">
        <v>235</v>
      </c>
      <c r="C74" s="192">
        <v>38403</v>
      </c>
      <c r="D74" s="192">
        <v>40276</v>
      </c>
      <c r="E74" s="193">
        <v>41213</v>
      </c>
    </row>
    <row r="75" spans="1:5" ht="16" x14ac:dyDescent="0.2">
      <c r="A75" s="190">
        <v>72</v>
      </c>
      <c r="B75" s="191" t="s">
        <v>236</v>
      </c>
      <c r="C75" s="192">
        <v>42000</v>
      </c>
      <c r="D75" s="192">
        <v>44100</v>
      </c>
      <c r="E75" s="193">
        <v>46758</v>
      </c>
    </row>
    <row r="76" spans="1:5" ht="16" x14ac:dyDescent="0.2">
      <c r="A76" s="190">
        <v>73</v>
      </c>
      <c r="B76" s="191" t="s">
        <v>237</v>
      </c>
      <c r="C76" s="192">
        <v>38623</v>
      </c>
      <c r="D76" s="192">
        <v>40783</v>
      </c>
      <c r="E76" s="193">
        <v>42431</v>
      </c>
    </row>
    <row r="77" spans="1:5" ht="16" x14ac:dyDescent="0.2">
      <c r="A77" s="190">
        <v>74</v>
      </c>
      <c r="B77" s="191" t="s">
        <v>238</v>
      </c>
      <c r="C77" s="192">
        <v>41903</v>
      </c>
      <c r="D77" s="192">
        <v>43903</v>
      </c>
      <c r="E77" s="193">
        <v>46803</v>
      </c>
    </row>
    <row r="78" spans="1:5" ht="16" x14ac:dyDescent="0.2">
      <c r="A78" s="190">
        <v>75</v>
      </c>
      <c r="B78" s="191" t="s">
        <v>239</v>
      </c>
      <c r="C78" s="192">
        <v>46458</v>
      </c>
      <c r="D78" s="192">
        <v>52031</v>
      </c>
      <c r="E78" s="193">
        <v>55306</v>
      </c>
    </row>
    <row r="79" spans="1:5" ht="16" x14ac:dyDescent="0.2">
      <c r="A79" s="190">
        <v>77</v>
      </c>
      <c r="B79" s="191" t="s">
        <v>240</v>
      </c>
      <c r="C79" s="192">
        <v>37673</v>
      </c>
      <c r="D79" s="192">
        <v>39871</v>
      </c>
      <c r="E79" s="193">
        <v>42620</v>
      </c>
    </row>
    <row r="80" spans="1:5" ht="16" x14ac:dyDescent="0.2">
      <c r="A80" s="190">
        <v>78</v>
      </c>
      <c r="B80" s="191" t="s">
        <v>241</v>
      </c>
      <c r="C80" s="192">
        <v>40542</v>
      </c>
      <c r="D80" s="192">
        <v>41485</v>
      </c>
      <c r="E80" s="193">
        <v>41485</v>
      </c>
    </row>
    <row r="81" spans="1:5" ht="16" x14ac:dyDescent="0.2">
      <c r="A81" s="190">
        <v>79</v>
      </c>
      <c r="B81" s="191" t="s">
        <v>242</v>
      </c>
      <c r="C81" s="192">
        <v>38610</v>
      </c>
      <c r="D81" s="192">
        <v>40710</v>
      </c>
      <c r="E81" s="193">
        <v>40710</v>
      </c>
    </row>
    <row r="82" spans="1:5" ht="16" x14ac:dyDescent="0.2">
      <c r="A82" s="190">
        <v>80</v>
      </c>
      <c r="B82" s="191" t="s">
        <v>243</v>
      </c>
      <c r="C82" s="192">
        <v>36000</v>
      </c>
      <c r="D82" s="192">
        <v>37605</v>
      </c>
      <c r="E82" s="193">
        <v>39210</v>
      </c>
    </row>
    <row r="83" spans="1:5" ht="16" x14ac:dyDescent="0.2">
      <c r="A83" s="190">
        <v>81</v>
      </c>
      <c r="B83" s="191" t="s">
        <v>244</v>
      </c>
      <c r="C83" s="192">
        <v>37957</v>
      </c>
      <c r="D83" s="192">
        <v>40272</v>
      </c>
      <c r="E83" s="193">
        <v>41757</v>
      </c>
    </row>
    <row r="84" spans="1:5" ht="16" x14ac:dyDescent="0.2">
      <c r="A84" s="190">
        <v>82</v>
      </c>
      <c r="B84" s="191" t="s">
        <v>245</v>
      </c>
      <c r="C84" s="192">
        <v>41700</v>
      </c>
      <c r="D84" s="192">
        <v>44185</v>
      </c>
      <c r="E84" s="193">
        <v>45710</v>
      </c>
    </row>
    <row r="85" spans="1:5" ht="16" x14ac:dyDescent="0.2">
      <c r="A85" s="190">
        <v>83</v>
      </c>
      <c r="B85" s="191" t="s">
        <v>133</v>
      </c>
      <c r="C85" s="192">
        <v>31000</v>
      </c>
      <c r="D85" s="192">
        <v>33000</v>
      </c>
      <c r="E85" s="193">
        <v>35000</v>
      </c>
    </row>
    <row r="86" spans="1:5" ht="16" x14ac:dyDescent="0.2">
      <c r="A86" s="190">
        <v>84</v>
      </c>
      <c r="B86" s="191" t="s">
        <v>246</v>
      </c>
      <c r="C86" s="192">
        <v>37285</v>
      </c>
      <c r="D86" s="192">
        <v>39345</v>
      </c>
      <c r="E86" s="193">
        <v>39345</v>
      </c>
    </row>
    <row r="87" spans="1:5" ht="16" x14ac:dyDescent="0.2">
      <c r="A87" s="190">
        <v>85</v>
      </c>
      <c r="B87" s="191" t="s">
        <v>247</v>
      </c>
      <c r="C87" s="192">
        <v>40250</v>
      </c>
      <c r="D87" s="192">
        <v>43421</v>
      </c>
      <c r="E87" s="193">
        <v>46592</v>
      </c>
    </row>
    <row r="88" spans="1:5" ht="16" x14ac:dyDescent="0.2">
      <c r="A88" s="190">
        <v>86</v>
      </c>
      <c r="B88" s="191" t="s">
        <v>248</v>
      </c>
      <c r="C88" s="192">
        <v>31500</v>
      </c>
      <c r="D88" s="192">
        <v>34140</v>
      </c>
      <c r="E88" s="193">
        <v>36991</v>
      </c>
    </row>
    <row r="89" spans="1:5" ht="16" x14ac:dyDescent="0.2">
      <c r="A89" s="190">
        <v>87</v>
      </c>
      <c r="B89" s="191" t="s">
        <v>249</v>
      </c>
      <c r="C89" s="192">
        <v>39000</v>
      </c>
      <c r="D89" s="192">
        <v>41000</v>
      </c>
      <c r="E89" s="193">
        <v>43000</v>
      </c>
    </row>
    <row r="90" spans="1:5" ht="16" x14ac:dyDescent="0.2">
      <c r="A90" s="190">
        <v>88</v>
      </c>
      <c r="B90" s="191" t="s">
        <v>250</v>
      </c>
      <c r="C90" s="192">
        <v>40402</v>
      </c>
      <c r="D90" s="192">
        <v>43230</v>
      </c>
      <c r="E90" s="193">
        <v>45654</v>
      </c>
    </row>
    <row r="91" spans="1:5" ht="16" x14ac:dyDescent="0.2">
      <c r="A91" s="190">
        <v>89</v>
      </c>
      <c r="B91" s="191" t="s">
        <v>251</v>
      </c>
      <c r="C91" s="192">
        <v>40000</v>
      </c>
      <c r="D91" s="192">
        <v>44251</v>
      </c>
      <c r="E91" s="193">
        <v>45658</v>
      </c>
    </row>
    <row r="92" spans="1:5" ht="16" x14ac:dyDescent="0.2">
      <c r="A92" s="190">
        <v>90</v>
      </c>
      <c r="B92" s="191" t="s">
        <v>252</v>
      </c>
      <c r="C92" s="192">
        <v>45598</v>
      </c>
      <c r="D92" s="192">
        <v>48098</v>
      </c>
      <c r="E92" s="193">
        <v>48598</v>
      </c>
    </row>
    <row r="93" spans="1:5" ht="16" x14ac:dyDescent="0.2">
      <c r="A93" s="190">
        <v>91</v>
      </c>
      <c r="B93" s="191" t="s">
        <v>253</v>
      </c>
      <c r="C93" s="192">
        <v>40531</v>
      </c>
      <c r="D93" s="192">
        <v>42756</v>
      </c>
      <c r="E93" s="193">
        <v>44981</v>
      </c>
    </row>
    <row r="94" spans="1:5" ht="16" x14ac:dyDescent="0.2">
      <c r="A94" s="190">
        <v>92</v>
      </c>
      <c r="B94" s="191" t="s">
        <v>254</v>
      </c>
      <c r="C94" s="192">
        <v>35969</v>
      </c>
      <c r="D94" s="192">
        <v>37758</v>
      </c>
      <c r="E94" s="193">
        <v>39288</v>
      </c>
    </row>
    <row r="95" spans="1:5" ht="16" x14ac:dyDescent="0.2">
      <c r="A95" s="190">
        <v>93</v>
      </c>
      <c r="B95" s="191" t="s">
        <v>255</v>
      </c>
      <c r="C95" s="192">
        <v>40655</v>
      </c>
      <c r="D95" s="192">
        <v>42860</v>
      </c>
      <c r="E95" s="193">
        <v>44855</v>
      </c>
    </row>
    <row r="96" spans="1:5" ht="16" x14ac:dyDescent="0.2">
      <c r="A96" s="190">
        <v>94</v>
      </c>
      <c r="B96" s="191" t="s">
        <v>256</v>
      </c>
      <c r="C96" s="192">
        <v>35839</v>
      </c>
      <c r="D96" s="192">
        <v>37924</v>
      </c>
      <c r="E96" s="193">
        <v>39934</v>
      </c>
    </row>
    <row r="97" spans="1:5" ht="16" x14ac:dyDescent="0.2">
      <c r="A97" s="190">
        <v>95</v>
      </c>
      <c r="B97" s="191" t="s">
        <v>257</v>
      </c>
      <c r="C97" s="192">
        <v>38000</v>
      </c>
      <c r="D97" s="192">
        <v>41150</v>
      </c>
      <c r="E97" s="193">
        <v>41150</v>
      </c>
    </row>
    <row r="98" spans="1:5" ht="16" x14ac:dyDescent="0.2">
      <c r="A98" s="190">
        <v>96</v>
      </c>
      <c r="B98" s="191" t="s">
        <v>258</v>
      </c>
      <c r="C98" s="192">
        <v>34660</v>
      </c>
      <c r="D98" s="192">
        <v>37660</v>
      </c>
      <c r="E98" s="193">
        <v>38660</v>
      </c>
    </row>
    <row r="99" spans="1:5" ht="16" x14ac:dyDescent="0.2">
      <c r="A99" s="190">
        <v>97</v>
      </c>
      <c r="B99" s="191" t="s">
        <v>259</v>
      </c>
      <c r="C99" s="192">
        <v>38100</v>
      </c>
      <c r="D99" s="192">
        <v>40376</v>
      </c>
      <c r="E99" s="193">
        <v>43455</v>
      </c>
    </row>
    <row r="100" spans="1:5" ht="16" x14ac:dyDescent="0.2">
      <c r="A100" s="190">
        <v>98</v>
      </c>
      <c r="B100" s="191" t="s">
        <v>260</v>
      </c>
      <c r="C100" s="192">
        <v>42261</v>
      </c>
      <c r="D100" s="192">
        <v>45085</v>
      </c>
      <c r="E100" s="193">
        <v>48712</v>
      </c>
    </row>
    <row r="101" spans="1:5" ht="16" x14ac:dyDescent="0.2">
      <c r="A101" s="190">
        <v>101</v>
      </c>
      <c r="B101" s="191" t="s">
        <v>261</v>
      </c>
      <c r="C101" s="192">
        <v>47248</v>
      </c>
      <c r="D101" s="192">
        <v>54188</v>
      </c>
      <c r="E101" s="193">
        <v>56501</v>
      </c>
    </row>
    <row r="102" spans="1:5" ht="16" x14ac:dyDescent="0.2">
      <c r="A102" s="190">
        <v>102</v>
      </c>
      <c r="B102" s="191" t="s">
        <v>262</v>
      </c>
      <c r="C102" s="192">
        <v>35193</v>
      </c>
      <c r="D102" s="192">
        <v>37193</v>
      </c>
      <c r="E102" s="193">
        <v>37693</v>
      </c>
    </row>
    <row r="103" spans="1:5" ht="16" x14ac:dyDescent="0.2">
      <c r="A103" s="190">
        <v>103</v>
      </c>
      <c r="B103" s="191" t="s">
        <v>263</v>
      </c>
      <c r="C103" s="192">
        <v>30407</v>
      </c>
      <c r="D103" s="192">
        <v>34407</v>
      </c>
      <c r="E103" s="193">
        <v>35407</v>
      </c>
    </row>
    <row r="104" spans="1:5" ht="16" x14ac:dyDescent="0.2">
      <c r="A104" s="190">
        <v>104</v>
      </c>
      <c r="B104" s="191" t="s">
        <v>264</v>
      </c>
      <c r="C104" s="192">
        <v>44491</v>
      </c>
      <c r="D104" s="192">
        <v>46607</v>
      </c>
      <c r="E104" s="193">
        <v>48722</v>
      </c>
    </row>
    <row r="105" spans="1:5" ht="16" x14ac:dyDescent="0.2">
      <c r="A105" s="190">
        <v>106</v>
      </c>
      <c r="B105" s="191" t="s">
        <v>265</v>
      </c>
      <c r="C105" s="192">
        <v>41010</v>
      </c>
      <c r="D105" s="192">
        <v>42510</v>
      </c>
      <c r="E105" s="193">
        <v>43260</v>
      </c>
    </row>
    <row r="106" spans="1:5" ht="16" x14ac:dyDescent="0.2">
      <c r="A106" s="190">
        <v>107</v>
      </c>
      <c r="B106" s="191" t="s">
        <v>266</v>
      </c>
      <c r="C106" s="192">
        <v>38093</v>
      </c>
      <c r="D106" s="192">
        <v>41138</v>
      </c>
      <c r="E106" s="193" t="s">
        <v>2142</v>
      </c>
    </row>
    <row r="107" spans="1:5" ht="16" x14ac:dyDescent="0.2">
      <c r="A107" s="190">
        <v>108</v>
      </c>
      <c r="B107" s="191" t="s">
        <v>267</v>
      </c>
      <c r="C107" s="192">
        <v>38000</v>
      </c>
      <c r="D107" s="192">
        <v>40625</v>
      </c>
      <c r="E107" s="193">
        <v>42200</v>
      </c>
    </row>
    <row r="108" spans="1:5" ht="16" x14ac:dyDescent="0.2">
      <c r="A108" s="190">
        <v>109</v>
      </c>
      <c r="B108" s="191" t="s">
        <v>268</v>
      </c>
      <c r="C108" s="192">
        <v>49350</v>
      </c>
      <c r="D108" s="192">
        <v>54750</v>
      </c>
      <c r="E108" s="193">
        <v>58800</v>
      </c>
    </row>
    <row r="109" spans="1:5" ht="16" x14ac:dyDescent="0.2">
      <c r="A109" s="190">
        <v>110</v>
      </c>
      <c r="B109" s="191" t="s">
        <v>269</v>
      </c>
      <c r="C109" s="192">
        <v>41400</v>
      </c>
      <c r="D109" s="192">
        <v>44150</v>
      </c>
      <c r="E109" s="193">
        <v>46050</v>
      </c>
    </row>
    <row r="110" spans="1:5" ht="16" x14ac:dyDescent="0.2">
      <c r="A110" s="190">
        <v>111</v>
      </c>
      <c r="B110" s="191" t="s">
        <v>270</v>
      </c>
      <c r="C110" s="192">
        <v>37750</v>
      </c>
      <c r="D110" s="192">
        <v>41010</v>
      </c>
      <c r="E110" s="193">
        <v>41550</v>
      </c>
    </row>
    <row r="111" spans="1:5" ht="16" x14ac:dyDescent="0.2">
      <c r="A111" s="190">
        <v>112</v>
      </c>
      <c r="B111" s="191" t="s">
        <v>271</v>
      </c>
      <c r="C111" s="192">
        <v>40500</v>
      </c>
      <c r="D111" s="192">
        <v>43100</v>
      </c>
      <c r="E111" s="193">
        <v>45100</v>
      </c>
    </row>
    <row r="112" spans="1:5" ht="16" x14ac:dyDescent="0.2">
      <c r="A112" s="190">
        <v>113</v>
      </c>
      <c r="B112" s="191" t="s">
        <v>272</v>
      </c>
      <c r="C112" s="192">
        <v>42202</v>
      </c>
      <c r="D112" s="192">
        <v>45957</v>
      </c>
      <c r="E112" s="193">
        <v>47017</v>
      </c>
    </row>
    <row r="113" spans="1:5" ht="16" x14ac:dyDescent="0.2">
      <c r="A113" s="190">
        <v>114</v>
      </c>
      <c r="B113" s="191" t="s">
        <v>273</v>
      </c>
      <c r="C113" s="192">
        <v>40998</v>
      </c>
      <c r="D113" s="192">
        <v>43648</v>
      </c>
      <c r="E113" s="193">
        <v>43948</v>
      </c>
    </row>
    <row r="114" spans="1:5" ht="16" x14ac:dyDescent="0.2">
      <c r="A114" s="190">
        <v>115</v>
      </c>
      <c r="B114" s="191" t="s">
        <v>274</v>
      </c>
      <c r="C114" s="192">
        <v>38760</v>
      </c>
      <c r="D114" s="192">
        <v>42020.27</v>
      </c>
      <c r="E114" s="193">
        <v>43804.28</v>
      </c>
    </row>
    <row r="115" spans="1:5" ht="16" x14ac:dyDescent="0.2">
      <c r="A115" s="190">
        <v>116</v>
      </c>
      <c r="B115" s="191" t="s">
        <v>275</v>
      </c>
      <c r="C115" s="192">
        <v>39315</v>
      </c>
      <c r="D115" s="192">
        <v>42102</v>
      </c>
      <c r="E115" s="193">
        <v>42903</v>
      </c>
    </row>
    <row r="116" spans="1:5" ht="16" x14ac:dyDescent="0.2">
      <c r="A116" s="190">
        <v>117</v>
      </c>
      <c r="B116" s="191" t="s">
        <v>276</v>
      </c>
      <c r="C116" s="192">
        <v>41500</v>
      </c>
      <c r="D116" s="192">
        <v>44405</v>
      </c>
      <c r="E116" s="193">
        <v>47568</v>
      </c>
    </row>
    <row r="117" spans="1:5" ht="16" x14ac:dyDescent="0.2">
      <c r="A117" s="190">
        <v>118</v>
      </c>
      <c r="B117" s="191" t="s">
        <v>135</v>
      </c>
      <c r="C117" s="192">
        <v>42558</v>
      </c>
      <c r="D117" s="192">
        <v>45956</v>
      </c>
      <c r="E117" s="193">
        <v>50092</v>
      </c>
    </row>
    <row r="118" spans="1:5" ht="16" x14ac:dyDescent="0.2">
      <c r="A118" s="190">
        <v>119</v>
      </c>
      <c r="B118" s="191" t="s">
        <v>277</v>
      </c>
      <c r="C118" s="192">
        <v>32620</v>
      </c>
      <c r="D118" s="192">
        <v>34670</v>
      </c>
      <c r="E118" s="193">
        <v>36120</v>
      </c>
    </row>
    <row r="119" spans="1:5" ht="16" x14ac:dyDescent="0.2">
      <c r="A119" s="190">
        <v>120</v>
      </c>
      <c r="B119" s="191" t="s">
        <v>278</v>
      </c>
      <c r="C119" s="192">
        <v>41840</v>
      </c>
      <c r="D119" s="192">
        <v>43040</v>
      </c>
      <c r="E119" s="193">
        <v>43740</v>
      </c>
    </row>
    <row r="120" spans="1:5" ht="16" x14ac:dyDescent="0.2">
      <c r="A120" s="190">
        <v>121</v>
      </c>
      <c r="B120" s="191" t="s">
        <v>279</v>
      </c>
      <c r="C120" s="192">
        <v>42977.06</v>
      </c>
      <c r="D120" s="192">
        <v>45477.06</v>
      </c>
      <c r="E120" s="193">
        <v>49977.06</v>
      </c>
    </row>
    <row r="121" spans="1:5" ht="16" x14ac:dyDescent="0.2">
      <c r="A121" s="190">
        <v>122</v>
      </c>
      <c r="B121" s="191" t="s">
        <v>280</v>
      </c>
      <c r="C121" s="192">
        <v>38005</v>
      </c>
      <c r="D121" s="192">
        <v>41492</v>
      </c>
      <c r="E121" s="193">
        <v>44072</v>
      </c>
    </row>
    <row r="122" spans="1:5" ht="16" x14ac:dyDescent="0.2">
      <c r="A122" s="190">
        <v>123</v>
      </c>
      <c r="B122" s="191" t="s">
        <v>281</v>
      </c>
      <c r="C122" s="192">
        <v>44525</v>
      </c>
      <c r="D122" s="192">
        <v>46751</v>
      </c>
      <c r="E122" s="193">
        <v>50290</v>
      </c>
    </row>
    <row r="123" spans="1:5" ht="16" x14ac:dyDescent="0.2">
      <c r="A123" s="190">
        <v>124</v>
      </c>
      <c r="B123" s="191" t="s">
        <v>282</v>
      </c>
      <c r="C123" s="192">
        <v>39287</v>
      </c>
      <c r="D123" s="192">
        <v>41419</v>
      </c>
      <c r="E123" s="193">
        <v>43556</v>
      </c>
    </row>
    <row r="124" spans="1:5" ht="16" x14ac:dyDescent="0.2">
      <c r="A124" s="190">
        <v>126</v>
      </c>
      <c r="B124" s="191" t="s">
        <v>283</v>
      </c>
      <c r="C124" s="192">
        <v>40389</v>
      </c>
      <c r="D124" s="192">
        <v>42408</v>
      </c>
      <c r="E124" s="193" t="s">
        <v>2142</v>
      </c>
    </row>
    <row r="125" spans="1:5" ht="16" x14ac:dyDescent="0.2">
      <c r="A125" s="190">
        <v>127</v>
      </c>
      <c r="B125" s="191" t="s">
        <v>284</v>
      </c>
      <c r="C125" s="192">
        <v>39290</v>
      </c>
      <c r="D125" s="192">
        <v>42175</v>
      </c>
      <c r="E125" s="193">
        <v>44441</v>
      </c>
    </row>
    <row r="126" spans="1:5" ht="16" x14ac:dyDescent="0.2">
      <c r="A126" s="190">
        <v>128</v>
      </c>
      <c r="B126" s="191" t="s">
        <v>285</v>
      </c>
      <c r="C126" s="192">
        <v>42810</v>
      </c>
      <c r="D126" s="192">
        <v>45310</v>
      </c>
      <c r="E126" s="193">
        <v>46910</v>
      </c>
    </row>
    <row r="127" spans="1:5" ht="16" x14ac:dyDescent="0.2">
      <c r="A127" s="190">
        <v>130</v>
      </c>
      <c r="B127" s="191" t="s">
        <v>286</v>
      </c>
      <c r="C127" s="192">
        <v>39309</v>
      </c>
      <c r="D127" s="192">
        <v>41952</v>
      </c>
      <c r="E127" s="193">
        <v>44069</v>
      </c>
    </row>
    <row r="128" spans="1:5" ht="32" x14ac:dyDescent="0.2">
      <c r="A128" s="190">
        <v>131</v>
      </c>
      <c r="B128" s="194" t="s">
        <v>287</v>
      </c>
      <c r="C128" s="192">
        <v>40301</v>
      </c>
      <c r="D128" s="192">
        <v>41929</v>
      </c>
      <c r="E128" s="193">
        <v>45806</v>
      </c>
    </row>
    <row r="129" spans="1:5" ht="16" x14ac:dyDescent="0.2">
      <c r="A129" s="190">
        <v>132</v>
      </c>
      <c r="B129" s="191" t="s">
        <v>288</v>
      </c>
      <c r="C129" s="192">
        <v>40500</v>
      </c>
      <c r="D129" s="192">
        <v>44730</v>
      </c>
      <c r="E129" s="193">
        <v>48960</v>
      </c>
    </row>
    <row r="130" spans="1:5" ht="16" x14ac:dyDescent="0.2">
      <c r="A130" s="190">
        <v>135</v>
      </c>
      <c r="B130" s="191" t="s">
        <v>289</v>
      </c>
      <c r="C130" s="192">
        <v>38934</v>
      </c>
      <c r="D130" s="192">
        <v>40934</v>
      </c>
      <c r="E130" s="193">
        <v>42434</v>
      </c>
    </row>
    <row r="131" spans="1:5" ht="16" x14ac:dyDescent="0.2">
      <c r="A131" s="190">
        <v>136</v>
      </c>
      <c r="B131" s="191" t="s">
        <v>290</v>
      </c>
      <c r="C131" s="192">
        <v>41560</v>
      </c>
      <c r="D131" s="192">
        <v>44760</v>
      </c>
      <c r="E131" s="193">
        <v>47960</v>
      </c>
    </row>
    <row r="132" spans="1:5" ht="16" x14ac:dyDescent="0.2">
      <c r="A132" s="190">
        <v>137</v>
      </c>
      <c r="B132" s="191" t="s">
        <v>291</v>
      </c>
      <c r="C132" s="192">
        <v>35572</v>
      </c>
      <c r="D132" s="192">
        <v>39022</v>
      </c>
      <c r="E132" s="193" t="s">
        <v>2142</v>
      </c>
    </row>
    <row r="133" spans="1:5" ht="16" x14ac:dyDescent="0.2">
      <c r="A133" s="190">
        <v>139</v>
      </c>
      <c r="B133" s="191" t="s">
        <v>292</v>
      </c>
      <c r="C133" s="192">
        <v>42000</v>
      </c>
      <c r="D133" s="192">
        <v>45776</v>
      </c>
      <c r="E133" s="193">
        <v>47597</v>
      </c>
    </row>
    <row r="134" spans="1:5" ht="16" x14ac:dyDescent="0.2">
      <c r="A134" s="190">
        <v>142</v>
      </c>
      <c r="B134" s="191" t="s">
        <v>293</v>
      </c>
      <c r="C134" s="192">
        <v>38931</v>
      </c>
      <c r="D134" s="192">
        <v>41656</v>
      </c>
      <c r="E134" s="193">
        <v>44381</v>
      </c>
    </row>
    <row r="135" spans="1:5" ht="16" x14ac:dyDescent="0.2">
      <c r="A135" s="190">
        <v>143</v>
      </c>
      <c r="B135" s="191" t="s">
        <v>294</v>
      </c>
      <c r="C135" s="192">
        <v>46078</v>
      </c>
      <c r="D135" s="192">
        <v>51578</v>
      </c>
      <c r="E135" s="193">
        <v>53678</v>
      </c>
    </row>
    <row r="136" spans="1:5" ht="16" x14ac:dyDescent="0.2">
      <c r="A136" s="190">
        <v>144</v>
      </c>
      <c r="B136" s="191" t="s">
        <v>295</v>
      </c>
      <c r="C136" s="192">
        <v>44750</v>
      </c>
      <c r="D136" s="192">
        <v>50750</v>
      </c>
      <c r="E136" s="193">
        <v>57750</v>
      </c>
    </row>
    <row r="137" spans="1:5" ht="16" x14ac:dyDescent="0.2">
      <c r="A137" s="190">
        <v>202</v>
      </c>
      <c r="B137" s="191" t="s">
        <v>296</v>
      </c>
      <c r="C137" s="192">
        <v>39975</v>
      </c>
      <c r="D137" s="192">
        <v>42479</v>
      </c>
      <c r="E137" s="193">
        <v>45110</v>
      </c>
    </row>
    <row r="138" spans="1:5" ht="16" x14ac:dyDescent="0.2">
      <c r="A138" s="195">
        <v>207</v>
      </c>
      <c r="B138" s="196" t="s">
        <v>297</v>
      </c>
      <c r="C138" s="197">
        <v>44340</v>
      </c>
      <c r="D138" s="197">
        <v>46340</v>
      </c>
      <c r="E138" s="198">
        <v>46340</v>
      </c>
    </row>
    <row r="140" spans="1:5" x14ac:dyDescent="0.15">
      <c r="C140" s="199"/>
      <c r="D140" s="199"/>
      <c r="E140" s="199"/>
    </row>
  </sheetData>
  <sheetProtection password="BE8E" sheet="1" objects="1" scenarios="1"/>
  <mergeCells count="3">
    <mergeCell ref="A1:E1"/>
    <mergeCell ref="A2:E2"/>
    <mergeCell ref="A3:E3"/>
  </mergeCells>
  <printOptions horizontalCentered="1"/>
  <pageMargins left="0.5" right="0.5" top="1" bottom="1" header="0.5" footer="0.5"/>
  <pageSetup scale="91" firstPageNumber="23" orientation="portrait" useFirstPageNumber="1" r:id="rId1"/>
  <headerFooter alignWithMargins="0">
    <oddFooter>&amp;RFY 2015 Salary Survey - &amp;A
January 13, 2016
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Cover Page</vt:lpstr>
      <vt:lpstr>TOC</vt:lpstr>
      <vt:lpstr>Summary</vt:lpstr>
      <vt:lpstr>Rank</vt:lpstr>
      <vt:lpstr>Teachers</vt:lpstr>
      <vt:lpstr>Principals</vt:lpstr>
      <vt:lpstr>Asst. Principals</vt:lpstr>
      <vt:lpstr>Narrative</vt:lpstr>
      <vt:lpstr>Starting Teacher Salaries</vt:lpstr>
      <vt:lpstr>Avg Teacher Salary by School</vt:lpstr>
      <vt:lpstr>Appendix A</vt:lpstr>
      <vt:lpstr>Appendix B - Calculations</vt:lpstr>
    </vt:vector>
  </TitlesOfParts>
  <Company>Virginia IT Infrastructure Partnership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Sheila Lowrine Henshaw</dc:creator>
  <cp:lastModifiedBy>Microsoft Office User</cp:lastModifiedBy>
  <cp:lastPrinted>2016-02-09T19:32:23Z</cp:lastPrinted>
  <dcterms:created xsi:type="dcterms:W3CDTF">2016-01-20T21:42:59Z</dcterms:created>
  <dcterms:modified xsi:type="dcterms:W3CDTF">2016-09-28T01:59:31Z</dcterms:modified>
</cp:coreProperties>
</file>