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SMU bootcamp\github\SMU_data_bootcamp_hw_2022\01-Excel\Solution\"/>
    </mc:Choice>
  </mc:AlternateContent>
  <xr:revisionPtr revIDLastSave="0" documentId="13_ncr:1_{2DFF0844-41DC-439B-9DB3-930CEC0FAD6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state="hidden" r:id="rId4"/>
    <sheet name="Crowdfunding" sheetId="1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" i="1"/>
  <c r="O4" i="1"/>
  <c r="O2" i="1"/>
</calcChain>
</file>

<file path=xl/sharedStrings.xml><?xml version="1.0" encoding="utf-8"?>
<sst xmlns="http://schemas.openxmlformats.org/spreadsheetml/2006/main" count="6122" uniqueCount="2106">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</sst>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0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Tomaras.xlsx]Sheet1!PivotTable1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B-408F-B2EB-AC36FD4C2C5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B-408F-B2EB-AC36FD4C2C5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B-408F-B2EB-AC36FD4C2C5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9B-408F-B2EB-AC36FD4C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917248"/>
        <c:axId val="1717917664"/>
      </c:barChart>
      <c:catAx>
        <c:axId val="17179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17664"/>
        <c:crosses val="autoZero"/>
        <c:auto val="1"/>
        <c:lblAlgn val="ctr"/>
        <c:lblOffset val="100"/>
        <c:noMultiLvlLbl val="0"/>
      </c:catAx>
      <c:valAx>
        <c:axId val="17179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Tomaras.xlsx]Sheet2!PivotTable2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5-4183-A4E9-A17AACFD4D8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5-4183-A4E9-A17AACFD4D8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5-4183-A4E9-A17AACFD4D8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5-4183-A4E9-A17AACFD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57536"/>
        <c:axId val="1719257952"/>
      </c:barChart>
      <c:catAx>
        <c:axId val="17192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57952"/>
        <c:crosses val="autoZero"/>
        <c:auto val="1"/>
        <c:lblAlgn val="ctr"/>
        <c:lblOffset val="100"/>
        <c:noMultiLvlLbl val="0"/>
      </c:catAx>
      <c:valAx>
        <c:axId val="17192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Tomaras.xlsx]Sheet3!PivotTable3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7-40E3-8D58-73FA8B5EC5EF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7-40E3-8D58-73FA8B5EC5E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7-40E3-8D58-73FA8B5EC5EF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7-40E3-8D58-73FA8B5E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832080"/>
        <c:axId val="1696832496"/>
      </c:lineChart>
      <c:catAx>
        <c:axId val="169683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32496"/>
        <c:crosses val="autoZero"/>
        <c:auto val="1"/>
        <c:lblAlgn val="ctr"/>
        <c:lblOffset val="100"/>
        <c:noMultiLvlLbl val="0"/>
      </c:catAx>
      <c:valAx>
        <c:axId val="16968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452436</xdr:colOff>
      <xdr:row>3</xdr:row>
      <xdr:rowOff>28574</xdr:rowOff>
    </xdr:from>
    <xdr:to>
      <xdr:col>15</xdr:col>
      <xdr:colOff>666750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4F083-EFFE-B58A-406C-5344D7B89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2</xdr:row>
      <xdr:rowOff>123824</xdr:rowOff>
    </xdr:from>
    <xdr:to>
      <xdr:col>14</xdr:col>
      <xdr:colOff>666750</xdr:colOff>
      <xdr:row>21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36DEC-F50E-A087-5AF3-97677992A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3</xdr:row>
      <xdr:rowOff>38100</xdr:rowOff>
    </xdr:from>
    <xdr:to>
      <xdr:col>14</xdr:col>
      <xdr:colOff>666750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C3539-25C6-1BC8-F337-E3CCCB15B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4835.63965138889" createdVersion="8" refreshedVersion="8" minRefreshableVersion="3" recordCount="1000" xr:uid="{3197BF18-5651-4E7A-92D3-9130D1FFE42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16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4835.655062962964" createdVersion="8" refreshedVersion="8" minRefreshableVersion="3" recordCount="1000" xr:uid="{4058B622-082A-4319-A830-BE14338795E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16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42882-B2A1-4D87-B24D-3414AD1DB8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652EE-1834-4BB4-B51F-4B452370D32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98030-B647-41D6-94C6-7E347AE95AE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F80C-FA95-4928-83DF-64BAF434E9A1}">
  <dimension ref="A1:F14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2046</v>
      </c>
    </row>
    <row r="3" spans="1:6" x14ac:dyDescent="0.25">
      <c r="A3" s="9" t="s">
        <v>2035</v>
      </c>
      <c r="B3" s="9" t="s">
        <v>2036</v>
      </c>
    </row>
    <row r="4" spans="1:6" x14ac:dyDescent="0.25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10" t="s">
        <v>2037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0" t="s">
        <v>2038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0" t="s">
        <v>2039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0" t="s">
        <v>2040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2041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0" t="s">
        <v>2042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0" t="s">
        <v>2043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0" t="s">
        <v>2044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0" t="s">
        <v>2045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0" t="s">
        <v>2034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C3DD-4BEF-4B4F-9297-2FC96DAF5ADC}">
  <dimension ref="A1:F30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2046</v>
      </c>
    </row>
    <row r="2" spans="1:6" x14ac:dyDescent="0.25">
      <c r="A2" s="9" t="s">
        <v>2031</v>
      </c>
      <c r="B2" t="s">
        <v>2046</v>
      </c>
    </row>
    <row r="4" spans="1:6" x14ac:dyDescent="0.25">
      <c r="A4" s="9" t="s">
        <v>2035</v>
      </c>
      <c r="B4" s="9" t="s">
        <v>2036</v>
      </c>
    </row>
    <row r="5" spans="1:6" x14ac:dyDescent="0.2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10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0" t="s">
        <v>2048</v>
      </c>
      <c r="B7" s="11"/>
      <c r="C7" s="11"/>
      <c r="D7" s="11"/>
      <c r="E7" s="11">
        <v>4</v>
      </c>
      <c r="F7" s="11">
        <v>4</v>
      </c>
    </row>
    <row r="8" spans="1:6" x14ac:dyDescent="0.25">
      <c r="A8" s="10" t="s">
        <v>2049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0" t="s">
        <v>2050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0" t="s">
        <v>2051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0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0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0" t="s">
        <v>2054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0" t="s">
        <v>2055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0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0" t="s">
        <v>2057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0" t="s">
        <v>2058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0" t="s">
        <v>2059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0" t="s">
        <v>2060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0" t="s">
        <v>2061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0" t="s">
        <v>2062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0" t="s">
        <v>2064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0" t="s">
        <v>2065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0" t="s">
        <v>2066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0" t="s">
        <v>2067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0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0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0" t="s">
        <v>2070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0" t="s">
        <v>2034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C38F-5BAC-4908-8B5C-54F5E69C094F}">
  <dimension ref="A1:F18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2031</v>
      </c>
      <c r="B1" t="s">
        <v>2046</v>
      </c>
    </row>
    <row r="2" spans="1:6" x14ac:dyDescent="0.25">
      <c r="A2" s="9" t="s">
        <v>2085</v>
      </c>
      <c r="B2" t="s">
        <v>2046</v>
      </c>
    </row>
    <row r="4" spans="1:6" x14ac:dyDescent="0.25">
      <c r="A4" s="9" t="s">
        <v>2035</v>
      </c>
      <c r="B4" s="9" t="s">
        <v>2036</v>
      </c>
    </row>
    <row r="5" spans="1:6" x14ac:dyDescent="0.2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13" t="s">
        <v>2073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25">
      <c r="A7" s="13" t="s">
        <v>2074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25">
      <c r="A8" s="13" t="s">
        <v>2075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25">
      <c r="A9" s="13" t="s">
        <v>2076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25">
      <c r="A10" s="13" t="s">
        <v>2077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25">
      <c r="A11" s="13" t="s">
        <v>2078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25">
      <c r="A12" s="13" t="s">
        <v>2079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25">
      <c r="A13" s="13" t="s">
        <v>2080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25">
      <c r="A14" s="13" t="s">
        <v>2081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25">
      <c r="A15" s="13" t="s">
        <v>2082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25">
      <c r="A16" s="13" t="s">
        <v>2083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25">
      <c r="A17" s="13" t="s">
        <v>2084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25">
      <c r="A18" s="13" t="s">
        <v>2034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201B-91C6-41B5-9270-6A4E39D36878}">
  <dimension ref="A1:H13"/>
  <sheetViews>
    <sheetView workbookViewId="0">
      <selection activeCell="B2" sqref="B2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25" bestFit="1" customWidth="1"/>
  </cols>
  <sheetData>
    <row r="1" spans="1:8" x14ac:dyDescent="0.25">
      <c r="A1" s="14" t="s">
        <v>2086</v>
      </c>
      <c r="B1" s="14" t="s">
        <v>2087</v>
      </c>
      <c r="C1" s="14" t="s">
        <v>2088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25">
      <c r="A2" t="s">
        <v>2094</v>
      </c>
    </row>
    <row r="3" spans="1:8" x14ac:dyDescent="0.25">
      <c r="A3" t="s">
        <v>2095</v>
      </c>
    </row>
    <row r="4" spans="1:8" x14ac:dyDescent="0.25">
      <c r="A4" t="s">
        <v>2096</v>
      </c>
    </row>
    <row r="5" spans="1:8" x14ac:dyDescent="0.25">
      <c r="A5" t="s">
        <v>2097</v>
      </c>
    </row>
    <row r="6" spans="1:8" x14ac:dyDescent="0.25">
      <c r="A6" t="s">
        <v>2098</v>
      </c>
    </row>
    <row r="7" spans="1:8" x14ac:dyDescent="0.25">
      <c r="A7" t="s">
        <v>2099</v>
      </c>
    </row>
    <row r="8" spans="1:8" x14ac:dyDescent="0.25">
      <c r="A8" t="s">
        <v>2100</v>
      </c>
    </row>
    <row r="9" spans="1:8" x14ac:dyDescent="0.25">
      <c r="A9" t="s">
        <v>2101</v>
      </c>
    </row>
    <row r="10" spans="1:8" x14ac:dyDescent="0.25">
      <c r="A10" t="s">
        <v>2102</v>
      </c>
    </row>
    <row r="11" spans="1:8" x14ac:dyDescent="0.25">
      <c r="A11" t="s">
        <v>2103</v>
      </c>
    </row>
    <row r="12" spans="1:8" x14ac:dyDescent="0.25">
      <c r="A12" t="s">
        <v>2104</v>
      </c>
    </row>
    <row r="13" spans="1:8" x14ac:dyDescent="0.25">
      <c r="A13" t="s">
        <v>2105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11" workbookViewId="0">
      <selection activeCell="D1" sqref="D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.5" bestFit="1" customWidth="1"/>
    <col min="10" max="11" width="11.125" bestFit="1" customWidth="1"/>
    <col min="14" max="14" width="28" bestFit="1" customWidth="1"/>
    <col min="15" max="15" width="14.5" style="5" bestFit="1" customWidth="1"/>
    <col min="16" max="16" width="16.5" style="7" bestFit="1" customWidth="1"/>
    <col min="17" max="17" width="14.875" bestFit="1" customWidth="1"/>
    <col min="18" max="18" width="16.375" bestFit="1" customWidth="1"/>
    <col min="19" max="19" width="22.375" bestFit="1" customWidth="1"/>
    <col min="20" max="20" width="20.8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8" t="s">
        <v>2029</v>
      </c>
      <c r="P1" s="6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65" si="0">E2/D2</f>
        <v>0</v>
      </c>
      <c r="P2" s="7">
        <f t="shared" ref="P2:P65" si="1">IF(G2&gt;0,E2/G2, 0)</f>
        <v>0</v>
      </c>
      <c r="Q2" t="str">
        <f t="shared" ref="Q2:Q65" si="2">LEFT(N2, SEARCH("/", N2)-1)</f>
        <v>food</v>
      </c>
      <c r="R2" t="str">
        <f t="shared" ref="R2:R65" si="3">RIGHT(N2, LEN(N2)-SEARCH("/", N2))</f>
        <v>food trucks</v>
      </c>
      <c r="S2" s="12">
        <f>(((J2/60)/60)/24)+DATE(1970,1,1)</f>
        <v>42336.25</v>
      </c>
      <c r="T2" s="12">
        <f>(((K2/60)/60)/24)+DATE(1970,1,1)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si="0"/>
        <v>10.4</v>
      </c>
      <c r="P3" s="7">
        <f t="shared" si="1"/>
        <v>92.151898734177209</v>
      </c>
      <c r="Q3" t="str">
        <f t="shared" si="2"/>
        <v>music</v>
      </c>
      <c r="R3" t="str">
        <f t="shared" si="3"/>
        <v>rock</v>
      </c>
      <c r="S3" s="12">
        <f t="shared" ref="S3:S66" si="4">(((J3/60)/60)/24)+DATE(1970,1,1)</f>
        <v>41870.208333333336</v>
      </c>
      <c r="T3" s="12">
        <f t="shared" ref="T3:T66" si="5">(((K3/60)/60)/24)+DATE(1970,1,1)</f>
        <v>41872.208333333336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7">
        <f t="shared" si="1"/>
        <v>100.01614035087719</v>
      </c>
      <c r="Q4" t="str">
        <f t="shared" si="2"/>
        <v>technology</v>
      </c>
      <c r="R4" t="str">
        <f t="shared" si="3"/>
        <v>web</v>
      </c>
      <c r="S4" s="12">
        <f t="shared" si="4"/>
        <v>41595.25</v>
      </c>
      <c r="T4" s="12">
        <f t="shared" si="5"/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7">
        <f t="shared" si="1"/>
        <v>103.20833333333333</v>
      </c>
      <c r="Q5" t="str">
        <f t="shared" si="2"/>
        <v>music</v>
      </c>
      <c r="R5" t="str">
        <f t="shared" si="3"/>
        <v>rock</v>
      </c>
      <c r="S5" s="12">
        <f t="shared" si="4"/>
        <v>43688.208333333328</v>
      </c>
      <c r="T5" s="12">
        <f t="shared" si="5"/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7">
        <f t="shared" si="1"/>
        <v>99.339622641509436</v>
      </c>
      <c r="Q6" t="str">
        <f t="shared" si="2"/>
        <v>theater</v>
      </c>
      <c r="R6" t="str">
        <f t="shared" si="3"/>
        <v>plays</v>
      </c>
      <c r="S6" s="12">
        <f t="shared" si="4"/>
        <v>43485.25</v>
      </c>
      <c r="T6" s="12">
        <f t="shared" si="5"/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7">
        <f t="shared" si="1"/>
        <v>75.833333333333329</v>
      </c>
      <c r="Q7" t="str">
        <f t="shared" si="2"/>
        <v>theater</v>
      </c>
      <c r="R7" t="str">
        <f t="shared" si="3"/>
        <v>plays</v>
      </c>
      <c r="S7" s="12">
        <f t="shared" si="4"/>
        <v>41149.208333333336</v>
      </c>
      <c r="T7" s="12">
        <f t="shared" si="5"/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7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2">
        <f t="shared" si="4"/>
        <v>42991.208333333328</v>
      </c>
      <c r="T8" s="12">
        <f t="shared" si="5"/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7">
        <f t="shared" si="1"/>
        <v>64.93832599118943</v>
      </c>
      <c r="Q9" t="str">
        <f t="shared" si="2"/>
        <v>theater</v>
      </c>
      <c r="R9" t="str">
        <f t="shared" si="3"/>
        <v>plays</v>
      </c>
      <c r="S9" s="12">
        <f t="shared" si="4"/>
        <v>42229.208333333328</v>
      </c>
      <c r="T9" s="12">
        <f t="shared" si="5"/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7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2">
        <f t="shared" si="4"/>
        <v>40399.208333333336</v>
      </c>
      <c r="T10" s="12">
        <f t="shared" si="5"/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7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2">
        <f t="shared" si="4"/>
        <v>41536.208333333336</v>
      </c>
      <c r="T11" s="12">
        <f t="shared" si="5"/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7">
        <f t="shared" si="1"/>
        <v>62.9</v>
      </c>
      <c r="Q12" t="str">
        <f t="shared" si="2"/>
        <v>film &amp; video</v>
      </c>
      <c r="R12" t="str">
        <f t="shared" si="3"/>
        <v>drama</v>
      </c>
      <c r="S12" s="12">
        <f t="shared" si="4"/>
        <v>40404.208333333336</v>
      </c>
      <c r="T12" s="12">
        <f t="shared" si="5"/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7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2">
        <f t="shared" si="4"/>
        <v>40442.208333333336</v>
      </c>
      <c r="T13" s="12">
        <f t="shared" si="5"/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7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2">
        <f t="shared" si="4"/>
        <v>43760.208333333328</v>
      </c>
      <c r="T14" s="12">
        <f t="shared" si="5"/>
        <v>43768.208333333328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7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2">
        <f t="shared" si="4"/>
        <v>42532.208333333328</v>
      </c>
      <c r="T15" s="12">
        <f t="shared" si="5"/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7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2">
        <f t="shared" si="4"/>
        <v>40974.25</v>
      </c>
      <c r="T16" s="12">
        <f t="shared" si="5"/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2">
        <f t="shared" si="4"/>
        <v>43809.25</v>
      </c>
      <c r="T17" s="12">
        <f t="shared" si="5"/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7">
        <f t="shared" si="1"/>
        <v>110.41</v>
      </c>
      <c r="Q18" t="str">
        <f t="shared" si="2"/>
        <v>publishing</v>
      </c>
      <c r="R18" t="str">
        <f t="shared" si="3"/>
        <v>nonfiction</v>
      </c>
      <c r="S18" s="12">
        <f t="shared" si="4"/>
        <v>41661.25</v>
      </c>
      <c r="T18" s="12">
        <f t="shared" si="5"/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7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2">
        <f t="shared" si="4"/>
        <v>40555.25</v>
      </c>
      <c r="T19" s="12">
        <f t="shared" si="5"/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7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2">
        <f t="shared" si="4"/>
        <v>43351.208333333328</v>
      </c>
      <c r="T20" s="12">
        <f t="shared" si="5"/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7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2">
        <f t="shared" si="4"/>
        <v>43528.25</v>
      </c>
      <c r="T21" s="12">
        <f t="shared" si="5"/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7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2">
        <f t="shared" si="4"/>
        <v>41848.208333333336</v>
      </c>
      <c r="T22" s="12">
        <f t="shared" si="5"/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7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2">
        <f t="shared" si="4"/>
        <v>40770.208333333336</v>
      </c>
      <c r="T23" s="12">
        <f t="shared" si="5"/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7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2">
        <f t="shared" si="4"/>
        <v>43193.208333333328</v>
      </c>
      <c r="T24" s="12">
        <f t="shared" si="5"/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7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2">
        <f t="shared" si="4"/>
        <v>43510.25</v>
      </c>
      <c r="T25" s="12">
        <f t="shared" si="5"/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7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2">
        <f t="shared" si="4"/>
        <v>41811.208333333336</v>
      </c>
      <c r="T26" s="12">
        <f t="shared" si="5"/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2">
        <f t="shared" si="4"/>
        <v>40681.208333333336</v>
      </c>
      <c r="T27" s="12">
        <f t="shared" si="5"/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7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2">
        <f t="shared" si="4"/>
        <v>43312.208333333328</v>
      </c>
      <c r="T28" s="12">
        <f t="shared" si="5"/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7">
        <f t="shared" si="1"/>
        <v>106.6</v>
      </c>
      <c r="Q29" t="str">
        <f t="shared" si="2"/>
        <v>music</v>
      </c>
      <c r="R29" t="str">
        <f t="shared" si="3"/>
        <v>rock</v>
      </c>
      <c r="S29" s="12">
        <f t="shared" si="4"/>
        <v>42280.208333333328</v>
      </c>
      <c r="T29" s="12">
        <f t="shared" si="5"/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7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2">
        <f t="shared" si="4"/>
        <v>40218.25</v>
      </c>
      <c r="T30" s="12">
        <f t="shared" si="5"/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7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2">
        <f t="shared" si="4"/>
        <v>43301.208333333328</v>
      </c>
      <c r="T31" s="12">
        <f t="shared" si="5"/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7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2">
        <f t="shared" si="4"/>
        <v>43609.208333333328</v>
      </c>
      <c r="T32" s="12">
        <f t="shared" si="5"/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7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2">
        <f t="shared" si="4"/>
        <v>42374.25</v>
      </c>
      <c r="T33" s="12">
        <f t="shared" si="5"/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7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2">
        <f t="shared" si="4"/>
        <v>43110.25</v>
      </c>
      <c r="T34" s="12">
        <f t="shared" si="5"/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7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2">
        <f t="shared" si="4"/>
        <v>41917.208333333336</v>
      </c>
      <c r="T35" s="12">
        <f t="shared" si="5"/>
        <v>41954.25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7">
        <f t="shared" si="1"/>
        <v>85</v>
      </c>
      <c r="Q36" t="str">
        <f t="shared" si="2"/>
        <v>film &amp; video</v>
      </c>
      <c r="R36" t="str">
        <f t="shared" si="3"/>
        <v>documentary</v>
      </c>
      <c r="S36" s="12">
        <f t="shared" si="4"/>
        <v>42817.208333333328</v>
      </c>
      <c r="T36" s="12">
        <f t="shared" si="5"/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2">
        <f t="shared" si="4"/>
        <v>43484.25</v>
      </c>
      <c r="T37" s="12">
        <f t="shared" si="5"/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7">
        <f t="shared" si="1"/>
        <v>68.8125</v>
      </c>
      <c r="Q38" t="str">
        <f t="shared" si="2"/>
        <v>theater</v>
      </c>
      <c r="R38" t="str">
        <f t="shared" si="3"/>
        <v>plays</v>
      </c>
      <c r="S38" s="12">
        <f t="shared" si="4"/>
        <v>40600.25</v>
      </c>
      <c r="T38" s="12">
        <f t="shared" si="5"/>
        <v>40625.208333333336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7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2">
        <f t="shared" si="4"/>
        <v>43744.208333333328</v>
      </c>
      <c r="T39" s="12">
        <f t="shared" si="5"/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7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2">
        <f t="shared" si="4"/>
        <v>40469.208333333336</v>
      </c>
      <c r="T40" s="12">
        <f t="shared" si="5"/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7">
        <f t="shared" si="1"/>
        <v>57.125</v>
      </c>
      <c r="Q41" t="str">
        <f t="shared" si="2"/>
        <v>theater</v>
      </c>
      <c r="R41" t="str">
        <f t="shared" si="3"/>
        <v>plays</v>
      </c>
      <c r="S41" s="12">
        <f t="shared" si="4"/>
        <v>41330.25</v>
      </c>
      <c r="T41" s="12">
        <f t="shared" si="5"/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7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2">
        <f t="shared" si="4"/>
        <v>40334.208333333336</v>
      </c>
      <c r="T42" s="12">
        <f t="shared" si="5"/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7">
        <f t="shared" si="1"/>
        <v>107.42342342342343</v>
      </c>
      <c r="Q43" t="str">
        <f t="shared" si="2"/>
        <v>music</v>
      </c>
      <c r="R43" t="str">
        <f t="shared" si="3"/>
        <v>rock</v>
      </c>
      <c r="S43" s="12">
        <f t="shared" si="4"/>
        <v>41156.208333333336</v>
      </c>
      <c r="T43" s="12">
        <f t="shared" si="5"/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7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2">
        <f t="shared" si="4"/>
        <v>40728.208333333336</v>
      </c>
      <c r="T44" s="12">
        <f t="shared" si="5"/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7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2">
        <f t="shared" si="4"/>
        <v>41844.208333333336</v>
      </c>
      <c r="T45" s="12">
        <f t="shared" si="5"/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7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2">
        <f t="shared" si="4"/>
        <v>43541.208333333328</v>
      </c>
      <c r="T46" s="12">
        <f t="shared" si="5"/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7">
        <f t="shared" si="1"/>
        <v>94.375</v>
      </c>
      <c r="Q47" t="str">
        <f t="shared" si="2"/>
        <v>theater</v>
      </c>
      <c r="R47" t="str">
        <f t="shared" si="3"/>
        <v>plays</v>
      </c>
      <c r="S47" s="12">
        <f t="shared" si="4"/>
        <v>42676.208333333328</v>
      </c>
      <c r="T47" s="12">
        <f t="shared" si="5"/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7">
        <f t="shared" si="1"/>
        <v>46.163043478260867</v>
      </c>
      <c r="Q48" t="str">
        <f t="shared" si="2"/>
        <v>music</v>
      </c>
      <c r="R48" t="str">
        <f t="shared" si="3"/>
        <v>rock</v>
      </c>
      <c r="S48" s="12">
        <f t="shared" si="4"/>
        <v>40367.208333333336</v>
      </c>
      <c r="T48" s="12">
        <f t="shared" si="5"/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7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2">
        <f t="shared" si="4"/>
        <v>41727.208333333336</v>
      </c>
      <c r="T49" s="12">
        <f t="shared" si="5"/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7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2">
        <f t="shared" si="4"/>
        <v>42180.208333333328</v>
      </c>
      <c r="T50" s="12">
        <f t="shared" si="5"/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7">
        <f t="shared" si="1"/>
        <v>45.059405940594061</v>
      </c>
      <c r="Q51" t="str">
        <f t="shared" si="2"/>
        <v>music</v>
      </c>
      <c r="R51" t="str">
        <f t="shared" si="3"/>
        <v>rock</v>
      </c>
      <c r="S51" s="12">
        <f t="shared" si="4"/>
        <v>43758.208333333328</v>
      </c>
      <c r="T51" s="12">
        <f t="shared" si="5"/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7">
        <f t="shared" si="1"/>
        <v>2</v>
      </c>
      <c r="Q52" t="str">
        <f t="shared" si="2"/>
        <v>music</v>
      </c>
      <c r="R52" t="str">
        <f t="shared" si="3"/>
        <v>metal</v>
      </c>
      <c r="S52" s="12">
        <f t="shared" si="4"/>
        <v>41487.208333333336</v>
      </c>
      <c r="T52" s="12">
        <f t="shared" si="5"/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7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2">
        <f t="shared" si="4"/>
        <v>40995.208333333336</v>
      </c>
      <c r="T53" s="12">
        <f t="shared" si="5"/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7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2">
        <f t="shared" si="4"/>
        <v>40436.208333333336</v>
      </c>
      <c r="T54" s="12">
        <f t="shared" si="5"/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7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2">
        <f t="shared" si="4"/>
        <v>41779.208333333336</v>
      </c>
      <c r="T55" s="12">
        <f t="shared" si="5"/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7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2">
        <f t="shared" si="4"/>
        <v>43170.25</v>
      </c>
      <c r="T56" s="12">
        <f t="shared" si="5"/>
        <v>43176.208333333328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7">
        <f t="shared" si="1"/>
        <v>89.664122137404576</v>
      </c>
      <c r="Q57" t="str">
        <f t="shared" si="2"/>
        <v>music</v>
      </c>
      <c r="R57" t="str">
        <f t="shared" si="3"/>
        <v>jazz</v>
      </c>
      <c r="S57" s="12">
        <f t="shared" si="4"/>
        <v>43311.208333333328</v>
      </c>
      <c r="T57" s="12">
        <f t="shared" si="5"/>
        <v>43316.208333333328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7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2">
        <f t="shared" si="4"/>
        <v>42014.25</v>
      </c>
      <c r="T58" s="12">
        <f t="shared" si="5"/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7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2">
        <f t="shared" si="4"/>
        <v>42979.208333333328</v>
      </c>
      <c r="T59" s="12">
        <f t="shared" si="5"/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7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2">
        <f t="shared" si="4"/>
        <v>42268.208333333328</v>
      </c>
      <c r="T60" s="12">
        <f t="shared" si="5"/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7">
        <f t="shared" si="1"/>
        <v>30.0859375</v>
      </c>
      <c r="Q61" t="str">
        <f t="shared" si="2"/>
        <v>theater</v>
      </c>
      <c r="R61" t="str">
        <f t="shared" si="3"/>
        <v>plays</v>
      </c>
      <c r="S61" s="12">
        <f t="shared" si="4"/>
        <v>42898.208333333328</v>
      </c>
      <c r="T61" s="12">
        <f t="shared" si="5"/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7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2">
        <f t="shared" si="4"/>
        <v>41107.208333333336</v>
      </c>
      <c r="T62" s="12">
        <f t="shared" si="5"/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7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2">
        <f t="shared" si="4"/>
        <v>40595.25</v>
      </c>
      <c r="T63" s="12">
        <f t="shared" si="5"/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7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2">
        <f t="shared" si="4"/>
        <v>42160.208333333328</v>
      </c>
      <c r="T64" s="12">
        <f t="shared" si="5"/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7">
        <f t="shared" si="1"/>
        <v>111.4</v>
      </c>
      <c r="Q65" t="str">
        <f t="shared" si="2"/>
        <v>theater</v>
      </c>
      <c r="R65" t="str">
        <f t="shared" si="3"/>
        <v>plays</v>
      </c>
      <c r="S65" s="12">
        <f t="shared" si="4"/>
        <v>42853.208333333328</v>
      </c>
      <c r="T65" s="12">
        <f t="shared" si="5"/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ref="O66:O129" si="6">E66/D66</f>
        <v>0.97642857142857142</v>
      </c>
      <c r="P66" s="7">
        <f t="shared" ref="P66:P129" si="7">IF(G66&gt;0,E66/G66, 0)</f>
        <v>71.94736842105263</v>
      </c>
      <c r="Q66" t="str">
        <f t="shared" ref="Q66:Q129" si="8">LEFT(N66, SEARCH("/", N66)-1)</f>
        <v>technology</v>
      </c>
      <c r="R66" t="str">
        <f t="shared" ref="R66:R129" si="9">RIGHT(N66, LEN(N66)-SEARCH("/", N66))</f>
        <v>web</v>
      </c>
      <c r="S66" s="12">
        <f t="shared" si="4"/>
        <v>43283.208333333328</v>
      </c>
      <c r="T66" s="12">
        <f t="shared" si="5"/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6"/>
        <v>2.3614754098360655</v>
      </c>
      <c r="P67" s="7">
        <f t="shared" si="7"/>
        <v>61.038135593220339</v>
      </c>
      <c r="Q67" t="str">
        <f t="shared" si="8"/>
        <v>theater</v>
      </c>
      <c r="R67" t="str">
        <f t="shared" si="9"/>
        <v>plays</v>
      </c>
      <c r="S67" s="12">
        <f t="shared" ref="S67:S130" si="10">(((J67/60)/60)/24)+DATE(1970,1,1)</f>
        <v>40570.25</v>
      </c>
      <c r="T67" s="12">
        <f t="shared" ref="T67:T130" si="11">(((K67/60)/60)/24)+DATE(1970,1,1)</f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 s="7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2">
        <f t="shared" si="10"/>
        <v>42102.208333333328</v>
      </c>
      <c r="T68" s="12">
        <f t="shared" si="11"/>
        <v>42107.208333333328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 s="7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2">
        <f t="shared" si="10"/>
        <v>40203.25</v>
      </c>
      <c r="T69" s="12">
        <f t="shared" si="11"/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 s="7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2">
        <f t="shared" si="10"/>
        <v>42943.208333333328</v>
      </c>
      <c r="T70" s="12">
        <f t="shared" si="11"/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 s="7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2">
        <f t="shared" si="10"/>
        <v>40531.25</v>
      </c>
      <c r="T71" s="12">
        <f t="shared" si="11"/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 s="7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2">
        <f t="shared" si="10"/>
        <v>40484.208333333336</v>
      </c>
      <c r="T72" s="12">
        <f t="shared" si="11"/>
        <v>40533.25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 s="7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2">
        <f t="shared" si="10"/>
        <v>43799.25</v>
      </c>
      <c r="T73" s="12">
        <f t="shared" si="11"/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 s="7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2">
        <f t="shared" si="10"/>
        <v>42186.208333333328</v>
      </c>
      <c r="T74" s="12">
        <f t="shared" si="11"/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 s="7">
        <f t="shared" si="7"/>
        <v>105.14772727272727</v>
      </c>
      <c r="Q75" t="str">
        <f t="shared" si="8"/>
        <v>music</v>
      </c>
      <c r="R75" t="str">
        <f t="shared" si="9"/>
        <v>jazz</v>
      </c>
      <c r="S75" s="12">
        <f t="shared" si="10"/>
        <v>42701.25</v>
      </c>
      <c r="T75" s="12">
        <f t="shared" si="11"/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 s="7">
        <f t="shared" si="7"/>
        <v>56.188235294117646</v>
      </c>
      <c r="Q76" t="str">
        <f t="shared" si="8"/>
        <v>music</v>
      </c>
      <c r="R76" t="str">
        <f t="shared" si="9"/>
        <v>metal</v>
      </c>
      <c r="S76" s="12">
        <f t="shared" si="10"/>
        <v>42456.208333333328</v>
      </c>
      <c r="T76" s="12">
        <f t="shared" si="11"/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 s="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2">
        <f t="shared" si="10"/>
        <v>43296.208333333328</v>
      </c>
      <c r="T77" s="12">
        <f t="shared" si="11"/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 s="7">
        <f t="shared" si="7"/>
        <v>57.00296912114014</v>
      </c>
      <c r="Q78" t="str">
        <f t="shared" si="8"/>
        <v>theater</v>
      </c>
      <c r="R78" t="str">
        <f t="shared" si="9"/>
        <v>plays</v>
      </c>
      <c r="S78" s="12">
        <f t="shared" si="10"/>
        <v>42027.25</v>
      </c>
      <c r="T78" s="12">
        <f t="shared" si="11"/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 s="7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2">
        <f t="shared" si="10"/>
        <v>40448.208333333336</v>
      </c>
      <c r="T79" s="12">
        <f t="shared" si="11"/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 s="7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2">
        <f t="shared" si="10"/>
        <v>43206.208333333328</v>
      </c>
      <c r="T80" s="12">
        <f t="shared" si="11"/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 s="7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2">
        <f t="shared" si="10"/>
        <v>43267.208333333328</v>
      </c>
      <c r="T81" s="12">
        <f t="shared" si="11"/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 s="7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2">
        <f t="shared" si="10"/>
        <v>42976.208333333328</v>
      </c>
      <c r="T82" s="12">
        <f t="shared" si="11"/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 s="7">
        <f t="shared" si="7"/>
        <v>92.109489051094897</v>
      </c>
      <c r="Q83" t="str">
        <f t="shared" si="8"/>
        <v>music</v>
      </c>
      <c r="R83" t="str">
        <f t="shared" si="9"/>
        <v>rock</v>
      </c>
      <c r="S83" s="12">
        <f t="shared" si="10"/>
        <v>43062.25</v>
      </c>
      <c r="T83" s="12">
        <f t="shared" si="11"/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 s="7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2">
        <f t="shared" si="10"/>
        <v>43482.25</v>
      </c>
      <c r="T84" s="12">
        <f t="shared" si="11"/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 s="7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2">
        <f t="shared" si="10"/>
        <v>42579.208333333328</v>
      </c>
      <c r="T85" s="12">
        <f t="shared" si="11"/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 s="7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2">
        <f t="shared" si="10"/>
        <v>41118.208333333336</v>
      </c>
      <c r="T86" s="12">
        <f t="shared" si="11"/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 s="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2">
        <f t="shared" si="10"/>
        <v>40797.208333333336</v>
      </c>
      <c r="T87" s="12">
        <f t="shared" si="11"/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 s="7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2">
        <f t="shared" si="10"/>
        <v>42128.208333333328</v>
      </c>
      <c r="T88" s="12">
        <f t="shared" si="11"/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 s="7">
        <f t="shared" si="7"/>
        <v>83.022941970310384</v>
      </c>
      <c r="Q89" t="str">
        <f t="shared" si="8"/>
        <v>music</v>
      </c>
      <c r="R89" t="str">
        <f t="shared" si="9"/>
        <v>rock</v>
      </c>
      <c r="S89" s="12">
        <f t="shared" si="10"/>
        <v>40610.25</v>
      </c>
      <c r="T89" s="12">
        <f t="shared" si="11"/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 s="7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2">
        <f t="shared" si="10"/>
        <v>42110.208333333328</v>
      </c>
      <c r="T90" s="12">
        <f t="shared" si="11"/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 s="7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2">
        <f t="shared" si="10"/>
        <v>40283.208333333336</v>
      </c>
      <c r="T91" s="12">
        <f t="shared" si="11"/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 s="7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2">
        <f t="shared" si="10"/>
        <v>42425.25</v>
      </c>
      <c r="T92" s="12">
        <f t="shared" si="11"/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 s="7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2">
        <f t="shared" si="10"/>
        <v>42588.208333333328</v>
      </c>
      <c r="T93" s="12">
        <f t="shared" si="11"/>
        <v>42616.208333333328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 s="7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2">
        <f t="shared" si="10"/>
        <v>40352.208333333336</v>
      </c>
      <c r="T94" s="12">
        <f t="shared" si="11"/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 s="7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2">
        <f t="shared" si="10"/>
        <v>41202.208333333336</v>
      </c>
      <c r="T95" s="12">
        <f t="shared" si="11"/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 s="7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2">
        <f t="shared" si="10"/>
        <v>43562.208333333328</v>
      </c>
      <c r="T96" s="12">
        <f t="shared" si="11"/>
        <v>43573.208333333328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 s="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2">
        <f t="shared" si="10"/>
        <v>43752.208333333328</v>
      </c>
      <c r="T97" s="12">
        <f t="shared" si="11"/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 s="7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2">
        <f t="shared" si="10"/>
        <v>40612.25</v>
      </c>
      <c r="T98" s="12">
        <f t="shared" si="11"/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 s="7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2">
        <f t="shared" si="10"/>
        <v>42180.208333333328</v>
      </c>
      <c r="T99" s="12">
        <f t="shared" si="11"/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 s="7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2">
        <f t="shared" si="10"/>
        <v>42212.208333333328</v>
      </c>
      <c r="T100" s="12">
        <f t="shared" si="11"/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 s="7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2">
        <f t="shared" si="10"/>
        <v>41968.25</v>
      </c>
      <c r="T101" s="12">
        <f t="shared" si="11"/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 s="7">
        <f t="shared" si="7"/>
        <v>1</v>
      </c>
      <c r="Q102" t="str">
        <f t="shared" si="8"/>
        <v>theater</v>
      </c>
      <c r="R102" t="str">
        <f t="shared" si="9"/>
        <v>plays</v>
      </c>
      <c r="S102" s="12">
        <f t="shared" si="10"/>
        <v>40835.208333333336</v>
      </c>
      <c r="T102" s="12">
        <f t="shared" si="11"/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 s="7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2">
        <f t="shared" si="10"/>
        <v>42056.25</v>
      </c>
      <c r="T103" s="12">
        <f t="shared" si="11"/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 s="7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2">
        <f t="shared" si="10"/>
        <v>43234.208333333328</v>
      </c>
      <c r="T104" s="12">
        <f t="shared" si="11"/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 s="7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2">
        <f t="shared" si="10"/>
        <v>40475.208333333336</v>
      </c>
      <c r="T105" s="12">
        <f t="shared" si="11"/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 s="7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2">
        <f t="shared" si="10"/>
        <v>42878.208333333328</v>
      </c>
      <c r="T106" s="12">
        <f t="shared" si="11"/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 s="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2">
        <f t="shared" si="10"/>
        <v>41366.208333333336</v>
      </c>
      <c r="T107" s="12">
        <f t="shared" si="11"/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 s="7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2">
        <f t="shared" si="10"/>
        <v>43716.208333333328</v>
      </c>
      <c r="T108" s="12">
        <f t="shared" si="11"/>
        <v>43721.208333333328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 s="7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2">
        <f t="shared" si="10"/>
        <v>43213.208333333328</v>
      </c>
      <c r="T109" s="12">
        <f t="shared" si="11"/>
        <v>43230.208333333328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 s="7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2">
        <f t="shared" si="10"/>
        <v>41005.208333333336</v>
      </c>
      <c r="T110" s="12">
        <f t="shared" si="11"/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 s="7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2">
        <f t="shared" si="10"/>
        <v>41651.25</v>
      </c>
      <c r="T111" s="12">
        <f t="shared" si="11"/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 s="7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2">
        <f t="shared" si="10"/>
        <v>43354.208333333328</v>
      </c>
      <c r="T112" s="12">
        <f t="shared" si="11"/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 s="7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2">
        <f t="shared" si="10"/>
        <v>41174.208333333336</v>
      </c>
      <c r="T113" s="12">
        <f t="shared" si="11"/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 s="7">
        <f t="shared" si="7"/>
        <v>35</v>
      </c>
      <c r="Q114" t="str">
        <f t="shared" si="8"/>
        <v>technology</v>
      </c>
      <c r="R114" t="str">
        <f t="shared" si="9"/>
        <v>web</v>
      </c>
      <c r="S114" s="12">
        <f t="shared" si="10"/>
        <v>41875.208333333336</v>
      </c>
      <c r="T114" s="12">
        <f t="shared" si="11"/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 s="7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2">
        <f t="shared" si="10"/>
        <v>42990.208333333328</v>
      </c>
      <c r="T115" s="12">
        <f t="shared" si="11"/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 s="7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2">
        <f t="shared" si="10"/>
        <v>43564.208333333328</v>
      </c>
      <c r="T116" s="12">
        <f t="shared" si="11"/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 s="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2">
        <f t="shared" si="10"/>
        <v>43056.25</v>
      </c>
      <c r="T117" s="12">
        <f t="shared" si="11"/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 s="7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2">
        <f t="shared" si="10"/>
        <v>42265.208333333328</v>
      </c>
      <c r="T118" s="12">
        <f t="shared" si="11"/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 s="7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2">
        <f t="shared" si="10"/>
        <v>40808.208333333336</v>
      </c>
      <c r="T119" s="12">
        <f t="shared" si="11"/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 s="7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2">
        <f t="shared" si="10"/>
        <v>41665.25</v>
      </c>
      <c r="T120" s="12">
        <f t="shared" si="11"/>
        <v>41671.25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 s="7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2">
        <f t="shared" si="10"/>
        <v>41806.208333333336</v>
      </c>
      <c r="T121" s="12">
        <f t="shared" si="11"/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 s="7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2">
        <f t="shared" si="10"/>
        <v>42111.208333333328</v>
      </c>
      <c r="T122" s="12">
        <f t="shared" si="11"/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 s="7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2">
        <f t="shared" si="10"/>
        <v>41917.208333333336</v>
      </c>
      <c r="T123" s="12">
        <f t="shared" si="11"/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 s="7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2">
        <f t="shared" si="10"/>
        <v>41970.25</v>
      </c>
      <c r="T124" s="12">
        <f t="shared" si="11"/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 s="7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2">
        <f t="shared" si="10"/>
        <v>42332.25</v>
      </c>
      <c r="T125" s="12">
        <f t="shared" si="11"/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 s="7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2">
        <f t="shared" si="10"/>
        <v>43598.208333333328</v>
      </c>
      <c r="T126" s="12">
        <f t="shared" si="11"/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 s="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2">
        <f t="shared" si="10"/>
        <v>43362.208333333328</v>
      </c>
      <c r="T127" s="12">
        <f t="shared" si="11"/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 s="7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2">
        <f t="shared" si="10"/>
        <v>42596.208333333328</v>
      </c>
      <c r="T128" s="12">
        <f t="shared" si="11"/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 s="7">
        <f t="shared" si="7"/>
        <v>78.96875</v>
      </c>
      <c r="Q129" t="str">
        <f t="shared" si="8"/>
        <v>theater</v>
      </c>
      <c r="R129" t="str">
        <f t="shared" si="9"/>
        <v>plays</v>
      </c>
      <c r="S129" s="12">
        <f t="shared" si="10"/>
        <v>40310.208333333336</v>
      </c>
      <c r="T129" s="12">
        <f t="shared" si="11"/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ref="O130:O193" si="12">E130/D130</f>
        <v>0.60334277620396604</v>
      </c>
      <c r="P130" s="7">
        <f t="shared" ref="P130:P193" si="13">IF(G130&gt;0,E130/G130, 0)</f>
        <v>80.067669172932327</v>
      </c>
      <c r="Q130" t="str">
        <f t="shared" ref="Q130:Q193" si="14">LEFT(N130, SEARCH("/", N130)-1)</f>
        <v>music</v>
      </c>
      <c r="R130" t="str">
        <f t="shared" ref="R130:R193" si="15">RIGHT(N130, LEN(N130)-SEARCH("/", N130))</f>
        <v>rock</v>
      </c>
      <c r="S130" s="12">
        <f t="shared" si="10"/>
        <v>40417.208333333336</v>
      </c>
      <c r="T130" s="12">
        <f t="shared" si="11"/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12"/>
        <v>3.2026936026936029E-2</v>
      </c>
      <c r="P131" s="7">
        <f t="shared" si="13"/>
        <v>86.472727272727269</v>
      </c>
      <c r="Q131" t="str">
        <f t="shared" si="14"/>
        <v>food</v>
      </c>
      <c r="R131" t="str">
        <f t="shared" si="15"/>
        <v>food trucks</v>
      </c>
      <c r="S131" s="12">
        <f t="shared" ref="S131:S194" si="16">(((J131/60)/60)/24)+DATE(1970,1,1)</f>
        <v>42038.25</v>
      </c>
      <c r="T131" s="12">
        <f t="shared" ref="T131:T194" si="17">(((K131/60)/60)/24)+DATE(1970,1,1)</f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1.5546875</v>
      </c>
      <c r="P132" s="7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2">
        <f t="shared" si="16"/>
        <v>40842.208333333336</v>
      </c>
      <c r="T132" s="12">
        <f t="shared" si="17"/>
        <v>40858.25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1.0085974499089254</v>
      </c>
      <c r="P133" s="7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2">
        <f t="shared" si="16"/>
        <v>41607.25</v>
      </c>
      <c r="T133" s="12">
        <f t="shared" si="17"/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1.1618181818181819</v>
      </c>
      <c r="P134" s="7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2">
        <f t="shared" si="16"/>
        <v>43112.25</v>
      </c>
      <c r="T134" s="12">
        <f t="shared" si="17"/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3.1077777777777778</v>
      </c>
      <c r="P135" s="7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2">
        <f t="shared" si="16"/>
        <v>40767.208333333336</v>
      </c>
      <c r="T135" s="12">
        <f t="shared" si="17"/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0.89736683417085428</v>
      </c>
      <c r="P136" s="7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2">
        <f t="shared" si="16"/>
        <v>40713.208333333336</v>
      </c>
      <c r="T136" s="12">
        <f t="shared" si="17"/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0.71272727272727276</v>
      </c>
      <c r="P137" s="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2">
        <f t="shared" si="16"/>
        <v>41340.25</v>
      </c>
      <c r="T137" s="12">
        <f t="shared" si="17"/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3.2862318840579711E-2</v>
      </c>
      <c r="P138" s="7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2">
        <f t="shared" si="16"/>
        <v>41797.208333333336</v>
      </c>
      <c r="T138" s="12">
        <f t="shared" si="17"/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2.617777777777778</v>
      </c>
      <c r="P139" s="7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2">
        <f t="shared" si="16"/>
        <v>40457.208333333336</v>
      </c>
      <c r="T139" s="12">
        <f t="shared" si="17"/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0.96</v>
      </c>
      <c r="P140" s="7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2">
        <f t="shared" si="16"/>
        <v>41180.208333333336</v>
      </c>
      <c r="T140" s="12">
        <f t="shared" si="17"/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0.20896851248642778</v>
      </c>
      <c r="P141" s="7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2">
        <f t="shared" si="16"/>
        <v>42115.208333333328</v>
      </c>
      <c r="T141" s="12">
        <f t="shared" si="17"/>
        <v>42131.208333333328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2.2316363636363636</v>
      </c>
      <c r="P142" s="7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2">
        <f t="shared" si="16"/>
        <v>43156.25</v>
      </c>
      <c r="T142" s="12">
        <f t="shared" si="17"/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1.0159097978227061</v>
      </c>
      <c r="P143" s="7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2">
        <f t="shared" si="16"/>
        <v>42167.208333333328</v>
      </c>
      <c r="T143" s="12">
        <f t="shared" si="17"/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2.3003999999999998</v>
      </c>
      <c r="P144" s="7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2">
        <f t="shared" si="16"/>
        <v>41005.208333333336</v>
      </c>
      <c r="T144" s="12">
        <f t="shared" si="17"/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1.355925925925926</v>
      </c>
      <c r="P145" s="7">
        <f t="shared" si="13"/>
        <v>104.6</v>
      </c>
      <c r="Q145" t="str">
        <f t="shared" si="14"/>
        <v>music</v>
      </c>
      <c r="R145" t="str">
        <f t="shared" si="15"/>
        <v>indie rock</v>
      </c>
      <c r="S145" s="12">
        <f t="shared" si="16"/>
        <v>40357.208333333336</v>
      </c>
      <c r="T145" s="12">
        <f t="shared" si="17"/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1.2909999999999999</v>
      </c>
      <c r="P146" s="7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2">
        <f t="shared" si="16"/>
        <v>43633.208333333328</v>
      </c>
      <c r="T146" s="12">
        <f t="shared" si="17"/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2.3651200000000001</v>
      </c>
      <c r="P147" s="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2">
        <f t="shared" si="16"/>
        <v>41889.208333333336</v>
      </c>
      <c r="T147" s="12">
        <f t="shared" si="17"/>
        <v>41894.208333333336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0.17249999999999999</v>
      </c>
      <c r="P148" s="7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2">
        <f t="shared" si="16"/>
        <v>40855.25</v>
      </c>
      <c r="T148" s="12">
        <f t="shared" si="17"/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1.1249397590361445</v>
      </c>
      <c r="P149" s="7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2">
        <f t="shared" si="16"/>
        <v>42534.208333333328</v>
      </c>
      <c r="T149" s="12">
        <f t="shared" si="17"/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1.2102150537634409</v>
      </c>
      <c r="P150" s="7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2">
        <f t="shared" si="16"/>
        <v>42941.208333333328</v>
      </c>
      <c r="T150" s="12">
        <f t="shared" si="17"/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2.1987096774193549</v>
      </c>
      <c r="P151" s="7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2">
        <f t="shared" si="16"/>
        <v>41275.25</v>
      </c>
      <c r="T151" s="12">
        <f t="shared" si="17"/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0.01</v>
      </c>
      <c r="P152" s="7">
        <f t="shared" si="13"/>
        <v>1</v>
      </c>
      <c r="Q152" t="str">
        <f t="shared" si="14"/>
        <v>music</v>
      </c>
      <c r="R152" t="str">
        <f t="shared" si="15"/>
        <v>rock</v>
      </c>
      <c r="S152" s="12">
        <f t="shared" si="16"/>
        <v>43450.25</v>
      </c>
      <c r="T152" s="12">
        <f t="shared" si="17"/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0.64166909620991253</v>
      </c>
      <c r="P153" s="7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2">
        <f t="shared" si="16"/>
        <v>41799.208333333336</v>
      </c>
      <c r="T153" s="12">
        <f t="shared" si="17"/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4.2306746987951804</v>
      </c>
      <c r="P154" s="7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2">
        <f t="shared" si="16"/>
        <v>42783.25</v>
      </c>
      <c r="T154" s="12">
        <f t="shared" si="17"/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0.92984160506863778</v>
      </c>
      <c r="P155" s="7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2">
        <f t="shared" si="16"/>
        <v>41201.208333333336</v>
      </c>
      <c r="T155" s="12">
        <f t="shared" si="17"/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0.58756567425569173</v>
      </c>
      <c r="P156" s="7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2">
        <f t="shared" si="16"/>
        <v>42502.208333333328</v>
      </c>
      <c r="T156" s="12">
        <f t="shared" si="17"/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0.65022222222222226</v>
      </c>
      <c r="P157" s="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2">
        <f t="shared" si="16"/>
        <v>40262.208333333336</v>
      </c>
      <c r="T157" s="12">
        <f t="shared" si="17"/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0.73939560439560437</v>
      </c>
      <c r="P158" s="7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2">
        <f t="shared" si="16"/>
        <v>43743.208333333328</v>
      </c>
      <c r="T158" s="12">
        <f t="shared" si="17"/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0.52666666666666662</v>
      </c>
      <c r="P159" s="7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2">
        <f t="shared" si="16"/>
        <v>41638.25</v>
      </c>
      <c r="T159" s="12">
        <f t="shared" si="17"/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2.2095238095238097</v>
      </c>
      <c r="P160" s="7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2">
        <f t="shared" si="16"/>
        <v>42346.25</v>
      </c>
      <c r="T160" s="12">
        <f t="shared" si="17"/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1.0001150627615063</v>
      </c>
      <c r="P161" s="7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2">
        <f t="shared" si="16"/>
        <v>43551.208333333328</v>
      </c>
      <c r="T161" s="12">
        <f t="shared" si="17"/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1.6231249999999999</v>
      </c>
      <c r="P162" s="7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2">
        <f t="shared" si="16"/>
        <v>43582.208333333328</v>
      </c>
      <c r="T162" s="12">
        <f t="shared" si="17"/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0.78181818181818186</v>
      </c>
      <c r="P163" s="7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2">
        <f t="shared" si="16"/>
        <v>42270.208333333328</v>
      </c>
      <c r="T163" s="12">
        <f t="shared" si="17"/>
        <v>42276.208333333328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1.4973770491803278</v>
      </c>
      <c r="P164" s="7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2">
        <f t="shared" si="16"/>
        <v>43442.25</v>
      </c>
      <c r="T164" s="12">
        <f t="shared" si="17"/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2.5325714285714285</v>
      </c>
      <c r="P165" s="7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2">
        <f t="shared" si="16"/>
        <v>43028.208333333328</v>
      </c>
      <c r="T165" s="12">
        <f t="shared" si="17"/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1.0016943521594683</v>
      </c>
      <c r="P166" s="7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2">
        <f t="shared" si="16"/>
        <v>43016.208333333328</v>
      </c>
      <c r="T166" s="12">
        <f t="shared" si="17"/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1.2199004424778761</v>
      </c>
      <c r="P167" s="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2">
        <f t="shared" si="16"/>
        <v>42948.208333333328</v>
      </c>
      <c r="T167" s="12">
        <f t="shared" si="17"/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1.3713265306122449</v>
      </c>
      <c r="P168" s="7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2">
        <f t="shared" si="16"/>
        <v>40534.25</v>
      </c>
      <c r="T168" s="12">
        <f t="shared" si="17"/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4.155384615384615</v>
      </c>
      <c r="P169" s="7">
        <f t="shared" si="13"/>
        <v>74</v>
      </c>
      <c r="Q169" t="str">
        <f t="shared" si="14"/>
        <v>theater</v>
      </c>
      <c r="R169" t="str">
        <f t="shared" si="15"/>
        <v>plays</v>
      </c>
      <c r="S169" s="12">
        <f t="shared" si="16"/>
        <v>41435.208333333336</v>
      </c>
      <c r="T169" s="12">
        <f t="shared" si="17"/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0.3130913348946136</v>
      </c>
      <c r="P170" s="7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2">
        <f t="shared" si="16"/>
        <v>43518.25</v>
      </c>
      <c r="T170" s="12">
        <f t="shared" si="17"/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4.240815450643777</v>
      </c>
      <c r="P171" s="7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2">
        <f t="shared" si="16"/>
        <v>41077.208333333336</v>
      </c>
      <c r="T171" s="12">
        <f t="shared" si="17"/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2.9388623072833599E-2</v>
      </c>
      <c r="P172" s="7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2">
        <f t="shared" si="16"/>
        <v>42950.208333333328</v>
      </c>
      <c r="T172" s="12">
        <f t="shared" si="17"/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0.1063265306122449</v>
      </c>
      <c r="P173" s="7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2">
        <f t="shared" si="16"/>
        <v>41718.208333333336</v>
      </c>
      <c r="T173" s="12">
        <f t="shared" si="17"/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0.82874999999999999</v>
      </c>
      <c r="P174" s="7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2">
        <f t="shared" si="16"/>
        <v>41839.208333333336</v>
      </c>
      <c r="T174" s="12">
        <f t="shared" si="17"/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1.6301447776628748</v>
      </c>
      <c r="P175" s="7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2">
        <f t="shared" si="16"/>
        <v>41412.208333333336</v>
      </c>
      <c r="T175" s="12">
        <f t="shared" si="17"/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8.9466666666666672</v>
      </c>
      <c r="P176" s="7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2">
        <f t="shared" si="16"/>
        <v>42282.208333333328</v>
      </c>
      <c r="T176" s="12">
        <f t="shared" si="17"/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0.26191501103752757</v>
      </c>
      <c r="P177" s="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2">
        <f t="shared" si="16"/>
        <v>42613.208333333328</v>
      </c>
      <c r="T177" s="12">
        <f t="shared" si="17"/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0.74834782608695649</v>
      </c>
      <c r="P178" s="7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2">
        <f t="shared" si="16"/>
        <v>42616.208333333328</v>
      </c>
      <c r="T178" s="12">
        <f t="shared" si="17"/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4.1647680412371137</v>
      </c>
      <c r="P179" s="7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2">
        <f t="shared" si="16"/>
        <v>40497.25</v>
      </c>
      <c r="T179" s="12">
        <f t="shared" si="17"/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0.96208333333333329</v>
      </c>
      <c r="P180" s="7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2">
        <f t="shared" si="16"/>
        <v>42999.208333333328</v>
      </c>
      <c r="T180" s="12">
        <f t="shared" si="17"/>
        <v>43008.208333333328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3.5771910112359548</v>
      </c>
      <c r="P181" s="7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2">
        <f t="shared" si="16"/>
        <v>41350.208333333336</v>
      </c>
      <c r="T181" s="12">
        <f t="shared" si="17"/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3.0845714285714285</v>
      </c>
      <c r="P182" s="7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2">
        <f t="shared" si="16"/>
        <v>40259.208333333336</v>
      </c>
      <c r="T182" s="12">
        <f t="shared" si="17"/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0.61802325581395345</v>
      </c>
      <c r="P183" s="7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2">
        <f t="shared" si="16"/>
        <v>43012.208333333328</v>
      </c>
      <c r="T183" s="12">
        <f t="shared" si="17"/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7.2232472324723247</v>
      </c>
      <c r="P184" s="7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2">
        <f t="shared" si="16"/>
        <v>43631.208333333328</v>
      </c>
      <c r="T184" s="12">
        <f t="shared" si="17"/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0.69117647058823528</v>
      </c>
      <c r="P185" s="7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2">
        <f t="shared" si="16"/>
        <v>40430.208333333336</v>
      </c>
      <c r="T185" s="12">
        <f t="shared" si="17"/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2.9305555555555554</v>
      </c>
      <c r="P186" s="7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2">
        <f t="shared" si="16"/>
        <v>43588.208333333328</v>
      </c>
      <c r="T186" s="12">
        <f t="shared" si="17"/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0.71799999999999997</v>
      </c>
      <c r="P187" s="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2">
        <f t="shared" si="16"/>
        <v>43233.208333333328</v>
      </c>
      <c r="T187" s="12">
        <f t="shared" si="17"/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0.31934684684684683</v>
      </c>
      <c r="P188" s="7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2">
        <f t="shared" si="16"/>
        <v>41782.208333333336</v>
      </c>
      <c r="T188" s="12">
        <f t="shared" si="17"/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2.2987375415282392</v>
      </c>
      <c r="P189" s="7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2">
        <f t="shared" si="16"/>
        <v>41328.25</v>
      </c>
      <c r="T189" s="12">
        <f t="shared" si="17"/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0.3201219512195122</v>
      </c>
      <c r="P190" s="7">
        <f t="shared" si="13"/>
        <v>75</v>
      </c>
      <c r="Q190" t="str">
        <f t="shared" si="14"/>
        <v>theater</v>
      </c>
      <c r="R190" t="str">
        <f t="shared" si="15"/>
        <v>plays</v>
      </c>
      <c r="S190" s="12">
        <f t="shared" si="16"/>
        <v>41975.25</v>
      </c>
      <c r="T190" s="12">
        <f t="shared" si="17"/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0.23525352848928385</v>
      </c>
      <c r="P191" s="7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2">
        <f t="shared" si="16"/>
        <v>42433.25</v>
      </c>
      <c r="T191" s="12">
        <f t="shared" si="17"/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0.68594594594594593</v>
      </c>
      <c r="P192" s="7">
        <f t="shared" si="13"/>
        <v>105.75</v>
      </c>
      <c r="Q192" t="str">
        <f t="shared" si="14"/>
        <v>theater</v>
      </c>
      <c r="R192" t="str">
        <f t="shared" si="15"/>
        <v>plays</v>
      </c>
      <c r="S192" s="12">
        <f t="shared" si="16"/>
        <v>41429.208333333336</v>
      </c>
      <c r="T192" s="12">
        <f t="shared" si="17"/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0.37952380952380954</v>
      </c>
      <c r="P193" s="7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2">
        <f t="shared" si="16"/>
        <v>43536.208333333328</v>
      </c>
      <c r="T193" s="12">
        <f t="shared" si="17"/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ref="O194:O257" si="18">E194/D194</f>
        <v>0.19992957746478873</v>
      </c>
      <c r="P194" s="7">
        <f t="shared" ref="P194:P257" si="19">IF(G194&gt;0,E194/G194, 0)</f>
        <v>35.049382716049379</v>
      </c>
      <c r="Q194" t="str">
        <f t="shared" ref="Q194:Q257" si="20">LEFT(N194, SEARCH("/", N194)-1)</f>
        <v>music</v>
      </c>
      <c r="R194" t="str">
        <f t="shared" ref="R194:R257" si="21">RIGHT(N194, LEN(N194)-SEARCH("/", N194))</f>
        <v>rock</v>
      </c>
      <c r="S194" s="12">
        <f t="shared" si="16"/>
        <v>41817.208333333336</v>
      </c>
      <c r="T194" s="12">
        <f t="shared" si="17"/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8"/>
        <v>0.45636363636363636</v>
      </c>
      <c r="P195" s="7">
        <f t="shared" si="19"/>
        <v>46.338461538461537</v>
      </c>
      <c r="Q195" t="str">
        <f t="shared" si="20"/>
        <v>music</v>
      </c>
      <c r="R195" t="str">
        <f t="shared" si="21"/>
        <v>indie rock</v>
      </c>
      <c r="S195" s="12">
        <f t="shared" ref="S195:S258" si="22">(((J195/60)/60)/24)+DATE(1970,1,1)</f>
        <v>43198.208333333328</v>
      </c>
      <c r="T195" s="12">
        <f t="shared" ref="T195:T258" si="23">(((K195/60)/60)/24)+DATE(1970,1,1)</f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1.227605633802817</v>
      </c>
      <c r="P196" s="7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2">
        <f t="shared" si="22"/>
        <v>42261.208333333328</v>
      </c>
      <c r="T196" s="12">
        <f t="shared" si="23"/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3.61753164556962</v>
      </c>
      <c r="P197" s="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2">
        <f t="shared" si="22"/>
        <v>43310.208333333328</v>
      </c>
      <c r="T197" s="12">
        <f t="shared" si="23"/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0.63146341463414635</v>
      </c>
      <c r="P198" s="7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2">
        <f t="shared" si="22"/>
        <v>42616.208333333328</v>
      </c>
      <c r="T198" s="12">
        <f t="shared" si="23"/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2.9820475319926874</v>
      </c>
      <c r="P199" s="7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2">
        <f t="shared" si="22"/>
        <v>42909.208333333328</v>
      </c>
      <c r="T199" s="12">
        <f t="shared" si="23"/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9.5585443037974685E-2</v>
      </c>
      <c r="P200" s="7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2">
        <f t="shared" si="22"/>
        <v>40396.208333333336</v>
      </c>
      <c r="T200" s="12">
        <f t="shared" si="23"/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0.5377777777777778</v>
      </c>
      <c r="P201" s="7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2">
        <f t="shared" si="22"/>
        <v>42192.208333333328</v>
      </c>
      <c r="T201" s="12">
        <f t="shared" si="23"/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0.02</v>
      </c>
      <c r="P202" s="7">
        <f t="shared" si="19"/>
        <v>2</v>
      </c>
      <c r="Q202" t="str">
        <f t="shared" si="20"/>
        <v>theater</v>
      </c>
      <c r="R202" t="str">
        <f t="shared" si="21"/>
        <v>plays</v>
      </c>
      <c r="S202" s="12">
        <f t="shared" si="22"/>
        <v>40262.208333333336</v>
      </c>
      <c r="T202" s="12">
        <f t="shared" si="23"/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6.8119047619047617</v>
      </c>
      <c r="P203" s="7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2">
        <f t="shared" si="22"/>
        <v>41845.208333333336</v>
      </c>
      <c r="T203" s="12">
        <f t="shared" si="23"/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0.78831325301204824</v>
      </c>
      <c r="P204" s="7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2">
        <f t="shared" si="22"/>
        <v>40818.208333333336</v>
      </c>
      <c r="T204" s="12">
        <f t="shared" si="23"/>
        <v>40822.208333333336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1.3440792216817234</v>
      </c>
      <c r="P205" s="7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2">
        <f t="shared" si="22"/>
        <v>42752.25</v>
      </c>
      <c r="T205" s="12">
        <f t="shared" si="23"/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3.372E-2</v>
      </c>
      <c r="P206" s="7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2">
        <f t="shared" si="22"/>
        <v>40636.208333333336</v>
      </c>
      <c r="T206" s="12">
        <f t="shared" si="23"/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4.3184615384615386</v>
      </c>
      <c r="P207" s="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2">
        <f t="shared" si="22"/>
        <v>43390.208333333328</v>
      </c>
      <c r="T207" s="12">
        <f t="shared" si="23"/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0.38844444444444443</v>
      </c>
      <c r="P208" s="7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2">
        <f t="shared" si="22"/>
        <v>40236.25</v>
      </c>
      <c r="T208" s="12">
        <f t="shared" si="23"/>
        <v>40245.25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4.2569999999999997</v>
      </c>
      <c r="P209" s="7">
        <f t="shared" si="19"/>
        <v>99</v>
      </c>
      <c r="Q209" t="str">
        <f t="shared" si="20"/>
        <v>music</v>
      </c>
      <c r="R209" t="str">
        <f t="shared" si="21"/>
        <v>rock</v>
      </c>
      <c r="S209" s="12">
        <f t="shared" si="22"/>
        <v>43340.208333333328</v>
      </c>
      <c r="T209" s="12">
        <f t="shared" si="23"/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1.0112239715591671</v>
      </c>
      <c r="P210" s="7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2">
        <f t="shared" si="22"/>
        <v>43048.25</v>
      </c>
      <c r="T210" s="12">
        <f t="shared" si="23"/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0.21188688946015424</v>
      </c>
      <c r="P211" s="7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2">
        <f t="shared" si="22"/>
        <v>42496.208333333328</v>
      </c>
      <c r="T211" s="12">
        <f t="shared" si="23"/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0.67425531914893622</v>
      </c>
      <c r="P212" s="7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2">
        <f t="shared" si="22"/>
        <v>42797.25</v>
      </c>
      <c r="T212" s="12">
        <f t="shared" si="23"/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0.9492337164750958</v>
      </c>
      <c r="P213" s="7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2">
        <f t="shared" si="22"/>
        <v>41513.208333333336</v>
      </c>
      <c r="T213" s="12">
        <f t="shared" si="23"/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1.5185185185185186</v>
      </c>
      <c r="P214" s="7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2">
        <f t="shared" si="22"/>
        <v>43814.25</v>
      </c>
      <c r="T214" s="12">
        <f t="shared" si="23"/>
        <v>43860.25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1.9516382252559727</v>
      </c>
      <c r="P215" s="7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2">
        <f t="shared" si="22"/>
        <v>40488.208333333336</v>
      </c>
      <c r="T215" s="12">
        <f t="shared" si="23"/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10.231428571428571</v>
      </c>
      <c r="P216" s="7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2">
        <f t="shared" si="22"/>
        <v>40409.208333333336</v>
      </c>
      <c r="T216" s="12">
        <f t="shared" si="23"/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3.8418367346938778E-2</v>
      </c>
      <c r="P217" s="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2">
        <f t="shared" si="22"/>
        <v>43509.25</v>
      </c>
      <c r="T217" s="12">
        <f t="shared" si="23"/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1.5507066557107643</v>
      </c>
      <c r="P218" s="7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2">
        <f t="shared" si="22"/>
        <v>40869.25</v>
      </c>
      <c r="T218" s="12">
        <f t="shared" si="23"/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0.44753477588871715</v>
      </c>
      <c r="P219" s="7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2">
        <f t="shared" si="22"/>
        <v>43583.208333333328</v>
      </c>
      <c r="T219" s="12">
        <f t="shared" si="23"/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2.1594736842105262</v>
      </c>
      <c r="P220" s="7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2">
        <f t="shared" si="22"/>
        <v>40858.25</v>
      </c>
      <c r="T220" s="12">
        <f t="shared" si="23"/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3.3212709832134291</v>
      </c>
      <c r="P221" s="7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2">
        <f t="shared" si="22"/>
        <v>41137.208333333336</v>
      </c>
      <c r="T221" s="12">
        <f t="shared" si="23"/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8.4430379746835441E-2</v>
      </c>
      <c r="P222" s="7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2">
        <f t="shared" si="22"/>
        <v>40725.208333333336</v>
      </c>
      <c r="T222" s="12">
        <f t="shared" si="23"/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0.9862551440329218</v>
      </c>
      <c r="P223" s="7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2">
        <f t="shared" si="22"/>
        <v>41081.208333333336</v>
      </c>
      <c r="T223" s="12">
        <f t="shared" si="23"/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1.3797916666666667</v>
      </c>
      <c r="P224" s="7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2">
        <f t="shared" si="22"/>
        <v>41914.208333333336</v>
      </c>
      <c r="T224" s="12">
        <f t="shared" si="23"/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0.93810996563573879</v>
      </c>
      <c r="P225" s="7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2">
        <f t="shared" si="22"/>
        <v>42445.208333333328</v>
      </c>
      <c r="T225" s="12">
        <f t="shared" si="23"/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4.0363930885529156</v>
      </c>
      <c r="P226" s="7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2">
        <f t="shared" si="22"/>
        <v>41906.208333333336</v>
      </c>
      <c r="T226" s="12">
        <f t="shared" si="23"/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2.6017404129793511</v>
      </c>
      <c r="P227" s="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2">
        <f t="shared" si="22"/>
        <v>41762.208333333336</v>
      </c>
      <c r="T227" s="12">
        <f t="shared" si="23"/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3.6663333333333332</v>
      </c>
      <c r="P228" s="7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2">
        <f t="shared" si="22"/>
        <v>40276.208333333336</v>
      </c>
      <c r="T228" s="12">
        <f t="shared" si="23"/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1.687208538587849</v>
      </c>
      <c r="P229" s="7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2">
        <f t="shared" si="22"/>
        <v>42139.208333333328</v>
      </c>
      <c r="T229" s="12">
        <f t="shared" si="23"/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1.1990717911530093</v>
      </c>
      <c r="P230" s="7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2">
        <f t="shared" si="22"/>
        <v>42613.208333333328</v>
      </c>
      <c r="T230" s="12">
        <f t="shared" si="23"/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1.936892523364486</v>
      </c>
      <c r="P231" s="7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2">
        <f t="shared" si="22"/>
        <v>42887.208333333328</v>
      </c>
      <c r="T231" s="12">
        <f t="shared" si="23"/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4.2016666666666671</v>
      </c>
      <c r="P232" s="7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2">
        <f t="shared" si="22"/>
        <v>43805.25</v>
      </c>
      <c r="T232" s="12">
        <f t="shared" si="23"/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0.76708333333333334</v>
      </c>
      <c r="P233" s="7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2">
        <f t="shared" si="22"/>
        <v>41415.208333333336</v>
      </c>
      <c r="T233" s="12">
        <f t="shared" si="23"/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1.7126470588235294</v>
      </c>
      <c r="P234" s="7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2">
        <f t="shared" si="22"/>
        <v>42576.208333333328</v>
      </c>
      <c r="T234" s="12">
        <f t="shared" si="23"/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1.5789473684210527</v>
      </c>
      <c r="P235" s="7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2">
        <f t="shared" si="22"/>
        <v>40706.208333333336</v>
      </c>
      <c r="T235" s="12">
        <f t="shared" si="23"/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1.0908</v>
      </c>
      <c r="P236" s="7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2">
        <f t="shared" si="22"/>
        <v>42969.208333333328</v>
      </c>
      <c r="T236" s="12">
        <f t="shared" si="23"/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0.41732558139534881</v>
      </c>
      <c r="P237" s="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2">
        <f t="shared" si="22"/>
        <v>42779.25</v>
      </c>
      <c r="T237" s="12">
        <f t="shared" si="23"/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0.10944303797468355</v>
      </c>
      <c r="P238" s="7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2">
        <f t="shared" si="22"/>
        <v>43641.208333333328</v>
      </c>
      <c r="T238" s="12">
        <f t="shared" si="23"/>
        <v>43648.208333333328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1.593763440860215</v>
      </c>
      <c r="P239" s="7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2">
        <f t="shared" si="22"/>
        <v>41754.208333333336</v>
      </c>
      <c r="T239" s="12">
        <f t="shared" si="23"/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4.2241666666666671</v>
      </c>
      <c r="P240" s="7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2">
        <f t="shared" si="22"/>
        <v>43083.25</v>
      </c>
      <c r="T240" s="12">
        <f t="shared" si="23"/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0.97718749999999999</v>
      </c>
      <c r="P241" s="7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2">
        <f t="shared" si="22"/>
        <v>42245.208333333328</v>
      </c>
      <c r="T241" s="12">
        <f t="shared" si="23"/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4.1878911564625847</v>
      </c>
      <c r="P242" s="7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2">
        <f t="shared" si="22"/>
        <v>40396.208333333336</v>
      </c>
      <c r="T242" s="12">
        <f t="shared" si="23"/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1.0191632047477746</v>
      </c>
      <c r="P243" s="7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2">
        <f t="shared" si="22"/>
        <v>41742.208333333336</v>
      </c>
      <c r="T243" s="12">
        <f t="shared" si="23"/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1.2772619047619047</v>
      </c>
      <c r="P244" s="7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2">
        <f t="shared" si="22"/>
        <v>42865.208333333328</v>
      </c>
      <c r="T244" s="12">
        <f t="shared" si="23"/>
        <v>42875.208333333328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4.4521739130434783</v>
      </c>
      <c r="P245" s="7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2">
        <f t="shared" si="22"/>
        <v>43163.25</v>
      </c>
      <c r="T245" s="12">
        <f t="shared" si="23"/>
        <v>43166.25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5.6971428571428575</v>
      </c>
      <c r="P246" s="7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2">
        <f t="shared" si="22"/>
        <v>41834.208333333336</v>
      </c>
      <c r="T246" s="12">
        <f t="shared" si="23"/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5.0934482758620687</v>
      </c>
      <c r="P247" s="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2">
        <f t="shared" si="22"/>
        <v>41736.208333333336</v>
      </c>
      <c r="T247" s="12">
        <f t="shared" si="23"/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3.2553333333333332</v>
      </c>
      <c r="P248" s="7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2">
        <f t="shared" si="22"/>
        <v>41491.208333333336</v>
      </c>
      <c r="T248" s="12">
        <f t="shared" si="23"/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9.3261616161616168</v>
      </c>
      <c r="P249" s="7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2">
        <f t="shared" si="22"/>
        <v>42726.25</v>
      </c>
      <c r="T249" s="12">
        <f t="shared" si="23"/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2.1133870967741935</v>
      </c>
      <c r="P250" s="7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2">
        <f t="shared" si="22"/>
        <v>42004.25</v>
      </c>
      <c r="T250" s="12">
        <f t="shared" si="23"/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2.7332520325203253</v>
      </c>
      <c r="P251" s="7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2">
        <f t="shared" si="22"/>
        <v>42006.25</v>
      </c>
      <c r="T251" s="12">
        <f t="shared" si="23"/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0.03</v>
      </c>
      <c r="P252" s="7">
        <f t="shared" si="19"/>
        <v>3</v>
      </c>
      <c r="Q252" t="str">
        <f t="shared" si="20"/>
        <v>music</v>
      </c>
      <c r="R252" t="str">
        <f t="shared" si="21"/>
        <v>rock</v>
      </c>
      <c r="S252" s="12">
        <f t="shared" si="22"/>
        <v>40203.25</v>
      </c>
      <c r="T252" s="12">
        <f t="shared" si="23"/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0.54084507042253516</v>
      </c>
      <c r="P253" s="7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2">
        <f t="shared" si="22"/>
        <v>41252.25</v>
      </c>
      <c r="T253" s="12">
        <f t="shared" si="23"/>
        <v>41254.25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6.2629999999999999</v>
      </c>
      <c r="P254" s="7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2">
        <f t="shared" si="22"/>
        <v>41572.208333333336</v>
      </c>
      <c r="T254" s="12">
        <f t="shared" si="23"/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0.8902139917695473</v>
      </c>
      <c r="P255" s="7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2">
        <f t="shared" si="22"/>
        <v>40641.208333333336</v>
      </c>
      <c r="T255" s="12">
        <f t="shared" si="23"/>
        <v>40653.208333333336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1.8489130434782608</v>
      </c>
      <c r="P256" s="7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2">
        <f t="shared" si="22"/>
        <v>42787.25</v>
      </c>
      <c r="T256" s="12">
        <f t="shared" si="23"/>
        <v>42789.25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1.2016770186335404</v>
      </c>
      <c r="P257" s="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2">
        <f t="shared" si="22"/>
        <v>40590.25</v>
      </c>
      <c r="T257" s="12">
        <f t="shared" si="23"/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ref="O258:O321" si="24">E258/D258</f>
        <v>0.23390243902439026</v>
      </c>
      <c r="P258" s="7">
        <f t="shared" ref="P258:P321" si="25">IF(G258&gt;0,E258/G258, 0)</f>
        <v>63.93333333333333</v>
      </c>
      <c r="Q258" t="str">
        <f t="shared" ref="Q258:Q321" si="26">LEFT(N258, SEARCH("/", N258)-1)</f>
        <v>music</v>
      </c>
      <c r="R258" t="str">
        <f t="shared" ref="R258:R321" si="27">RIGHT(N258, LEN(N258)-SEARCH("/", N258))</f>
        <v>rock</v>
      </c>
      <c r="S258" s="12">
        <f t="shared" si="22"/>
        <v>42393.25</v>
      </c>
      <c r="T258" s="12">
        <f t="shared" si="23"/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24"/>
        <v>1.46</v>
      </c>
      <c r="P259" s="7">
        <f t="shared" si="25"/>
        <v>90.456521739130437</v>
      </c>
      <c r="Q259" t="str">
        <f t="shared" si="26"/>
        <v>theater</v>
      </c>
      <c r="R259" t="str">
        <f t="shared" si="27"/>
        <v>plays</v>
      </c>
      <c r="S259" s="12">
        <f t="shared" ref="S259:S322" si="28">(((J259/60)/60)/24)+DATE(1970,1,1)</f>
        <v>41338.25</v>
      </c>
      <c r="T259" s="12">
        <f t="shared" ref="T259:T322" si="29">(((K259/60)/60)/24)+DATE(1970,1,1)</f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2.6848000000000001</v>
      </c>
      <c r="P260" s="7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2">
        <f t="shared" si="28"/>
        <v>42712.25</v>
      </c>
      <c r="T260" s="12">
        <f t="shared" si="29"/>
        <v>42732.25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5.9749999999999996</v>
      </c>
      <c r="P261" s="7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2">
        <f t="shared" si="28"/>
        <v>41251.25</v>
      </c>
      <c r="T261" s="12">
        <f t="shared" si="29"/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1.5769841269841269</v>
      </c>
      <c r="P262" s="7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2">
        <f t="shared" si="28"/>
        <v>41180.208333333336</v>
      </c>
      <c r="T262" s="12">
        <f t="shared" si="29"/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0.31201660735468567</v>
      </c>
      <c r="P263" s="7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2">
        <f t="shared" si="28"/>
        <v>40415.208333333336</v>
      </c>
      <c r="T263" s="12">
        <f t="shared" si="29"/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3.1341176470588237</v>
      </c>
      <c r="P264" s="7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2">
        <f t="shared" si="28"/>
        <v>40638.208333333336</v>
      </c>
      <c r="T264" s="12">
        <f t="shared" si="29"/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3.7089655172413791</v>
      </c>
      <c r="P265" s="7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2">
        <f t="shared" si="28"/>
        <v>40187.25</v>
      </c>
      <c r="T265" s="12">
        <f t="shared" si="29"/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3.6266447368421053</v>
      </c>
      <c r="P266" s="7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2">
        <f t="shared" si="28"/>
        <v>41317.25</v>
      </c>
      <c r="T266" s="12">
        <f t="shared" si="29"/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1.2308163265306122</v>
      </c>
      <c r="P267" s="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2">
        <f t="shared" si="28"/>
        <v>42372.25</v>
      </c>
      <c r="T267" s="12">
        <f t="shared" si="29"/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0.76766756032171579</v>
      </c>
      <c r="P268" s="7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2">
        <f t="shared" si="28"/>
        <v>41950.25</v>
      </c>
      <c r="T268" s="12">
        <f t="shared" si="29"/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2.3362012987012988</v>
      </c>
      <c r="P269" s="7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2">
        <f t="shared" si="28"/>
        <v>41206.208333333336</v>
      </c>
      <c r="T269" s="12">
        <f t="shared" si="29"/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1.8053333333333332</v>
      </c>
      <c r="P270" s="7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2">
        <f t="shared" si="28"/>
        <v>41186.208333333336</v>
      </c>
      <c r="T270" s="12">
        <f t="shared" si="29"/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2.5262857142857142</v>
      </c>
      <c r="P271" s="7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2">
        <f t="shared" si="28"/>
        <v>43496.25</v>
      </c>
      <c r="T271" s="12">
        <f t="shared" si="29"/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0.27176538240368026</v>
      </c>
      <c r="P272" s="7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2">
        <f t="shared" si="28"/>
        <v>40514.25</v>
      </c>
      <c r="T272" s="12">
        <f t="shared" si="29"/>
        <v>40516.25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1.2706571242680547E-2</v>
      </c>
      <c r="P273" s="7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2">
        <f t="shared" si="28"/>
        <v>42345.25</v>
      </c>
      <c r="T273" s="12">
        <f t="shared" si="29"/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3.0400978473581213</v>
      </c>
      <c r="P274" s="7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2">
        <f t="shared" si="28"/>
        <v>43656.208333333328</v>
      </c>
      <c r="T274" s="12">
        <f t="shared" si="29"/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1.3723076923076922</v>
      </c>
      <c r="P275" s="7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2">
        <f t="shared" si="28"/>
        <v>42995.208333333328</v>
      </c>
      <c r="T275" s="12">
        <f t="shared" si="29"/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0.32208333333333333</v>
      </c>
      <c r="P276" s="7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2">
        <f t="shared" si="28"/>
        <v>43045.25</v>
      </c>
      <c r="T276" s="12">
        <f t="shared" si="29"/>
        <v>43050.25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2.4151282051282053</v>
      </c>
      <c r="P277" s="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2">
        <f t="shared" si="28"/>
        <v>43561.208333333328</v>
      </c>
      <c r="T277" s="12">
        <f t="shared" si="29"/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0.96799999999999997</v>
      </c>
      <c r="P278" s="7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2">
        <f t="shared" si="28"/>
        <v>41018.208333333336</v>
      </c>
      <c r="T278" s="12">
        <f t="shared" si="29"/>
        <v>41023.208333333336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10.664285714285715</v>
      </c>
      <c r="P279" s="7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2">
        <f t="shared" si="28"/>
        <v>40378.208333333336</v>
      </c>
      <c r="T279" s="12">
        <f t="shared" si="29"/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3.2588888888888889</v>
      </c>
      <c r="P280" s="7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2">
        <f t="shared" si="28"/>
        <v>41239.25</v>
      </c>
      <c r="T280" s="12">
        <f t="shared" si="29"/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1.7070000000000001</v>
      </c>
      <c r="P281" s="7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2">
        <f t="shared" si="28"/>
        <v>43346.208333333328</v>
      </c>
      <c r="T281" s="12">
        <f t="shared" si="29"/>
        <v>43349.208333333328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5.8144</v>
      </c>
      <c r="P282" s="7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2">
        <f t="shared" si="28"/>
        <v>43060.25</v>
      </c>
      <c r="T282" s="12">
        <f t="shared" si="29"/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0.91520972644376897</v>
      </c>
      <c r="P283" s="7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2">
        <f t="shared" si="28"/>
        <v>40979.25</v>
      </c>
      <c r="T283" s="12">
        <f t="shared" si="29"/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1.0804761904761904</v>
      </c>
      <c r="P284" s="7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2">
        <f t="shared" si="28"/>
        <v>42701.25</v>
      </c>
      <c r="T284" s="12">
        <f t="shared" si="29"/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0.18728395061728395</v>
      </c>
      <c r="P285" s="7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2">
        <f t="shared" si="28"/>
        <v>42520.208333333328</v>
      </c>
      <c r="T285" s="12">
        <f t="shared" si="29"/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0.83193877551020412</v>
      </c>
      <c r="P286" s="7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2">
        <f t="shared" si="28"/>
        <v>41030.208333333336</v>
      </c>
      <c r="T286" s="12">
        <f t="shared" si="29"/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7.0633333333333335</v>
      </c>
      <c r="P287" s="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2">
        <f t="shared" si="28"/>
        <v>42623.208333333328</v>
      </c>
      <c r="T287" s="12">
        <f t="shared" si="29"/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0.17446030330062445</v>
      </c>
      <c r="P288" s="7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2">
        <f t="shared" si="28"/>
        <v>42697.25</v>
      </c>
      <c r="T288" s="12">
        <f t="shared" si="29"/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2.0973015873015872</v>
      </c>
      <c r="P289" s="7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2">
        <f t="shared" si="28"/>
        <v>42122.208333333328</v>
      </c>
      <c r="T289" s="12">
        <f t="shared" si="29"/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0.97785714285714287</v>
      </c>
      <c r="P290" s="7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2">
        <f t="shared" si="28"/>
        <v>40982.208333333336</v>
      </c>
      <c r="T290" s="12">
        <f t="shared" si="29"/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16.842500000000001</v>
      </c>
      <c r="P291" s="7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2">
        <f t="shared" si="28"/>
        <v>42219.208333333328</v>
      </c>
      <c r="T291" s="12">
        <f t="shared" si="29"/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0.54402135231316728</v>
      </c>
      <c r="P292" s="7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2">
        <f t="shared" si="28"/>
        <v>41404.208333333336</v>
      </c>
      <c r="T292" s="12">
        <f t="shared" si="29"/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4.5661111111111108</v>
      </c>
      <c r="P293" s="7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2">
        <f t="shared" si="28"/>
        <v>40831.208333333336</v>
      </c>
      <c r="T293" s="12">
        <f t="shared" si="29"/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9.8219178082191785E-2</v>
      </c>
      <c r="P294" s="7">
        <f t="shared" si="25"/>
        <v>71.7</v>
      </c>
      <c r="Q294" t="str">
        <f t="shared" si="26"/>
        <v>food</v>
      </c>
      <c r="R294" t="str">
        <f t="shared" si="27"/>
        <v>food trucks</v>
      </c>
      <c r="S294" s="12">
        <f t="shared" si="28"/>
        <v>40984.208333333336</v>
      </c>
      <c r="T294" s="12">
        <f t="shared" si="29"/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0.16384615384615384</v>
      </c>
      <c r="P295" s="7">
        <f t="shared" si="25"/>
        <v>33.28125</v>
      </c>
      <c r="Q295" t="str">
        <f t="shared" si="26"/>
        <v>theater</v>
      </c>
      <c r="R295" t="str">
        <f t="shared" si="27"/>
        <v>plays</v>
      </c>
      <c r="S295" s="12">
        <f t="shared" si="28"/>
        <v>40456.208333333336</v>
      </c>
      <c r="T295" s="12">
        <f t="shared" si="29"/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13.396666666666667</v>
      </c>
      <c r="P296" s="7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2">
        <f t="shared" si="28"/>
        <v>43399.208333333328</v>
      </c>
      <c r="T296" s="12">
        <f t="shared" si="29"/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0.35650077760497667</v>
      </c>
      <c r="P297" s="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2">
        <f t="shared" si="28"/>
        <v>41562.208333333336</v>
      </c>
      <c r="T297" s="12">
        <f t="shared" si="29"/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0.54950819672131146</v>
      </c>
      <c r="P298" s="7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2">
        <f t="shared" si="28"/>
        <v>43493.25</v>
      </c>
      <c r="T298" s="12">
        <f t="shared" si="29"/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0.94236111111111109</v>
      </c>
      <c r="P299" s="7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2">
        <f t="shared" si="28"/>
        <v>41653.25</v>
      </c>
      <c r="T299" s="12">
        <f t="shared" si="29"/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1.4391428571428571</v>
      </c>
      <c r="P300" s="7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2">
        <f t="shared" si="28"/>
        <v>42426.25</v>
      </c>
      <c r="T300" s="12">
        <f t="shared" si="29"/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0.51421052631578945</v>
      </c>
      <c r="P301" s="7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2">
        <f t="shared" si="28"/>
        <v>42432.25</v>
      </c>
      <c r="T301" s="12">
        <f t="shared" si="29"/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0.05</v>
      </c>
      <c r="P302" s="7">
        <f t="shared" si="25"/>
        <v>5</v>
      </c>
      <c r="Q302" t="str">
        <f t="shared" si="26"/>
        <v>publishing</v>
      </c>
      <c r="R302" t="str">
        <f t="shared" si="27"/>
        <v>nonfiction</v>
      </c>
      <c r="S302" s="12">
        <f t="shared" si="28"/>
        <v>42977.208333333328</v>
      </c>
      <c r="T302" s="12">
        <f t="shared" si="29"/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13.446666666666667</v>
      </c>
      <c r="P303" s="7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2">
        <f t="shared" si="28"/>
        <v>42061.25</v>
      </c>
      <c r="T303" s="12">
        <f t="shared" si="29"/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0.31844940867279897</v>
      </c>
      <c r="P304" s="7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2">
        <f t="shared" si="28"/>
        <v>43345.208333333328</v>
      </c>
      <c r="T304" s="12">
        <f t="shared" si="29"/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0.82617647058823529</v>
      </c>
      <c r="P305" s="7">
        <f t="shared" si="25"/>
        <v>87.78125</v>
      </c>
      <c r="Q305" t="str">
        <f t="shared" si="26"/>
        <v>music</v>
      </c>
      <c r="R305" t="str">
        <f t="shared" si="27"/>
        <v>indie rock</v>
      </c>
      <c r="S305" s="12">
        <f t="shared" si="28"/>
        <v>42376.25</v>
      </c>
      <c r="T305" s="12">
        <f t="shared" si="29"/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5.4614285714285717</v>
      </c>
      <c r="P306" s="7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2">
        <f t="shared" si="28"/>
        <v>42589.208333333328</v>
      </c>
      <c r="T306" s="12">
        <f t="shared" si="29"/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2.8621428571428571</v>
      </c>
      <c r="P307" s="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2">
        <f t="shared" si="28"/>
        <v>42448.208333333328</v>
      </c>
      <c r="T307" s="12">
        <f t="shared" si="29"/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7.9076923076923072E-2</v>
      </c>
      <c r="P308" s="7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2">
        <f t="shared" si="28"/>
        <v>42930.208333333328</v>
      </c>
      <c r="T308" s="12">
        <f t="shared" si="29"/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1.3213677811550153</v>
      </c>
      <c r="P309" s="7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2">
        <f t="shared" si="28"/>
        <v>41066.208333333336</v>
      </c>
      <c r="T309" s="12">
        <f t="shared" si="29"/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0.74077834179357027</v>
      </c>
      <c r="P310" s="7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2">
        <f t="shared" si="28"/>
        <v>40651.208333333336</v>
      </c>
      <c r="T310" s="12">
        <f t="shared" si="29"/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0.75292682926829269</v>
      </c>
      <c r="P311" s="7">
        <f t="shared" si="25"/>
        <v>41.16</v>
      </c>
      <c r="Q311" t="str">
        <f t="shared" si="26"/>
        <v>music</v>
      </c>
      <c r="R311" t="str">
        <f t="shared" si="27"/>
        <v>indie rock</v>
      </c>
      <c r="S311" s="12">
        <f t="shared" si="28"/>
        <v>40807.208333333336</v>
      </c>
      <c r="T311" s="12">
        <f t="shared" si="29"/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0.20333333333333334</v>
      </c>
      <c r="P312" s="7">
        <f t="shared" si="25"/>
        <v>99.125</v>
      </c>
      <c r="Q312" t="str">
        <f t="shared" si="26"/>
        <v>games</v>
      </c>
      <c r="R312" t="str">
        <f t="shared" si="27"/>
        <v>video games</v>
      </c>
      <c r="S312" s="12">
        <f t="shared" si="28"/>
        <v>40277.208333333336</v>
      </c>
      <c r="T312" s="12">
        <f t="shared" si="29"/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2.0336507936507937</v>
      </c>
      <c r="P313" s="7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2">
        <f t="shared" si="28"/>
        <v>40590.25</v>
      </c>
      <c r="T313" s="12">
        <f t="shared" si="29"/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3.1022842639593908</v>
      </c>
      <c r="P314" s="7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2">
        <f t="shared" si="28"/>
        <v>41572.208333333336</v>
      </c>
      <c r="T314" s="12">
        <f t="shared" si="29"/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3.9531818181818181</v>
      </c>
      <c r="P315" s="7">
        <f t="shared" si="25"/>
        <v>39</v>
      </c>
      <c r="Q315" t="str">
        <f t="shared" si="26"/>
        <v>music</v>
      </c>
      <c r="R315" t="str">
        <f t="shared" si="27"/>
        <v>rock</v>
      </c>
      <c r="S315" s="12">
        <f t="shared" si="28"/>
        <v>40966.25</v>
      </c>
      <c r="T315" s="12">
        <f t="shared" si="29"/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2.9471428571428571</v>
      </c>
      <c r="P316" s="7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2">
        <f t="shared" si="28"/>
        <v>43536.208333333328</v>
      </c>
      <c r="T316" s="12">
        <f t="shared" si="29"/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0.33894736842105261</v>
      </c>
      <c r="P317" s="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2">
        <f t="shared" si="28"/>
        <v>41783.208333333336</v>
      </c>
      <c r="T317" s="12">
        <f t="shared" si="29"/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0.66677083333333331</v>
      </c>
      <c r="P318" s="7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2">
        <f t="shared" si="28"/>
        <v>43788.25</v>
      </c>
      <c r="T318" s="12">
        <f t="shared" si="29"/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0.19227272727272726</v>
      </c>
      <c r="P319" s="7">
        <f t="shared" si="25"/>
        <v>42.3</v>
      </c>
      <c r="Q319" t="str">
        <f t="shared" si="26"/>
        <v>theater</v>
      </c>
      <c r="R319" t="str">
        <f t="shared" si="27"/>
        <v>plays</v>
      </c>
      <c r="S319" s="12">
        <f t="shared" si="28"/>
        <v>42869.208333333328</v>
      </c>
      <c r="T319" s="12">
        <f t="shared" si="29"/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0.15842105263157893</v>
      </c>
      <c r="P320" s="7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2">
        <f t="shared" si="28"/>
        <v>41684.25</v>
      </c>
      <c r="T320" s="12">
        <f t="shared" si="29"/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0.38702380952380955</v>
      </c>
      <c r="P321" s="7">
        <f t="shared" si="25"/>
        <v>50.796875</v>
      </c>
      <c r="Q321" t="str">
        <f t="shared" si="26"/>
        <v>technology</v>
      </c>
      <c r="R321" t="str">
        <f t="shared" si="27"/>
        <v>web</v>
      </c>
      <c r="S321" s="12">
        <f t="shared" si="28"/>
        <v>40402.208333333336</v>
      </c>
      <c r="T321" s="12">
        <f t="shared" si="29"/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ref="O322:O385" si="30">E322/D322</f>
        <v>9.5876777251184833E-2</v>
      </c>
      <c r="P322" s="7">
        <f t="shared" ref="P322:P385" si="31">IF(G322&gt;0,E322/G322, 0)</f>
        <v>101.15</v>
      </c>
      <c r="Q322" t="str">
        <f t="shared" ref="Q322:Q385" si="32">LEFT(N322, SEARCH("/", N322)-1)</f>
        <v>publishing</v>
      </c>
      <c r="R322" t="str">
        <f t="shared" ref="R322:R385" si="33">RIGHT(N322, LEN(N322)-SEARCH("/", N322))</f>
        <v>fiction</v>
      </c>
      <c r="S322" s="12">
        <f t="shared" si="28"/>
        <v>40673.208333333336</v>
      </c>
      <c r="T322" s="12">
        <f t="shared" si="29"/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30"/>
        <v>0.94144366197183094</v>
      </c>
      <c r="P323" s="7">
        <f t="shared" si="31"/>
        <v>65.000810372771468</v>
      </c>
      <c r="Q323" t="str">
        <f t="shared" si="32"/>
        <v>film &amp; video</v>
      </c>
      <c r="R323" t="str">
        <f t="shared" si="33"/>
        <v>shorts</v>
      </c>
      <c r="S323" s="12">
        <f t="shared" ref="S323:S386" si="34">(((J323/60)/60)/24)+DATE(1970,1,1)</f>
        <v>40634.208333333336</v>
      </c>
      <c r="T323" s="12">
        <f t="shared" ref="T323:T386" si="35">(((K323/60)/60)/24)+DATE(1970,1,1)</f>
        <v>40642.208333333336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1.6656234096692113</v>
      </c>
      <c r="P324" s="7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2">
        <f t="shared" si="34"/>
        <v>40507.25</v>
      </c>
      <c r="T324" s="12">
        <f t="shared" si="35"/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0.24134831460674158</v>
      </c>
      <c r="P325" s="7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2">
        <f t="shared" si="34"/>
        <v>41725.208333333336</v>
      </c>
      <c r="T325" s="12">
        <f t="shared" si="35"/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1.6405633802816901</v>
      </c>
      <c r="P326" s="7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2">
        <f t="shared" si="34"/>
        <v>42176.208333333328</v>
      </c>
      <c r="T326" s="12">
        <f t="shared" si="35"/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0.90723076923076929</v>
      </c>
      <c r="P327" s="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2">
        <f t="shared" si="34"/>
        <v>43267.208333333328</v>
      </c>
      <c r="T327" s="12">
        <f t="shared" si="35"/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0.46194444444444444</v>
      </c>
      <c r="P328" s="7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2">
        <f t="shared" si="34"/>
        <v>42364.25</v>
      </c>
      <c r="T328" s="12">
        <f t="shared" si="35"/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0.38538461538461538</v>
      </c>
      <c r="P329" s="7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2">
        <f t="shared" si="34"/>
        <v>43705.208333333328</v>
      </c>
      <c r="T329" s="12">
        <f t="shared" si="35"/>
        <v>43709.208333333328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1.3356231003039514</v>
      </c>
      <c r="P330" s="7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2">
        <f t="shared" si="34"/>
        <v>43434.25</v>
      </c>
      <c r="T330" s="12">
        <f t="shared" si="35"/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0.22896588486140726</v>
      </c>
      <c r="P331" s="7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2">
        <f t="shared" si="34"/>
        <v>42716.25</v>
      </c>
      <c r="T331" s="12">
        <f t="shared" si="35"/>
        <v>42727.25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1.8495548961424333</v>
      </c>
      <c r="P332" s="7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2">
        <f t="shared" si="34"/>
        <v>43077.25</v>
      </c>
      <c r="T332" s="12">
        <f t="shared" si="35"/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4.4372727272727275</v>
      </c>
      <c r="P333" s="7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2">
        <f t="shared" si="34"/>
        <v>40896.25</v>
      </c>
      <c r="T333" s="12">
        <f t="shared" si="35"/>
        <v>40897.25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1.999806763285024</v>
      </c>
      <c r="P334" s="7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2">
        <f t="shared" si="34"/>
        <v>41361.208333333336</v>
      </c>
      <c r="T334" s="12">
        <f t="shared" si="35"/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1.2395833333333333</v>
      </c>
      <c r="P335" s="7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2">
        <f t="shared" si="34"/>
        <v>43424.25</v>
      </c>
      <c r="T335" s="12">
        <f t="shared" si="35"/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1.8661329305135952</v>
      </c>
      <c r="P336" s="7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2">
        <f t="shared" si="34"/>
        <v>43110.25</v>
      </c>
      <c r="T336" s="12">
        <f t="shared" si="35"/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1.1428538550057536</v>
      </c>
      <c r="P337" s="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2">
        <f t="shared" si="34"/>
        <v>43784.25</v>
      </c>
      <c r="T337" s="12">
        <f t="shared" si="35"/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0.97032531824611035</v>
      </c>
      <c r="P338" s="7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2">
        <f t="shared" si="34"/>
        <v>40527.25</v>
      </c>
      <c r="T338" s="12">
        <f t="shared" si="35"/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1.2281904761904763</v>
      </c>
      <c r="P339" s="7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2">
        <f t="shared" si="34"/>
        <v>43780.25</v>
      </c>
      <c r="T339" s="12">
        <f t="shared" si="35"/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1.7914326647564469</v>
      </c>
      <c r="P340" s="7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2">
        <f t="shared" si="34"/>
        <v>40821.208333333336</v>
      </c>
      <c r="T340" s="12">
        <f t="shared" si="35"/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0.79951577402787966</v>
      </c>
      <c r="P341" s="7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2">
        <f t="shared" si="34"/>
        <v>42949.208333333328</v>
      </c>
      <c r="T341" s="12">
        <f t="shared" si="35"/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0.94242587601078165</v>
      </c>
      <c r="P342" s="7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2">
        <f t="shared" si="34"/>
        <v>40889.25</v>
      </c>
      <c r="T342" s="12">
        <f t="shared" si="35"/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0.84669291338582675</v>
      </c>
      <c r="P343" s="7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2">
        <f t="shared" si="34"/>
        <v>42244.208333333328</v>
      </c>
      <c r="T343" s="12">
        <f t="shared" si="35"/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0.66521920668058454</v>
      </c>
      <c r="P344" s="7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2">
        <f t="shared" si="34"/>
        <v>41475.208333333336</v>
      </c>
      <c r="T344" s="12">
        <f t="shared" si="35"/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0.53922222222222227</v>
      </c>
      <c r="P345" s="7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2">
        <f t="shared" si="34"/>
        <v>41597.25</v>
      </c>
      <c r="T345" s="12">
        <f t="shared" si="35"/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0.41983299595141699</v>
      </c>
      <c r="P346" s="7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2">
        <f t="shared" si="34"/>
        <v>43122.25</v>
      </c>
      <c r="T346" s="12">
        <f t="shared" si="35"/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0.14694796954314721</v>
      </c>
      <c r="P347" s="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2">
        <f t="shared" si="34"/>
        <v>42194.208333333328</v>
      </c>
      <c r="T347" s="12">
        <f t="shared" si="35"/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0.34475</v>
      </c>
      <c r="P348" s="7">
        <f t="shared" si="31"/>
        <v>110.32</v>
      </c>
      <c r="Q348" t="str">
        <f t="shared" si="32"/>
        <v>music</v>
      </c>
      <c r="R348" t="str">
        <f t="shared" si="33"/>
        <v>indie rock</v>
      </c>
      <c r="S348" s="12">
        <f t="shared" si="34"/>
        <v>42971.208333333328</v>
      </c>
      <c r="T348" s="12">
        <f t="shared" si="35"/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14.007777777777777</v>
      </c>
      <c r="P349" s="7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2">
        <f t="shared" si="34"/>
        <v>42046.25</v>
      </c>
      <c r="T349" s="12">
        <f t="shared" si="35"/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0.71770351758793971</v>
      </c>
      <c r="P350" s="7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2">
        <f t="shared" si="34"/>
        <v>42782.25</v>
      </c>
      <c r="T350" s="12">
        <f t="shared" si="35"/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0.53074115044247783</v>
      </c>
      <c r="P351" s="7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2">
        <f t="shared" si="34"/>
        <v>42930.208333333328</v>
      </c>
      <c r="T351" s="12">
        <f t="shared" si="35"/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0.05</v>
      </c>
      <c r="P352" s="7">
        <f t="shared" si="31"/>
        <v>5</v>
      </c>
      <c r="Q352" t="str">
        <f t="shared" si="32"/>
        <v>music</v>
      </c>
      <c r="R352" t="str">
        <f t="shared" si="33"/>
        <v>jazz</v>
      </c>
      <c r="S352" s="12">
        <f t="shared" si="34"/>
        <v>42144.208333333328</v>
      </c>
      <c r="T352" s="12">
        <f t="shared" si="35"/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1.2770715249662619</v>
      </c>
      <c r="P353" s="7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2">
        <f t="shared" si="34"/>
        <v>42240.208333333328</v>
      </c>
      <c r="T353" s="12">
        <f t="shared" si="35"/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0.34892857142857142</v>
      </c>
      <c r="P354" s="7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2">
        <f t="shared" si="34"/>
        <v>42315.25</v>
      </c>
      <c r="T354" s="12">
        <f t="shared" si="35"/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4.105982142857143</v>
      </c>
      <c r="P355" s="7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2">
        <f t="shared" si="34"/>
        <v>43651.208333333328</v>
      </c>
      <c r="T355" s="12">
        <f t="shared" si="35"/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1.2373770491803278</v>
      </c>
      <c r="P356" s="7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2">
        <f t="shared" si="34"/>
        <v>41520.208333333336</v>
      </c>
      <c r="T356" s="12">
        <f t="shared" si="35"/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0.58973684210526311</v>
      </c>
      <c r="P357" s="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2">
        <f t="shared" si="34"/>
        <v>42757.25</v>
      </c>
      <c r="T357" s="12">
        <f t="shared" si="35"/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0.36892473118279567</v>
      </c>
      <c r="P358" s="7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2">
        <f t="shared" si="34"/>
        <v>40922.25</v>
      </c>
      <c r="T358" s="12">
        <f t="shared" si="35"/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1.8491304347826087</v>
      </c>
      <c r="P359" s="7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2">
        <f t="shared" si="34"/>
        <v>42250.208333333328</v>
      </c>
      <c r="T359" s="12">
        <f t="shared" si="35"/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0.11814432989690722</v>
      </c>
      <c r="P360" s="7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2">
        <f t="shared" si="34"/>
        <v>43322.208333333328</v>
      </c>
      <c r="T360" s="12">
        <f t="shared" si="35"/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2.9870000000000001</v>
      </c>
      <c r="P361" s="7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2">
        <f t="shared" si="34"/>
        <v>40782.208333333336</v>
      </c>
      <c r="T361" s="12">
        <f t="shared" si="35"/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2.2635175879396985</v>
      </c>
      <c r="P362" s="7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2">
        <f t="shared" si="34"/>
        <v>40544.25</v>
      </c>
      <c r="T362" s="12">
        <f t="shared" si="35"/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1.7356363636363636</v>
      </c>
      <c r="P363" s="7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2">
        <f t="shared" si="34"/>
        <v>43015.208333333328</v>
      </c>
      <c r="T363" s="12">
        <f t="shared" si="35"/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3.7175675675675675</v>
      </c>
      <c r="P364" s="7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2">
        <f t="shared" si="34"/>
        <v>40570.25</v>
      </c>
      <c r="T364" s="12">
        <f t="shared" si="35"/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1.601923076923077</v>
      </c>
      <c r="P365" s="7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2">
        <f t="shared" si="34"/>
        <v>40904.25</v>
      </c>
      <c r="T365" s="12">
        <f t="shared" si="35"/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16.163333333333334</v>
      </c>
      <c r="P366" s="7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2">
        <f t="shared" si="34"/>
        <v>43164.25</v>
      </c>
      <c r="T366" s="12">
        <f t="shared" si="35"/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7.3343749999999996</v>
      </c>
      <c r="P367" s="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2">
        <f t="shared" si="34"/>
        <v>42733.25</v>
      </c>
      <c r="T367" s="12">
        <f t="shared" si="35"/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5.9211111111111112</v>
      </c>
      <c r="P368" s="7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2">
        <f t="shared" si="34"/>
        <v>40546.25</v>
      </c>
      <c r="T368" s="12">
        <f t="shared" si="35"/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0.18888888888888888</v>
      </c>
      <c r="P369" s="7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2">
        <f t="shared" si="34"/>
        <v>41930.208333333336</v>
      </c>
      <c r="T369" s="12">
        <f t="shared" si="35"/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2.7680769230769231</v>
      </c>
      <c r="P370" s="7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2">
        <f t="shared" si="34"/>
        <v>40464.208333333336</v>
      </c>
      <c r="T370" s="12">
        <f t="shared" si="35"/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2.730185185185185</v>
      </c>
      <c r="P371" s="7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2">
        <f t="shared" si="34"/>
        <v>41308.25</v>
      </c>
      <c r="T371" s="12">
        <f t="shared" si="35"/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1.593633125556545</v>
      </c>
      <c r="P372" s="7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2">
        <f t="shared" si="34"/>
        <v>43570.208333333328</v>
      </c>
      <c r="T372" s="12">
        <f t="shared" si="35"/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0.67869978858350954</v>
      </c>
      <c r="P373" s="7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2">
        <f t="shared" si="34"/>
        <v>42043.25</v>
      </c>
      <c r="T373" s="12">
        <f t="shared" si="35"/>
        <v>42094.208333333328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15.915555555555555</v>
      </c>
      <c r="P374" s="7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2">
        <f t="shared" si="34"/>
        <v>42012.25</v>
      </c>
      <c r="T374" s="12">
        <f t="shared" si="35"/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7.3018222222222224</v>
      </c>
      <c r="P375" s="7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2">
        <f t="shared" si="34"/>
        <v>42964.208333333328</v>
      </c>
      <c r="T375" s="12">
        <f t="shared" si="35"/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0.13185782556750297</v>
      </c>
      <c r="P376" s="7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2">
        <f t="shared" si="34"/>
        <v>43476.25</v>
      </c>
      <c r="T376" s="12">
        <f t="shared" si="35"/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0.54777777777777781</v>
      </c>
      <c r="P377" s="7">
        <f t="shared" si="31"/>
        <v>59.16</v>
      </c>
      <c r="Q377" t="str">
        <f t="shared" si="32"/>
        <v>music</v>
      </c>
      <c r="R377" t="str">
        <f t="shared" si="33"/>
        <v>indie rock</v>
      </c>
      <c r="S377" s="12">
        <f t="shared" si="34"/>
        <v>42293.208333333328</v>
      </c>
      <c r="T377" s="12">
        <f t="shared" si="35"/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3.6102941176470589</v>
      </c>
      <c r="P378" s="7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2">
        <f t="shared" si="34"/>
        <v>41826.208333333336</v>
      </c>
      <c r="T378" s="12">
        <f t="shared" si="35"/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0.10257545271629778</v>
      </c>
      <c r="P379" s="7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2">
        <f t="shared" si="34"/>
        <v>43760.208333333328</v>
      </c>
      <c r="T379" s="12">
        <f t="shared" si="35"/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0.13962962962962963</v>
      </c>
      <c r="P380" s="7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2">
        <f t="shared" si="34"/>
        <v>43241.208333333328</v>
      </c>
      <c r="T380" s="12">
        <f t="shared" si="35"/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0.40444444444444444</v>
      </c>
      <c r="P381" s="7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2">
        <f t="shared" si="34"/>
        <v>40843.208333333336</v>
      </c>
      <c r="T381" s="12">
        <f t="shared" si="35"/>
        <v>40857.25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1.6032</v>
      </c>
      <c r="P382" s="7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2">
        <f t="shared" si="34"/>
        <v>41448.208333333336</v>
      </c>
      <c r="T382" s="12">
        <f t="shared" si="35"/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1.8394339622641509</v>
      </c>
      <c r="P383" s="7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2">
        <f t="shared" si="34"/>
        <v>42163.208333333328</v>
      </c>
      <c r="T383" s="12">
        <f t="shared" si="35"/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0.63769230769230767</v>
      </c>
      <c r="P384" s="7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2">
        <f t="shared" si="34"/>
        <v>43024.208333333328</v>
      </c>
      <c r="T384" s="12">
        <f t="shared" si="35"/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2.2538095238095237</v>
      </c>
      <c r="P385" s="7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2">
        <f t="shared" si="34"/>
        <v>43509.25</v>
      </c>
      <c r="T385" s="12">
        <f t="shared" si="35"/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ref="O386:O449" si="36">E386/D386</f>
        <v>1.7200961538461539</v>
      </c>
      <c r="P386" s="7">
        <f t="shared" ref="P386:P449" si="37">IF(G386&gt;0,E386/G386, 0)</f>
        <v>41.004167534903104</v>
      </c>
      <c r="Q386" t="str">
        <f t="shared" ref="Q386:Q449" si="38">LEFT(N386, SEARCH("/", N386)-1)</f>
        <v>film &amp; video</v>
      </c>
      <c r="R386" t="str">
        <f t="shared" ref="R386:R449" si="39">RIGHT(N386, LEN(N386)-SEARCH("/", N386))</f>
        <v>documentary</v>
      </c>
      <c r="S386" s="12">
        <f t="shared" si="34"/>
        <v>42776.25</v>
      </c>
      <c r="T386" s="12">
        <f t="shared" si="35"/>
        <v>42803.25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36"/>
        <v>1.4616709511568124</v>
      </c>
      <c r="P387" s="7">
        <f t="shared" si="37"/>
        <v>50.007915567282325</v>
      </c>
      <c r="Q387" t="str">
        <f t="shared" si="38"/>
        <v>publishing</v>
      </c>
      <c r="R387" t="str">
        <f t="shared" si="39"/>
        <v>nonfiction</v>
      </c>
      <c r="S387" s="12">
        <f t="shared" ref="S387:S450" si="40">(((J387/60)/60)/24)+DATE(1970,1,1)</f>
        <v>43553.208333333328</v>
      </c>
      <c r="T387" s="12">
        <f t="shared" ref="T387:T450" si="41">(((K387/60)/60)/24)+DATE(1970,1,1)</f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0.76423616236162362</v>
      </c>
      <c r="P388" s="7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2">
        <f t="shared" si="40"/>
        <v>40355.208333333336</v>
      </c>
      <c r="T388" s="12">
        <f t="shared" si="41"/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0.39261467889908258</v>
      </c>
      <c r="P389" s="7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2">
        <f t="shared" si="40"/>
        <v>41072.208333333336</v>
      </c>
      <c r="T389" s="12">
        <f t="shared" si="41"/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0.11270034843205574</v>
      </c>
      <c r="P390" s="7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2">
        <f t="shared" si="40"/>
        <v>40912.25</v>
      </c>
      <c r="T390" s="12">
        <f t="shared" si="41"/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1.2211084337349398</v>
      </c>
      <c r="P391" s="7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2">
        <f t="shared" si="40"/>
        <v>40479.208333333336</v>
      </c>
      <c r="T391" s="12">
        <f t="shared" si="41"/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1.8654166666666667</v>
      </c>
      <c r="P392" s="7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2">
        <f t="shared" si="40"/>
        <v>41530.208333333336</v>
      </c>
      <c r="T392" s="12">
        <f t="shared" si="41"/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7.27317880794702E-2</v>
      </c>
      <c r="P393" s="7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2">
        <f t="shared" si="40"/>
        <v>41653.25</v>
      </c>
      <c r="T393" s="12">
        <f t="shared" si="41"/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0.65642371234207963</v>
      </c>
      <c r="P394" s="7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2">
        <f t="shared" si="40"/>
        <v>40549.25</v>
      </c>
      <c r="T394" s="12">
        <f t="shared" si="41"/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2.2896178343949045</v>
      </c>
      <c r="P395" s="7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2">
        <f t="shared" si="40"/>
        <v>42933.208333333328</v>
      </c>
      <c r="T395" s="12">
        <f t="shared" si="41"/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4.6937499999999996</v>
      </c>
      <c r="P396" s="7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2">
        <f t="shared" si="40"/>
        <v>41484.208333333336</v>
      </c>
      <c r="T396" s="12">
        <f t="shared" si="41"/>
        <v>41494.208333333336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1.3011267605633803</v>
      </c>
      <c r="P397" s="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2">
        <f t="shared" si="40"/>
        <v>40885.25</v>
      </c>
      <c r="T397" s="12">
        <f t="shared" si="41"/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1.6705422993492407</v>
      </c>
      <c r="P398" s="7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2">
        <f t="shared" si="40"/>
        <v>43378.208333333328</v>
      </c>
      <c r="T398" s="12">
        <f t="shared" si="41"/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1.738641975308642</v>
      </c>
      <c r="P399" s="7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2">
        <f t="shared" si="40"/>
        <v>41417.208333333336</v>
      </c>
      <c r="T399" s="12">
        <f t="shared" si="41"/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7.1776470588235295</v>
      </c>
      <c r="P400" s="7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2">
        <f t="shared" si="40"/>
        <v>43228.208333333328</v>
      </c>
      <c r="T400" s="12">
        <f t="shared" si="41"/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0.63850976361767731</v>
      </c>
      <c r="P401" s="7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2">
        <f t="shared" si="40"/>
        <v>40576.25</v>
      </c>
      <c r="T401" s="12">
        <f t="shared" si="41"/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0.02</v>
      </c>
      <c r="P402" s="7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2">
        <f t="shared" si="40"/>
        <v>41502.208333333336</v>
      </c>
      <c r="T402" s="12">
        <f t="shared" si="41"/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15.302222222222222</v>
      </c>
      <c r="P403" s="7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2">
        <f t="shared" si="40"/>
        <v>43765.208333333328</v>
      </c>
      <c r="T403" s="12">
        <f t="shared" si="41"/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0.40356164383561643</v>
      </c>
      <c r="P404" s="7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2">
        <f t="shared" si="40"/>
        <v>40914.25</v>
      </c>
      <c r="T404" s="12">
        <f t="shared" si="41"/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0.86220633299284988</v>
      </c>
      <c r="P405" s="7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2">
        <f t="shared" si="40"/>
        <v>40310.208333333336</v>
      </c>
      <c r="T405" s="12">
        <f t="shared" si="41"/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3.1558486707566464</v>
      </c>
      <c r="P406" s="7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2">
        <f t="shared" si="40"/>
        <v>43053.25</v>
      </c>
      <c r="T406" s="12">
        <f t="shared" si="41"/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0.89618243243243245</v>
      </c>
      <c r="P407" s="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2">
        <f t="shared" si="40"/>
        <v>43255.208333333328</v>
      </c>
      <c r="T407" s="12">
        <f t="shared" si="41"/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1.8214503816793892</v>
      </c>
      <c r="P408" s="7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2">
        <f t="shared" si="40"/>
        <v>41304.25</v>
      </c>
      <c r="T408" s="12">
        <f t="shared" si="41"/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3.5588235294117645</v>
      </c>
      <c r="P409" s="7">
        <f t="shared" si="37"/>
        <v>25</v>
      </c>
      <c r="Q409" t="str">
        <f t="shared" si="38"/>
        <v>theater</v>
      </c>
      <c r="R409" t="str">
        <f t="shared" si="39"/>
        <v>plays</v>
      </c>
      <c r="S409" s="12">
        <f t="shared" si="40"/>
        <v>43751.208333333328</v>
      </c>
      <c r="T409" s="12">
        <f t="shared" si="41"/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1.3183695652173912</v>
      </c>
      <c r="P410" s="7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2">
        <f t="shared" si="40"/>
        <v>42541.208333333328</v>
      </c>
      <c r="T410" s="12">
        <f t="shared" si="41"/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0.46315634218289087</v>
      </c>
      <c r="P411" s="7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2">
        <f t="shared" si="40"/>
        <v>42843.208333333328</v>
      </c>
      <c r="T411" s="12">
        <f t="shared" si="41"/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0.36132726089785294</v>
      </c>
      <c r="P412" s="7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2">
        <f t="shared" si="40"/>
        <v>42122.208333333328</v>
      </c>
      <c r="T412" s="12">
        <f t="shared" si="41"/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1.0462820512820512</v>
      </c>
      <c r="P413" s="7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2">
        <f t="shared" si="40"/>
        <v>42884.208333333328</v>
      </c>
      <c r="T413" s="12">
        <f t="shared" si="41"/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6.6885714285714286</v>
      </c>
      <c r="P414" s="7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2">
        <f t="shared" si="40"/>
        <v>41642.25</v>
      </c>
      <c r="T414" s="12">
        <f t="shared" si="41"/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0.62072823218997364</v>
      </c>
      <c r="P415" s="7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2">
        <f t="shared" si="40"/>
        <v>43431.25</v>
      </c>
      <c r="T415" s="12">
        <f t="shared" si="41"/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0.84699787460148779</v>
      </c>
      <c r="P416" s="7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2">
        <f t="shared" si="40"/>
        <v>40288.208333333336</v>
      </c>
      <c r="T416" s="12">
        <f t="shared" si="41"/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0.11059030837004405</v>
      </c>
      <c r="P417" s="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2">
        <f t="shared" si="40"/>
        <v>40921.25</v>
      </c>
      <c r="T417" s="12">
        <f t="shared" si="41"/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0.43838781575037145</v>
      </c>
      <c r="P418" s="7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2">
        <f t="shared" si="40"/>
        <v>40560.25</v>
      </c>
      <c r="T418" s="12">
        <f t="shared" si="41"/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0.55470588235294116</v>
      </c>
      <c r="P419" s="7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2">
        <f t="shared" si="40"/>
        <v>43407.208333333328</v>
      </c>
      <c r="T419" s="12">
        <f t="shared" si="41"/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0.57399511301160655</v>
      </c>
      <c r="P420" s="7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2">
        <f t="shared" si="40"/>
        <v>41035.208333333336</v>
      </c>
      <c r="T420" s="12">
        <f t="shared" si="41"/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1.2343497363796134</v>
      </c>
      <c r="P421" s="7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2">
        <f t="shared" si="40"/>
        <v>40899.25</v>
      </c>
      <c r="T421" s="12">
        <f t="shared" si="41"/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1.2846</v>
      </c>
      <c r="P422" s="7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2">
        <f t="shared" si="40"/>
        <v>42911.208333333328</v>
      </c>
      <c r="T422" s="12">
        <f t="shared" si="41"/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0.63989361702127656</v>
      </c>
      <c r="P423" s="7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2">
        <f t="shared" si="40"/>
        <v>42915.208333333328</v>
      </c>
      <c r="T423" s="12">
        <f t="shared" si="41"/>
        <v>42945.208333333328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1.2729885057471264</v>
      </c>
      <c r="P424" s="7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2">
        <f t="shared" si="40"/>
        <v>40285.208333333336</v>
      </c>
      <c r="T424" s="12">
        <f t="shared" si="41"/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0.10638024357239513</v>
      </c>
      <c r="P425" s="7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2">
        <f t="shared" si="40"/>
        <v>40808.208333333336</v>
      </c>
      <c r="T425" s="12">
        <f t="shared" si="41"/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0.40470588235294119</v>
      </c>
      <c r="P426" s="7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2">
        <f t="shared" si="40"/>
        <v>43208.208333333328</v>
      </c>
      <c r="T426" s="12">
        <f t="shared" si="41"/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2.8766666666666665</v>
      </c>
      <c r="P427" s="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2">
        <f t="shared" si="40"/>
        <v>42213.208333333328</v>
      </c>
      <c r="T427" s="12">
        <f t="shared" si="41"/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5.7294444444444448</v>
      </c>
      <c r="P428" s="7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2">
        <f t="shared" si="40"/>
        <v>41332.25</v>
      </c>
      <c r="T428" s="12">
        <f t="shared" si="41"/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1.1290429799426933</v>
      </c>
      <c r="P429" s="7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2">
        <f t="shared" si="40"/>
        <v>41895.208333333336</v>
      </c>
      <c r="T429" s="12">
        <f t="shared" si="41"/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0.46387573964497042</v>
      </c>
      <c r="P430" s="7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2">
        <f t="shared" si="40"/>
        <v>40585.25</v>
      </c>
      <c r="T430" s="12">
        <f t="shared" si="41"/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0.90675916230366493</v>
      </c>
      <c r="P431" s="7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2">
        <f t="shared" si="40"/>
        <v>41680.25</v>
      </c>
      <c r="T431" s="12">
        <f t="shared" si="41"/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0.67740740740740746</v>
      </c>
      <c r="P432" s="7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2">
        <f t="shared" si="40"/>
        <v>43737.208333333328</v>
      </c>
      <c r="T432" s="12">
        <f t="shared" si="41"/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1.9249019607843136</v>
      </c>
      <c r="P433" s="7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2">
        <f t="shared" si="40"/>
        <v>43273.208333333328</v>
      </c>
      <c r="T433" s="12">
        <f t="shared" si="41"/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0.82714285714285718</v>
      </c>
      <c r="P434" s="7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2">
        <f t="shared" si="40"/>
        <v>41761.208333333336</v>
      </c>
      <c r="T434" s="12">
        <f t="shared" si="41"/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0.54163920922570019</v>
      </c>
      <c r="P435" s="7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2">
        <f t="shared" si="40"/>
        <v>41603.25</v>
      </c>
      <c r="T435" s="12">
        <f t="shared" si="41"/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0.16722222222222222</v>
      </c>
      <c r="P436" s="7">
        <f t="shared" si="37"/>
        <v>90.3</v>
      </c>
      <c r="Q436" t="str">
        <f t="shared" si="38"/>
        <v>theater</v>
      </c>
      <c r="R436" t="str">
        <f t="shared" si="39"/>
        <v>plays</v>
      </c>
      <c r="S436" s="12">
        <f t="shared" si="40"/>
        <v>42705.25</v>
      </c>
      <c r="T436" s="12">
        <f t="shared" si="41"/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1.168766404199475</v>
      </c>
      <c r="P437" s="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2">
        <f t="shared" si="40"/>
        <v>41988.25</v>
      </c>
      <c r="T437" s="12">
        <f t="shared" si="41"/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10.521538461538462</v>
      </c>
      <c r="P438" s="7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2">
        <f t="shared" si="40"/>
        <v>43575.208333333328</v>
      </c>
      <c r="T438" s="12">
        <f t="shared" si="41"/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1.2307407407407407</v>
      </c>
      <c r="P439" s="7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2">
        <f t="shared" si="40"/>
        <v>42260.208333333328</v>
      </c>
      <c r="T439" s="12">
        <f t="shared" si="41"/>
        <v>42263.208333333328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1.7863855421686747</v>
      </c>
      <c r="P440" s="7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2">
        <f t="shared" si="40"/>
        <v>41337.25</v>
      </c>
      <c r="T440" s="12">
        <f t="shared" si="41"/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3.5528169014084505</v>
      </c>
      <c r="P441" s="7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2">
        <f t="shared" si="40"/>
        <v>42680.208333333328</v>
      </c>
      <c r="T441" s="12">
        <f t="shared" si="41"/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1.6190634146341463</v>
      </c>
      <c r="P442" s="7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2">
        <f t="shared" si="40"/>
        <v>42916.208333333328</v>
      </c>
      <c r="T442" s="12">
        <f t="shared" si="41"/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0.24914285714285714</v>
      </c>
      <c r="P443" s="7">
        <f t="shared" si="37"/>
        <v>54.5</v>
      </c>
      <c r="Q443" t="str">
        <f t="shared" si="38"/>
        <v>technology</v>
      </c>
      <c r="R443" t="str">
        <f t="shared" si="39"/>
        <v>wearables</v>
      </c>
      <c r="S443" s="12">
        <f t="shared" si="40"/>
        <v>41025.208333333336</v>
      </c>
      <c r="T443" s="12">
        <f t="shared" si="41"/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1.9872222222222222</v>
      </c>
      <c r="P444" s="7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2">
        <f t="shared" si="40"/>
        <v>42980.208333333328</v>
      </c>
      <c r="T444" s="12">
        <f t="shared" si="41"/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0.34752688172043011</v>
      </c>
      <c r="P445" s="7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2">
        <f t="shared" si="40"/>
        <v>40451.208333333336</v>
      </c>
      <c r="T445" s="12">
        <f t="shared" si="41"/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1.7641935483870967</v>
      </c>
      <c r="P446" s="7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2">
        <f t="shared" si="40"/>
        <v>40748.208333333336</v>
      </c>
      <c r="T446" s="12">
        <f t="shared" si="41"/>
        <v>40750.208333333336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5.1138095238095236</v>
      </c>
      <c r="P447" s="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2">
        <f t="shared" si="40"/>
        <v>40515.25</v>
      </c>
      <c r="T447" s="12">
        <f t="shared" si="41"/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0.82044117647058823</v>
      </c>
      <c r="P448" s="7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2">
        <f t="shared" si="40"/>
        <v>41261.25</v>
      </c>
      <c r="T448" s="12">
        <f t="shared" si="41"/>
        <v>41263.25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0.24326030927835052</v>
      </c>
      <c r="P449" s="7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2">
        <f t="shared" si="40"/>
        <v>43088.25</v>
      </c>
      <c r="T449" s="12">
        <f t="shared" si="41"/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ref="O450:O513" si="42">E450/D450</f>
        <v>0.50482758620689661</v>
      </c>
      <c r="P450" s="7">
        <f t="shared" ref="P450:P513" si="43">IF(G450&gt;0,E450/G450, 0)</f>
        <v>75.014876033057845</v>
      </c>
      <c r="Q450" t="str">
        <f t="shared" ref="Q450:Q513" si="44">LEFT(N450, SEARCH("/", N450)-1)</f>
        <v>games</v>
      </c>
      <c r="R450" t="str">
        <f t="shared" ref="R450:R513" si="45">RIGHT(N450, LEN(N450)-SEARCH("/", N450))</f>
        <v>video games</v>
      </c>
      <c r="S450" s="12">
        <f t="shared" si="40"/>
        <v>41378.208333333336</v>
      </c>
      <c r="T450" s="12">
        <f t="shared" si="41"/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42"/>
        <v>9.67</v>
      </c>
      <c r="P451" s="7">
        <f t="shared" si="43"/>
        <v>101.19767441860465</v>
      </c>
      <c r="Q451" t="str">
        <f t="shared" si="44"/>
        <v>games</v>
      </c>
      <c r="R451" t="str">
        <f t="shared" si="45"/>
        <v>video games</v>
      </c>
      <c r="S451" s="12">
        <f t="shared" ref="S451:S514" si="46">(((J451/60)/60)/24)+DATE(1970,1,1)</f>
        <v>43530.25</v>
      </c>
      <c r="T451" s="12">
        <f t="shared" ref="T451:T514" si="47">(((K451/60)/60)/24)+DATE(1970,1,1)</f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0.04</v>
      </c>
      <c r="P452" s="7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2">
        <f t="shared" si="46"/>
        <v>43394.208333333328</v>
      </c>
      <c r="T452" s="12">
        <f t="shared" si="47"/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1.2284501347708894</v>
      </c>
      <c r="P453" s="7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2">
        <f t="shared" si="46"/>
        <v>42935.208333333328</v>
      </c>
      <c r="T453" s="12">
        <f t="shared" si="47"/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0.63437500000000002</v>
      </c>
      <c r="P454" s="7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2">
        <f t="shared" si="46"/>
        <v>40365.208333333336</v>
      </c>
      <c r="T454" s="12">
        <f t="shared" si="47"/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0.56331688596491225</v>
      </c>
      <c r="P455" s="7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2">
        <f t="shared" si="46"/>
        <v>42705.25</v>
      </c>
      <c r="T455" s="12">
        <f t="shared" si="47"/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0.44074999999999998</v>
      </c>
      <c r="P456" s="7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2">
        <f t="shared" si="46"/>
        <v>41568.208333333336</v>
      </c>
      <c r="T456" s="12">
        <f t="shared" si="47"/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1.1837253218884121</v>
      </c>
      <c r="P457" s="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2">
        <f t="shared" si="46"/>
        <v>40809.208333333336</v>
      </c>
      <c r="T457" s="12">
        <f t="shared" si="47"/>
        <v>40832.208333333336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1.041243169398907</v>
      </c>
      <c r="P458" s="7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2">
        <f t="shared" si="46"/>
        <v>43141.25</v>
      </c>
      <c r="T458" s="12">
        <f t="shared" si="47"/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0.26640000000000003</v>
      </c>
      <c r="P459" s="7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2">
        <f t="shared" si="46"/>
        <v>42657.208333333328</v>
      </c>
      <c r="T459" s="12">
        <f t="shared" si="47"/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3.5120118343195266</v>
      </c>
      <c r="P460" s="7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2">
        <f t="shared" si="46"/>
        <v>40265.208333333336</v>
      </c>
      <c r="T460" s="12">
        <f t="shared" si="47"/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0.90063492063492068</v>
      </c>
      <c r="P461" s="7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2">
        <f t="shared" si="46"/>
        <v>42001.25</v>
      </c>
      <c r="T461" s="12">
        <f t="shared" si="47"/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1.7162500000000001</v>
      </c>
      <c r="P462" s="7">
        <f t="shared" si="43"/>
        <v>82.38</v>
      </c>
      <c r="Q462" t="str">
        <f t="shared" si="44"/>
        <v>theater</v>
      </c>
      <c r="R462" t="str">
        <f t="shared" si="45"/>
        <v>plays</v>
      </c>
      <c r="S462" s="12">
        <f t="shared" si="46"/>
        <v>40399.208333333336</v>
      </c>
      <c r="T462" s="12">
        <f t="shared" si="47"/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1.4104655870445344</v>
      </c>
      <c r="P463" s="7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2">
        <f t="shared" si="46"/>
        <v>41757.208333333336</v>
      </c>
      <c r="T463" s="12">
        <f t="shared" si="47"/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0.30579449152542371</v>
      </c>
      <c r="P464" s="7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2">
        <f t="shared" si="46"/>
        <v>41304.25</v>
      </c>
      <c r="T464" s="12">
        <f t="shared" si="47"/>
        <v>41342.25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1.0816455696202532</v>
      </c>
      <c r="P465" s="7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2">
        <f t="shared" si="46"/>
        <v>41639.25</v>
      </c>
      <c r="T465" s="12">
        <f t="shared" si="47"/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1.3345505617977529</v>
      </c>
      <c r="P466" s="7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2">
        <f t="shared" si="46"/>
        <v>43142.25</v>
      </c>
      <c r="T466" s="12">
        <f t="shared" si="47"/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1.8785106382978722</v>
      </c>
      <c r="P467" s="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2">
        <f t="shared" si="46"/>
        <v>43127.25</v>
      </c>
      <c r="T467" s="12">
        <f t="shared" si="47"/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3.32</v>
      </c>
      <c r="P468" s="7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2">
        <f t="shared" si="46"/>
        <v>41409.208333333336</v>
      </c>
      <c r="T468" s="12">
        <f t="shared" si="47"/>
        <v>41432.208333333336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5.7521428571428572</v>
      </c>
      <c r="P469" s="7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2">
        <f t="shared" si="46"/>
        <v>42331.25</v>
      </c>
      <c r="T469" s="12">
        <f t="shared" si="47"/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0.40500000000000003</v>
      </c>
      <c r="P470" s="7">
        <f t="shared" si="43"/>
        <v>101.25</v>
      </c>
      <c r="Q470" t="str">
        <f t="shared" si="44"/>
        <v>theater</v>
      </c>
      <c r="R470" t="str">
        <f t="shared" si="45"/>
        <v>plays</v>
      </c>
      <c r="S470" s="12">
        <f t="shared" si="46"/>
        <v>43569.208333333328</v>
      </c>
      <c r="T470" s="12">
        <f t="shared" si="47"/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1.8442857142857143</v>
      </c>
      <c r="P471" s="7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2">
        <f t="shared" si="46"/>
        <v>42142.208333333328</v>
      </c>
      <c r="T471" s="12">
        <f t="shared" si="47"/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2.8580555555555556</v>
      </c>
      <c r="P472" s="7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2">
        <f t="shared" si="46"/>
        <v>42716.25</v>
      </c>
      <c r="T472" s="12">
        <f t="shared" si="47"/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3.19</v>
      </c>
      <c r="P473" s="7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2">
        <f t="shared" si="46"/>
        <v>41031.208333333336</v>
      </c>
      <c r="T473" s="12">
        <f t="shared" si="47"/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0.39234070221066319</v>
      </c>
      <c r="P474" s="7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2">
        <f t="shared" si="46"/>
        <v>43535.208333333328</v>
      </c>
      <c r="T474" s="12">
        <f t="shared" si="47"/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1.7814000000000001</v>
      </c>
      <c r="P475" s="7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2">
        <f t="shared" si="46"/>
        <v>43277.208333333328</v>
      </c>
      <c r="T475" s="12">
        <f t="shared" si="47"/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3.6515</v>
      </c>
      <c r="P476" s="7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2">
        <f t="shared" si="46"/>
        <v>41989.25</v>
      </c>
      <c r="T476" s="12">
        <f t="shared" si="47"/>
        <v>41990.25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1.1394594594594594</v>
      </c>
      <c r="P477" s="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2">
        <f t="shared" si="46"/>
        <v>41450.208333333336</v>
      </c>
      <c r="T477" s="12">
        <f t="shared" si="47"/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0.29828720626631855</v>
      </c>
      <c r="P478" s="7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2">
        <f t="shared" si="46"/>
        <v>43322.208333333328</v>
      </c>
      <c r="T478" s="12">
        <f t="shared" si="47"/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0.54270588235294115</v>
      </c>
      <c r="P479" s="7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2">
        <f t="shared" si="46"/>
        <v>40720.208333333336</v>
      </c>
      <c r="T479" s="12">
        <f t="shared" si="47"/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2.3634156976744185</v>
      </c>
      <c r="P480" s="7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2">
        <f t="shared" si="46"/>
        <v>42072.208333333328</v>
      </c>
      <c r="T480" s="12">
        <f t="shared" si="47"/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5.1291666666666664</v>
      </c>
      <c r="P481" s="7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2">
        <f t="shared" si="46"/>
        <v>42945.208333333328</v>
      </c>
      <c r="T481" s="12">
        <f t="shared" si="47"/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1.0065116279069768</v>
      </c>
      <c r="P482" s="7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2">
        <f t="shared" si="46"/>
        <v>40248.25</v>
      </c>
      <c r="T482" s="12">
        <f t="shared" si="47"/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0.81348423194303154</v>
      </c>
      <c r="P483" s="7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2">
        <f t="shared" si="46"/>
        <v>41913.208333333336</v>
      </c>
      <c r="T483" s="12">
        <f t="shared" si="47"/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0.16404761904761905</v>
      </c>
      <c r="P484" s="7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2">
        <f t="shared" si="46"/>
        <v>40963.25</v>
      </c>
      <c r="T484" s="12">
        <f t="shared" si="47"/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0.52774617067833696</v>
      </c>
      <c r="P485" s="7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2">
        <f t="shared" si="46"/>
        <v>43811.25</v>
      </c>
      <c r="T485" s="12">
        <f t="shared" si="47"/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2.6020608108108108</v>
      </c>
      <c r="P486" s="7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2">
        <f t="shared" si="46"/>
        <v>41855.208333333336</v>
      </c>
      <c r="T486" s="12">
        <f t="shared" si="47"/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0.30732891832229581</v>
      </c>
      <c r="P487" s="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2">
        <f t="shared" si="46"/>
        <v>43626.208333333328</v>
      </c>
      <c r="T487" s="12">
        <f t="shared" si="47"/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0.13500000000000001</v>
      </c>
      <c r="P488" s="7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2">
        <f t="shared" si="46"/>
        <v>43168.25</v>
      </c>
      <c r="T488" s="12">
        <f t="shared" si="47"/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1.7862556663644606</v>
      </c>
      <c r="P489" s="7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2">
        <f t="shared" si="46"/>
        <v>42845.208333333328</v>
      </c>
      <c r="T489" s="12">
        <f t="shared" si="47"/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2.2005660377358489</v>
      </c>
      <c r="P490" s="7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2">
        <f t="shared" si="46"/>
        <v>42403.25</v>
      </c>
      <c r="T490" s="12">
        <f t="shared" si="47"/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1.015108695652174</v>
      </c>
      <c r="P491" s="7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2">
        <f t="shared" si="46"/>
        <v>40406.208333333336</v>
      </c>
      <c r="T491" s="12">
        <f t="shared" si="47"/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1.915</v>
      </c>
      <c r="P492" s="7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2">
        <f t="shared" si="46"/>
        <v>43786.25</v>
      </c>
      <c r="T492" s="12">
        <f t="shared" si="47"/>
        <v>43793.25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3.0534683098591549</v>
      </c>
      <c r="P493" s="7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2">
        <f t="shared" si="46"/>
        <v>41456.208333333336</v>
      </c>
      <c r="T493" s="12">
        <f t="shared" si="47"/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0.23995287958115183</v>
      </c>
      <c r="P494" s="7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2">
        <f t="shared" si="46"/>
        <v>40336.208333333336</v>
      </c>
      <c r="T494" s="12">
        <f t="shared" si="47"/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7.2377777777777776</v>
      </c>
      <c r="P495" s="7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2">
        <f t="shared" si="46"/>
        <v>43645.208333333328</v>
      </c>
      <c r="T495" s="12">
        <f t="shared" si="47"/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5.4736000000000002</v>
      </c>
      <c r="P496" s="7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2">
        <f t="shared" si="46"/>
        <v>40990.208333333336</v>
      </c>
      <c r="T496" s="12">
        <f t="shared" si="47"/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4.1449999999999996</v>
      </c>
      <c r="P497" s="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2">
        <f t="shared" si="46"/>
        <v>41800.208333333336</v>
      </c>
      <c r="T497" s="12">
        <f t="shared" si="47"/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9.0696409140369975E-3</v>
      </c>
      <c r="P498" s="7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2">
        <f t="shared" si="46"/>
        <v>42876.208333333328</v>
      </c>
      <c r="T498" s="12">
        <f t="shared" si="47"/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0.34173469387755101</v>
      </c>
      <c r="P499" s="7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2">
        <f t="shared" si="46"/>
        <v>42724.25</v>
      </c>
      <c r="T499" s="12">
        <f t="shared" si="47"/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0.239488107549121</v>
      </c>
      <c r="P500" s="7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2">
        <f t="shared" si="46"/>
        <v>42005.25</v>
      </c>
      <c r="T500" s="12">
        <f t="shared" si="47"/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0.48072649572649573</v>
      </c>
      <c r="P501" s="7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2">
        <f t="shared" si="46"/>
        <v>42444.208333333328</v>
      </c>
      <c r="T501" s="12">
        <f t="shared" si="47"/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 s="7">
        <f t="shared" si="43"/>
        <v>0</v>
      </c>
      <c r="Q502" t="str">
        <f t="shared" si="44"/>
        <v>theater</v>
      </c>
      <c r="R502" t="str">
        <f t="shared" si="45"/>
        <v>plays</v>
      </c>
      <c r="S502" s="12">
        <f t="shared" si="46"/>
        <v>41395.208333333336</v>
      </c>
      <c r="T502" s="12">
        <f t="shared" si="47"/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0.70145182291666663</v>
      </c>
      <c r="P503" s="7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2">
        <f t="shared" si="46"/>
        <v>41345.208333333336</v>
      </c>
      <c r="T503" s="12">
        <f t="shared" si="47"/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5.2992307692307694</v>
      </c>
      <c r="P504" s="7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2">
        <f t="shared" si="46"/>
        <v>41117.208333333336</v>
      </c>
      <c r="T504" s="12">
        <f t="shared" si="47"/>
        <v>41146.208333333336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1.8032549019607844</v>
      </c>
      <c r="P505" s="7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2">
        <f t="shared" si="46"/>
        <v>42186.208333333328</v>
      </c>
      <c r="T505" s="12">
        <f t="shared" si="47"/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0.92320000000000002</v>
      </c>
      <c r="P506" s="7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2">
        <f t="shared" si="46"/>
        <v>42142.208333333328</v>
      </c>
      <c r="T506" s="12">
        <f t="shared" si="47"/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0.13901001112347053</v>
      </c>
      <c r="P507" s="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2">
        <f t="shared" si="46"/>
        <v>41341.25</v>
      </c>
      <c r="T507" s="12">
        <f t="shared" si="47"/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9.2707777777777771</v>
      </c>
      <c r="P508" s="7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2">
        <f t="shared" si="46"/>
        <v>43062.25</v>
      </c>
      <c r="T508" s="12">
        <f t="shared" si="47"/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0.39857142857142858</v>
      </c>
      <c r="P509" s="7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2">
        <f t="shared" si="46"/>
        <v>41373.208333333336</v>
      </c>
      <c r="T509" s="12">
        <f t="shared" si="47"/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1.1222929936305732</v>
      </c>
      <c r="P510" s="7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2">
        <f t="shared" si="46"/>
        <v>43310.208333333328</v>
      </c>
      <c r="T510" s="12">
        <f t="shared" si="47"/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0.70925816023738875</v>
      </c>
      <c r="P511" s="7">
        <f t="shared" si="43"/>
        <v>95</v>
      </c>
      <c r="Q511" t="str">
        <f t="shared" si="44"/>
        <v>theater</v>
      </c>
      <c r="R511" t="str">
        <f t="shared" si="45"/>
        <v>plays</v>
      </c>
      <c r="S511" s="12">
        <f t="shared" si="46"/>
        <v>41034.208333333336</v>
      </c>
      <c r="T511" s="12">
        <f t="shared" si="47"/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1.1908974358974358</v>
      </c>
      <c r="P512" s="7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2">
        <f t="shared" si="46"/>
        <v>43251.208333333328</v>
      </c>
      <c r="T512" s="12">
        <f t="shared" si="47"/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0.24017591339648173</v>
      </c>
      <c r="P513" s="7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2">
        <f t="shared" si="46"/>
        <v>43671.208333333328</v>
      </c>
      <c r="T513" s="12">
        <f t="shared" si="47"/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ref="O514:O577" si="48">E514/D514</f>
        <v>1.3931868131868133</v>
      </c>
      <c r="P514" s="7">
        <f t="shared" ref="P514:P577" si="49">IF(G514&gt;0,E514/G514, 0)</f>
        <v>53.046025104602514</v>
      </c>
      <c r="Q514" t="str">
        <f t="shared" ref="Q514:Q577" si="50">LEFT(N514, SEARCH("/", N514)-1)</f>
        <v>games</v>
      </c>
      <c r="R514" t="str">
        <f t="shared" ref="R514:R577" si="51">RIGHT(N514, LEN(N514)-SEARCH("/", N514))</f>
        <v>video games</v>
      </c>
      <c r="S514" s="12">
        <f t="shared" si="46"/>
        <v>41825.208333333336</v>
      </c>
      <c r="T514" s="12">
        <f t="shared" si="47"/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48"/>
        <v>0.39277108433734942</v>
      </c>
      <c r="P515" s="7">
        <f t="shared" si="49"/>
        <v>93.142857142857139</v>
      </c>
      <c r="Q515" t="str">
        <f t="shared" si="50"/>
        <v>film &amp; video</v>
      </c>
      <c r="R515" t="str">
        <f t="shared" si="51"/>
        <v>television</v>
      </c>
      <c r="S515" s="12">
        <f t="shared" ref="S515:S578" si="52">(((J515/60)/60)/24)+DATE(1970,1,1)</f>
        <v>40430.208333333336</v>
      </c>
      <c r="T515" s="12">
        <f t="shared" ref="T515:T578" si="53">(((K515/60)/60)/24)+DATE(1970,1,1)</f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0.22439077144917088</v>
      </c>
      <c r="P516" s="7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2">
        <f t="shared" si="52"/>
        <v>41614.25</v>
      </c>
      <c r="T516" s="12">
        <f t="shared" si="53"/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0.55779069767441858</v>
      </c>
      <c r="P517" s="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2">
        <f t="shared" si="52"/>
        <v>40900.25</v>
      </c>
      <c r="T517" s="12">
        <f t="shared" si="53"/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0.42523125996810207</v>
      </c>
      <c r="P518" s="7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2">
        <f t="shared" si="52"/>
        <v>40396.208333333336</v>
      </c>
      <c r="T518" s="12">
        <f t="shared" si="53"/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1.1200000000000001</v>
      </c>
      <c r="P519" s="7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2">
        <f t="shared" si="52"/>
        <v>42860.208333333328</v>
      </c>
      <c r="T519" s="12">
        <f t="shared" si="53"/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7.0681818181818179E-2</v>
      </c>
      <c r="P520" s="7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2">
        <f t="shared" si="52"/>
        <v>43154.25</v>
      </c>
      <c r="T520" s="12">
        <f t="shared" si="53"/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1.0174563871693867</v>
      </c>
      <c r="P521" s="7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2">
        <f t="shared" si="52"/>
        <v>42012.25</v>
      </c>
      <c r="T521" s="12">
        <f t="shared" si="53"/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4.2575000000000003</v>
      </c>
      <c r="P522" s="7">
        <f t="shared" si="49"/>
        <v>106.4375</v>
      </c>
      <c r="Q522" t="str">
        <f t="shared" si="50"/>
        <v>theater</v>
      </c>
      <c r="R522" t="str">
        <f t="shared" si="51"/>
        <v>plays</v>
      </c>
      <c r="S522" s="12">
        <f t="shared" si="52"/>
        <v>43574.208333333328</v>
      </c>
      <c r="T522" s="12">
        <f t="shared" si="53"/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1.4553947368421052</v>
      </c>
      <c r="P523" s="7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2">
        <f t="shared" si="52"/>
        <v>42605.208333333328</v>
      </c>
      <c r="T523" s="12">
        <f t="shared" si="53"/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0.32453465346534655</v>
      </c>
      <c r="P524" s="7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2">
        <f t="shared" si="52"/>
        <v>41093.208333333336</v>
      </c>
      <c r="T524" s="12">
        <f t="shared" si="53"/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7.003333333333333</v>
      </c>
      <c r="P525" s="7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2">
        <f t="shared" si="52"/>
        <v>40241.25</v>
      </c>
      <c r="T525" s="12">
        <f t="shared" si="53"/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0.83904860392967939</v>
      </c>
      <c r="P526" s="7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2">
        <f t="shared" si="52"/>
        <v>40294.208333333336</v>
      </c>
      <c r="T526" s="12">
        <f t="shared" si="53"/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0.84190476190476193</v>
      </c>
      <c r="P527" s="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2">
        <f t="shared" si="52"/>
        <v>40505.25</v>
      </c>
      <c r="T527" s="12">
        <f t="shared" si="53"/>
        <v>40509.25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1.5595180722891566</v>
      </c>
      <c r="P528" s="7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2">
        <f t="shared" si="52"/>
        <v>42364.25</v>
      </c>
      <c r="T528" s="12">
        <f t="shared" si="53"/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0.99619450317124736</v>
      </c>
      <c r="P529" s="7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2">
        <f t="shared" si="52"/>
        <v>42405.25</v>
      </c>
      <c r="T529" s="12">
        <f t="shared" si="53"/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0.80300000000000005</v>
      </c>
      <c r="P530" s="7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2">
        <f t="shared" si="52"/>
        <v>41601.25</v>
      </c>
      <c r="T530" s="12">
        <f t="shared" si="53"/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0.11254901960784314</v>
      </c>
      <c r="P531" s="7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2">
        <f t="shared" si="52"/>
        <v>41769.208333333336</v>
      </c>
      <c r="T531" s="12">
        <f t="shared" si="53"/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0.91740952380952379</v>
      </c>
      <c r="P532" s="7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2">
        <f t="shared" si="52"/>
        <v>40421.208333333336</v>
      </c>
      <c r="T532" s="12">
        <f t="shared" si="53"/>
        <v>40435.208333333336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0.95521156936261387</v>
      </c>
      <c r="P533" s="7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2">
        <f t="shared" si="52"/>
        <v>41589.25</v>
      </c>
      <c r="T533" s="12">
        <f t="shared" si="53"/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5.0287499999999996</v>
      </c>
      <c r="P534" s="7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2">
        <f t="shared" si="52"/>
        <v>43125.25</v>
      </c>
      <c r="T534" s="12">
        <f t="shared" si="53"/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1.5924394463667819</v>
      </c>
      <c r="P535" s="7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2">
        <f t="shared" si="52"/>
        <v>41479.208333333336</v>
      </c>
      <c r="T535" s="12">
        <f t="shared" si="53"/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0.15022446689113356</v>
      </c>
      <c r="P536" s="7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2">
        <f t="shared" si="52"/>
        <v>43329.208333333328</v>
      </c>
      <c r="T536" s="12">
        <f t="shared" si="53"/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4.820384615384615</v>
      </c>
      <c r="P537" s="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2">
        <f t="shared" si="52"/>
        <v>43259.208333333328</v>
      </c>
      <c r="T537" s="12">
        <f t="shared" si="53"/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1.4996938775510205</v>
      </c>
      <c r="P538" s="7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2">
        <f t="shared" si="52"/>
        <v>40414.208333333336</v>
      </c>
      <c r="T538" s="12">
        <f t="shared" si="53"/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1.1722156398104266</v>
      </c>
      <c r="P539" s="7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2">
        <f t="shared" si="52"/>
        <v>43342.208333333328</v>
      </c>
      <c r="T539" s="12">
        <f t="shared" si="53"/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0.37695968274950431</v>
      </c>
      <c r="P540" s="7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2">
        <f t="shared" si="52"/>
        <v>41539.208333333336</v>
      </c>
      <c r="T540" s="12">
        <f t="shared" si="53"/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0.72653061224489801</v>
      </c>
      <c r="P541" s="7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2">
        <f t="shared" si="52"/>
        <v>43647.208333333328</v>
      </c>
      <c r="T541" s="12">
        <f t="shared" si="53"/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2.6598113207547169</v>
      </c>
      <c r="P542" s="7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2">
        <f t="shared" si="52"/>
        <v>43225.208333333328</v>
      </c>
      <c r="T542" s="12">
        <f t="shared" si="53"/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0.24205617977528091</v>
      </c>
      <c r="P543" s="7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2">
        <f t="shared" si="52"/>
        <v>42165.208333333328</v>
      </c>
      <c r="T543" s="12">
        <f t="shared" si="53"/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2.5064935064935064E-2</v>
      </c>
      <c r="P544" s="7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2">
        <f t="shared" si="52"/>
        <v>42391.25</v>
      </c>
      <c r="T544" s="12">
        <f t="shared" si="53"/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0.1632979976442874</v>
      </c>
      <c r="P545" s="7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2">
        <f t="shared" si="52"/>
        <v>41528.208333333336</v>
      </c>
      <c r="T545" s="12">
        <f t="shared" si="53"/>
        <v>41543.208333333336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2.7650000000000001</v>
      </c>
      <c r="P546" s="7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2">
        <f t="shared" si="52"/>
        <v>42377.25</v>
      </c>
      <c r="T546" s="12">
        <f t="shared" si="53"/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0.88803571428571426</v>
      </c>
      <c r="P547" s="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2">
        <f t="shared" si="52"/>
        <v>43824.25</v>
      </c>
      <c r="T547" s="12">
        <f t="shared" si="53"/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1.6357142857142857</v>
      </c>
      <c r="P548" s="7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2">
        <f t="shared" si="52"/>
        <v>43360.208333333328</v>
      </c>
      <c r="T548" s="12">
        <f t="shared" si="53"/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9.69</v>
      </c>
      <c r="P549" s="7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2">
        <f t="shared" si="52"/>
        <v>42029.25</v>
      </c>
      <c r="T549" s="12">
        <f t="shared" si="53"/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2.7091376701966716</v>
      </c>
      <c r="P550" s="7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2">
        <f t="shared" si="52"/>
        <v>42461.208333333328</v>
      </c>
      <c r="T550" s="12">
        <f t="shared" si="53"/>
        <v>42474.208333333328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2.8421355932203389</v>
      </c>
      <c r="P551" s="7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2">
        <f t="shared" si="52"/>
        <v>41422.208333333336</v>
      </c>
      <c r="T551" s="12">
        <f t="shared" si="53"/>
        <v>41431.208333333336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0.04</v>
      </c>
      <c r="P552" s="7">
        <f t="shared" si="49"/>
        <v>4</v>
      </c>
      <c r="Q552" t="str">
        <f t="shared" si="50"/>
        <v>music</v>
      </c>
      <c r="R552" t="str">
        <f t="shared" si="51"/>
        <v>indie rock</v>
      </c>
      <c r="S552" s="12">
        <f t="shared" si="52"/>
        <v>40968.25</v>
      </c>
      <c r="T552" s="12">
        <f t="shared" si="53"/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0.58632981676846196</v>
      </c>
      <c r="P553" s="7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2">
        <f t="shared" si="52"/>
        <v>41993.25</v>
      </c>
      <c r="T553" s="12">
        <f t="shared" si="53"/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0.98511111111111116</v>
      </c>
      <c r="P554" s="7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2">
        <f t="shared" si="52"/>
        <v>42700.25</v>
      </c>
      <c r="T554" s="12">
        <f t="shared" si="53"/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0.43975381008206332</v>
      </c>
      <c r="P555" s="7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2">
        <f t="shared" si="52"/>
        <v>40545.25</v>
      </c>
      <c r="T555" s="12">
        <f t="shared" si="53"/>
        <v>40546.25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1.5166315789473683</v>
      </c>
      <c r="P556" s="7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2">
        <f t="shared" si="52"/>
        <v>42723.25</v>
      </c>
      <c r="T556" s="12">
        <f t="shared" si="53"/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2.2363492063492063</v>
      </c>
      <c r="P557" s="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2">
        <f t="shared" si="52"/>
        <v>41731.208333333336</v>
      </c>
      <c r="T557" s="12">
        <f t="shared" si="53"/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2.3975</v>
      </c>
      <c r="P558" s="7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2">
        <f t="shared" si="52"/>
        <v>40792.208333333336</v>
      </c>
      <c r="T558" s="12">
        <f t="shared" si="53"/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1.9933333333333334</v>
      </c>
      <c r="P559" s="7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2">
        <f t="shared" si="52"/>
        <v>42279.208333333328</v>
      </c>
      <c r="T559" s="12">
        <f t="shared" si="53"/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1.373448275862069</v>
      </c>
      <c r="P560" s="7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2">
        <f t="shared" si="52"/>
        <v>42424.25</v>
      </c>
      <c r="T560" s="12">
        <f t="shared" si="53"/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1.009696106362773</v>
      </c>
      <c r="P561" s="7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2">
        <f t="shared" si="52"/>
        <v>42584.208333333328</v>
      </c>
      <c r="T561" s="12">
        <f t="shared" si="53"/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7.9416000000000002</v>
      </c>
      <c r="P562" s="7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2">
        <f t="shared" si="52"/>
        <v>40865.25</v>
      </c>
      <c r="T562" s="12">
        <f t="shared" si="53"/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3.6970000000000001</v>
      </c>
      <c r="P563" s="7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2">
        <f t="shared" si="52"/>
        <v>40833.208333333336</v>
      </c>
      <c r="T563" s="12">
        <f t="shared" si="53"/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0.12818181818181817</v>
      </c>
      <c r="P564" s="7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2">
        <f t="shared" si="52"/>
        <v>43536.208333333328</v>
      </c>
      <c r="T564" s="12">
        <f t="shared" si="53"/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1.3802702702702703</v>
      </c>
      <c r="P565" s="7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2">
        <f t="shared" si="52"/>
        <v>43417.25</v>
      </c>
      <c r="T565" s="12">
        <f t="shared" si="53"/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0.83813278008298753</v>
      </c>
      <c r="P566" s="7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2">
        <f t="shared" si="52"/>
        <v>42078.208333333328</v>
      </c>
      <c r="T566" s="12">
        <f t="shared" si="53"/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2.0460063224446787</v>
      </c>
      <c r="P567" s="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2">
        <f t="shared" si="52"/>
        <v>40862.25</v>
      </c>
      <c r="T567" s="12">
        <f t="shared" si="53"/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0.44344086021505374</v>
      </c>
      <c r="P568" s="7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2">
        <f t="shared" si="52"/>
        <v>42424.25</v>
      </c>
      <c r="T568" s="12">
        <f t="shared" si="53"/>
        <v>42447.208333333328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2.1860294117647059</v>
      </c>
      <c r="P569" s="7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2">
        <f t="shared" si="52"/>
        <v>41830.208333333336</v>
      </c>
      <c r="T569" s="12">
        <f t="shared" si="53"/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1.8603314917127072</v>
      </c>
      <c r="P570" s="7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2">
        <f t="shared" si="52"/>
        <v>40374.208333333336</v>
      </c>
      <c r="T570" s="12">
        <f t="shared" si="53"/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2.3733830845771142</v>
      </c>
      <c r="P571" s="7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2">
        <f t="shared" si="52"/>
        <v>40554.25</v>
      </c>
      <c r="T571" s="12">
        <f t="shared" si="53"/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3.0565384615384614</v>
      </c>
      <c r="P572" s="7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2">
        <f t="shared" si="52"/>
        <v>41993.25</v>
      </c>
      <c r="T572" s="12">
        <f t="shared" si="53"/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0.94142857142857139</v>
      </c>
      <c r="P573" s="7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2">
        <f t="shared" si="52"/>
        <v>42174.208333333328</v>
      </c>
      <c r="T573" s="12">
        <f t="shared" si="53"/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0.54400000000000004</v>
      </c>
      <c r="P574" s="7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2">
        <f t="shared" si="52"/>
        <v>42275.208333333328</v>
      </c>
      <c r="T574" s="12">
        <f t="shared" si="53"/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1.1188059701492536</v>
      </c>
      <c r="P575" s="7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2">
        <f t="shared" si="52"/>
        <v>41761.208333333336</v>
      </c>
      <c r="T575" s="12">
        <f t="shared" si="53"/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3.6914814814814814</v>
      </c>
      <c r="P576" s="7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2">
        <f t="shared" si="52"/>
        <v>43806.25</v>
      </c>
      <c r="T576" s="12">
        <f t="shared" si="53"/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0.62930372148859548</v>
      </c>
      <c r="P577" s="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2">
        <f t="shared" si="52"/>
        <v>41779.208333333336</v>
      </c>
      <c r="T577" s="12">
        <f t="shared" si="53"/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ref="O578:O641" si="54">E578/D578</f>
        <v>0.6492783505154639</v>
      </c>
      <c r="P578" s="7">
        <f t="shared" ref="P578:P641" si="55">IF(G578&gt;0,E578/G578, 0)</f>
        <v>98.40625</v>
      </c>
      <c r="Q578" t="str">
        <f t="shared" ref="Q578:Q641" si="56">LEFT(N578, SEARCH("/", N578)-1)</f>
        <v>theater</v>
      </c>
      <c r="R578" t="str">
        <f t="shared" ref="R578:R641" si="57">RIGHT(N578, LEN(N578)-SEARCH("/", N578))</f>
        <v>plays</v>
      </c>
      <c r="S578" s="12">
        <f t="shared" si="52"/>
        <v>43040.208333333328</v>
      </c>
      <c r="T578" s="12">
        <f t="shared" si="53"/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54"/>
        <v>0.18853658536585366</v>
      </c>
      <c r="P579" s="7">
        <f t="shared" si="55"/>
        <v>41.783783783783782</v>
      </c>
      <c r="Q579" t="str">
        <f t="shared" si="56"/>
        <v>music</v>
      </c>
      <c r="R579" t="str">
        <f t="shared" si="57"/>
        <v>jazz</v>
      </c>
      <c r="S579" s="12">
        <f t="shared" ref="S579:S642" si="58">(((J579/60)/60)/24)+DATE(1970,1,1)</f>
        <v>40613.25</v>
      </c>
      <c r="T579" s="12">
        <f t="shared" ref="T579:T642" si="59">(((K579/60)/60)/24)+DATE(1970,1,1)</f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0.1675440414507772</v>
      </c>
      <c r="P580" s="7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2">
        <f t="shared" si="58"/>
        <v>40878.25</v>
      </c>
      <c r="T580" s="12">
        <f t="shared" si="59"/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1.0111290322580646</v>
      </c>
      <c r="P581" s="7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2">
        <f t="shared" si="58"/>
        <v>40762.208333333336</v>
      </c>
      <c r="T581" s="12">
        <f t="shared" si="59"/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3.4150228310502282</v>
      </c>
      <c r="P582" s="7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2">
        <f t="shared" si="58"/>
        <v>41696.25</v>
      </c>
      <c r="T582" s="12">
        <f t="shared" si="59"/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0.64016666666666666</v>
      </c>
      <c r="P583" s="7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2">
        <f t="shared" si="58"/>
        <v>40662.208333333336</v>
      </c>
      <c r="T583" s="12">
        <f t="shared" si="59"/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0.5208045977011494</v>
      </c>
      <c r="P584" s="7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2">
        <f t="shared" si="58"/>
        <v>42165.208333333328</v>
      </c>
      <c r="T584" s="12">
        <f t="shared" si="59"/>
        <v>42170.208333333328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3.2240211640211642</v>
      </c>
      <c r="P585" s="7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2">
        <f t="shared" si="58"/>
        <v>40959.25</v>
      </c>
      <c r="T585" s="12">
        <f t="shared" si="59"/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1.1950810185185186</v>
      </c>
      <c r="P586" s="7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2">
        <f t="shared" si="58"/>
        <v>41024.208333333336</v>
      </c>
      <c r="T586" s="12">
        <f t="shared" si="59"/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1.4679775280898877</v>
      </c>
      <c r="P587" s="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2">
        <f t="shared" si="58"/>
        <v>40255.208333333336</v>
      </c>
      <c r="T587" s="12">
        <f t="shared" si="59"/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9.5057142857142853</v>
      </c>
      <c r="P588" s="7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2">
        <f t="shared" si="58"/>
        <v>40499.25</v>
      </c>
      <c r="T588" s="12">
        <f t="shared" si="59"/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0.72893617021276591</v>
      </c>
      <c r="P589" s="7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2">
        <f t="shared" si="58"/>
        <v>43484.25</v>
      </c>
      <c r="T589" s="12">
        <f t="shared" si="59"/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0.7900824873096447</v>
      </c>
      <c r="P590" s="7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2">
        <f t="shared" si="58"/>
        <v>40262.208333333336</v>
      </c>
      <c r="T590" s="12">
        <f t="shared" si="59"/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0.64721518987341775</v>
      </c>
      <c r="P591" s="7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2">
        <f t="shared" si="58"/>
        <v>42190.208333333328</v>
      </c>
      <c r="T591" s="12">
        <f t="shared" si="59"/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0.82028169014084507</v>
      </c>
      <c r="P592" s="7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2">
        <f t="shared" si="58"/>
        <v>41994.25</v>
      </c>
      <c r="T592" s="12">
        <f t="shared" si="59"/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10.376666666666667</v>
      </c>
      <c r="P593" s="7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2">
        <f t="shared" si="58"/>
        <v>40373.208333333336</v>
      </c>
      <c r="T593" s="12">
        <f t="shared" si="59"/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0.12910076530612244</v>
      </c>
      <c r="P594" s="7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2">
        <f t="shared" si="58"/>
        <v>41789.208333333336</v>
      </c>
      <c r="T594" s="12">
        <f t="shared" si="59"/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1.5484210526315789</v>
      </c>
      <c r="P595" s="7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2">
        <f t="shared" si="58"/>
        <v>41724.208333333336</v>
      </c>
      <c r="T595" s="12">
        <f t="shared" si="59"/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7.0991735537190084E-2</v>
      </c>
      <c r="P596" s="7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2">
        <f t="shared" si="58"/>
        <v>42548.208333333328</v>
      </c>
      <c r="T596" s="12">
        <f t="shared" si="59"/>
        <v>42551.208333333328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2.0852773826458035</v>
      </c>
      <c r="P597" s="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2">
        <f t="shared" si="58"/>
        <v>40253.208333333336</v>
      </c>
      <c r="T597" s="12">
        <f t="shared" si="59"/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0.99683544303797467</v>
      </c>
      <c r="P598" s="7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2">
        <f t="shared" si="58"/>
        <v>42434.25</v>
      </c>
      <c r="T598" s="12">
        <f t="shared" si="59"/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2.0159756097560977</v>
      </c>
      <c r="P599" s="7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2">
        <f t="shared" si="58"/>
        <v>43786.25</v>
      </c>
      <c r="T599" s="12">
        <f t="shared" si="59"/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1.6209032258064515</v>
      </c>
      <c r="P600" s="7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2">
        <f t="shared" si="58"/>
        <v>40344.208333333336</v>
      </c>
      <c r="T600" s="12">
        <f t="shared" si="59"/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3.6436208125445471E-2</v>
      </c>
      <c r="P601" s="7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2">
        <f t="shared" si="58"/>
        <v>42047.25</v>
      </c>
      <c r="T601" s="12">
        <f t="shared" si="59"/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0.05</v>
      </c>
      <c r="P602" s="7">
        <f t="shared" si="55"/>
        <v>5</v>
      </c>
      <c r="Q602" t="str">
        <f t="shared" si="56"/>
        <v>food</v>
      </c>
      <c r="R602" t="str">
        <f t="shared" si="57"/>
        <v>food trucks</v>
      </c>
      <c r="S602" s="12">
        <f t="shared" si="58"/>
        <v>41485.208333333336</v>
      </c>
      <c r="T602" s="12">
        <f t="shared" si="59"/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2.0663492063492064</v>
      </c>
      <c r="P603" s="7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2">
        <f t="shared" si="58"/>
        <v>41789.208333333336</v>
      </c>
      <c r="T603" s="12">
        <f t="shared" si="59"/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1.2823628691983122</v>
      </c>
      <c r="P604" s="7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2">
        <f t="shared" si="58"/>
        <v>42160.208333333328</v>
      </c>
      <c r="T604" s="12">
        <f t="shared" si="59"/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1.1966037735849056</v>
      </c>
      <c r="P605" s="7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2">
        <f t="shared" si="58"/>
        <v>43573.208333333328</v>
      </c>
      <c r="T605" s="12">
        <f t="shared" si="59"/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1.7073055242390078</v>
      </c>
      <c r="P606" s="7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2">
        <f t="shared" si="58"/>
        <v>40565.25</v>
      </c>
      <c r="T606" s="12">
        <f t="shared" si="59"/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1.8721212121212121</v>
      </c>
      <c r="P607" s="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2">
        <f t="shared" si="58"/>
        <v>42280.208333333328</v>
      </c>
      <c r="T607" s="12">
        <f t="shared" si="59"/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1.8838235294117647</v>
      </c>
      <c r="P608" s="7">
        <f t="shared" si="55"/>
        <v>40.03125</v>
      </c>
      <c r="Q608" t="str">
        <f t="shared" si="56"/>
        <v>music</v>
      </c>
      <c r="R608" t="str">
        <f t="shared" si="57"/>
        <v>rock</v>
      </c>
      <c r="S608" s="12">
        <f t="shared" si="58"/>
        <v>42436.25</v>
      </c>
      <c r="T608" s="12">
        <f t="shared" si="59"/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1.3129869186046512</v>
      </c>
      <c r="P609" s="7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2">
        <f t="shared" si="58"/>
        <v>41721.208333333336</v>
      </c>
      <c r="T609" s="12">
        <f t="shared" si="59"/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2.8397435897435899</v>
      </c>
      <c r="P610" s="7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2">
        <f t="shared" si="58"/>
        <v>43530.25</v>
      </c>
      <c r="T610" s="12">
        <f t="shared" si="59"/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1.2041999999999999</v>
      </c>
      <c r="P611" s="7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2">
        <f t="shared" si="58"/>
        <v>43481.25</v>
      </c>
      <c r="T611" s="12">
        <f t="shared" si="59"/>
        <v>43498.25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4.1905607476635511</v>
      </c>
      <c r="P612" s="7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2">
        <f t="shared" si="58"/>
        <v>41259.25</v>
      </c>
      <c r="T612" s="12">
        <f t="shared" si="59"/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0.13853658536585367</v>
      </c>
      <c r="P613" s="7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2">
        <f t="shared" si="58"/>
        <v>41480.208333333336</v>
      </c>
      <c r="T613" s="12">
        <f t="shared" si="59"/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1.3943548387096774</v>
      </c>
      <c r="P614" s="7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2">
        <f t="shared" si="58"/>
        <v>40474.208333333336</v>
      </c>
      <c r="T614" s="12">
        <f t="shared" si="59"/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1.74</v>
      </c>
      <c r="P615" s="7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2">
        <f t="shared" si="58"/>
        <v>42973.208333333328</v>
      </c>
      <c r="T615" s="12">
        <f t="shared" si="59"/>
        <v>42982.208333333328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1.5549056603773586</v>
      </c>
      <c r="P616" s="7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2">
        <f t="shared" si="58"/>
        <v>42746.25</v>
      </c>
      <c r="T616" s="12">
        <f t="shared" si="59"/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1.7044705882352942</v>
      </c>
      <c r="P617" s="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2">
        <f t="shared" si="58"/>
        <v>42489.208333333328</v>
      </c>
      <c r="T617" s="12">
        <f t="shared" si="59"/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1.8951562500000001</v>
      </c>
      <c r="P618" s="7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2">
        <f t="shared" si="58"/>
        <v>41537.208333333336</v>
      </c>
      <c r="T618" s="12">
        <f t="shared" si="59"/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2.4971428571428573</v>
      </c>
      <c r="P619" s="7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2">
        <f t="shared" si="58"/>
        <v>41794.208333333336</v>
      </c>
      <c r="T619" s="12">
        <f t="shared" si="59"/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0.48860523665659616</v>
      </c>
      <c r="P620" s="7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2">
        <f t="shared" si="58"/>
        <v>41396.208333333336</v>
      </c>
      <c r="T620" s="12">
        <f t="shared" si="59"/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0.28461970393057684</v>
      </c>
      <c r="P621" s="7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2">
        <f t="shared" si="58"/>
        <v>40669.208333333336</v>
      </c>
      <c r="T621" s="12">
        <f t="shared" si="59"/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2.6802325581395348</v>
      </c>
      <c r="P622" s="7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2">
        <f t="shared" si="58"/>
        <v>42559.208333333328</v>
      </c>
      <c r="T622" s="12">
        <f t="shared" si="59"/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6.1980078125000002</v>
      </c>
      <c r="P623" s="7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2">
        <f t="shared" si="58"/>
        <v>42626.208333333328</v>
      </c>
      <c r="T623" s="12">
        <f t="shared" si="59"/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3.1301587301587303E-2</v>
      </c>
      <c r="P624" s="7">
        <f t="shared" si="55"/>
        <v>92.4375</v>
      </c>
      <c r="Q624" t="str">
        <f t="shared" si="56"/>
        <v>music</v>
      </c>
      <c r="R624" t="str">
        <f t="shared" si="57"/>
        <v>indie rock</v>
      </c>
      <c r="S624" s="12">
        <f t="shared" si="58"/>
        <v>43205.208333333328</v>
      </c>
      <c r="T624" s="12">
        <f t="shared" si="59"/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1.5992152704135738</v>
      </c>
      <c r="P625" s="7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2">
        <f t="shared" si="58"/>
        <v>42201.208333333328</v>
      </c>
      <c r="T625" s="12">
        <f t="shared" si="59"/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2.793921568627451</v>
      </c>
      <c r="P626" s="7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2">
        <f t="shared" si="58"/>
        <v>42029.25</v>
      </c>
      <c r="T626" s="12">
        <f t="shared" si="59"/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0.77373333333333338</v>
      </c>
      <c r="P627" s="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2">
        <f t="shared" si="58"/>
        <v>43857.25</v>
      </c>
      <c r="T627" s="12">
        <f t="shared" si="59"/>
        <v>43871.25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2.0632812500000002</v>
      </c>
      <c r="P628" s="7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2">
        <f t="shared" si="58"/>
        <v>40449.208333333336</v>
      </c>
      <c r="T628" s="12">
        <f t="shared" si="59"/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6.9424999999999999</v>
      </c>
      <c r="P629" s="7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2">
        <f t="shared" si="58"/>
        <v>40345.208333333336</v>
      </c>
      <c r="T629" s="12">
        <f t="shared" si="59"/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1.5178947368421052</v>
      </c>
      <c r="P630" s="7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2">
        <f t="shared" si="58"/>
        <v>40455.208333333336</v>
      </c>
      <c r="T630" s="12">
        <f t="shared" si="59"/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0.64582072176949945</v>
      </c>
      <c r="P631" s="7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2">
        <f t="shared" si="58"/>
        <v>42557.208333333328</v>
      </c>
      <c r="T631" s="12">
        <f t="shared" si="59"/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0.62873684210526315</v>
      </c>
      <c r="P632" s="7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2">
        <f t="shared" si="58"/>
        <v>43586.208333333328</v>
      </c>
      <c r="T632" s="12">
        <f t="shared" si="59"/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3.1039864864864866</v>
      </c>
      <c r="P633" s="7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2">
        <f t="shared" si="58"/>
        <v>43550.208333333328</v>
      </c>
      <c r="T633" s="12">
        <f t="shared" si="59"/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0.42859916782246882</v>
      </c>
      <c r="P634" s="7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2">
        <f t="shared" si="58"/>
        <v>41945.208333333336</v>
      </c>
      <c r="T634" s="12">
        <f t="shared" si="59"/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0.83119402985074631</v>
      </c>
      <c r="P635" s="7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2">
        <f t="shared" si="58"/>
        <v>42315.25</v>
      </c>
      <c r="T635" s="12">
        <f t="shared" si="59"/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0.78531302876480547</v>
      </c>
      <c r="P636" s="7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2">
        <f t="shared" si="58"/>
        <v>42819.208333333328</v>
      </c>
      <c r="T636" s="12">
        <f t="shared" si="59"/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1.1409352517985611</v>
      </c>
      <c r="P637" s="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2">
        <f t="shared" si="58"/>
        <v>41314.25</v>
      </c>
      <c r="T637" s="12">
        <f t="shared" si="59"/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0.64537683358624176</v>
      </c>
      <c r="P638" s="7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2">
        <f t="shared" si="58"/>
        <v>40926.25</v>
      </c>
      <c r="T638" s="12">
        <f t="shared" si="59"/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0.79411764705882348</v>
      </c>
      <c r="P639" s="7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2">
        <f t="shared" si="58"/>
        <v>42688.25</v>
      </c>
      <c r="T639" s="12">
        <f t="shared" si="59"/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0.11419117647058824</v>
      </c>
      <c r="P640" s="7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2">
        <f t="shared" si="58"/>
        <v>40386.208333333336</v>
      </c>
      <c r="T640" s="12">
        <f t="shared" si="59"/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0.56186046511627907</v>
      </c>
      <c r="P641" s="7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2">
        <f t="shared" si="58"/>
        <v>43309.208333333328</v>
      </c>
      <c r="T641" s="12">
        <f t="shared" si="59"/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ref="O642:O705" si="60">E642/D642</f>
        <v>0.16501669449081802</v>
      </c>
      <c r="P642" s="7">
        <f t="shared" ref="P642:P705" si="61">IF(G642&gt;0,E642/G642, 0)</f>
        <v>76.922178988326849</v>
      </c>
      <c r="Q642" t="str">
        <f t="shared" ref="Q642:Q705" si="62">LEFT(N642, SEARCH("/", N642)-1)</f>
        <v>theater</v>
      </c>
      <c r="R642" t="str">
        <f t="shared" ref="R642:R705" si="63">RIGHT(N642, LEN(N642)-SEARCH("/", N642))</f>
        <v>plays</v>
      </c>
      <c r="S642" s="12">
        <f t="shared" si="58"/>
        <v>42387.25</v>
      </c>
      <c r="T642" s="12">
        <f t="shared" si="59"/>
        <v>42390.25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60"/>
        <v>1.1996808510638297</v>
      </c>
      <c r="P643" s="7">
        <f t="shared" si="61"/>
        <v>58.128865979381445</v>
      </c>
      <c r="Q643" t="str">
        <f t="shared" si="62"/>
        <v>theater</v>
      </c>
      <c r="R643" t="str">
        <f t="shared" si="63"/>
        <v>plays</v>
      </c>
      <c r="S643" s="12">
        <f t="shared" ref="S643:S706" si="64">(((J643/60)/60)/24)+DATE(1970,1,1)</f>
        <v>42786.25</v>
      </c>
      <c r="T643" s="12">
        <f t="shared" ref="T643:T706" si="65">(((K643/60)/60)/24)+DATE(1970,1,1)</f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1.4545652173913044</v>
      </c>
      <c r="P644" s="7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2">
        <f t="shared" si="64"/>
        <v>43451.25</v>
      </c>
      <c r="T644" s="12">
        <f t="shared" si="65"/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2.2138255033557046</v>
      </c>
      <c r="P645" s="7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2">
        <f t="shared" si="64"/>
        <v>42795.25</v>
      </c>
      <c r="T645" s="12">
        <f t="shared" si="65"/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0.48396694214876035</v>
      </c>
      <c r="P646" s="7">
        <f t="shared" si="61"/>
        <v>28</v>
      </c>
      <c r="Q646" t="str">
        <f t="shared" si="62"/>
        <v>theater</v>
      </c>
      <c r="R646" t="str">
        <f t="shared" si="63"/>
        <v>plays</v>
      </c>
      <c r="S646" s="12">
        <f t="shared" si="64"/>
        <v>43452.25</v>
      </c>
      <c r="T646" s="12">
        <f t="shared" si="65"/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0.92911504424778757</v>
      </c>
      <c r="P647" s="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2">
        <f t="shared" si="64"/>
        <v>43369.208333333328</v>
      </c>
      <c r="T647" s="12">
        <f t="shared" si="65"/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0.88599797365754818</v>
      </c>
      <c r="P648" s="7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2">
        <f t="shared" si="64"/>
        <v>41346.208333333336</v>
      </c>
      <c r="T648" s="12">
        <f t="shared" si="65"/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0.41399999999999998</v>
      </c>
      <c r="P649" s="7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2">
        <f t="shared" si="64"/>
        <v>43199.208333333328</v>
      </c>
      <c r="T649" s="12">
        <f t="shared" si="65"/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0.63056795131845844</v>
      </c>
      <c r="P650" s="7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2">
        <f t="shared" si="64"/>
        <v>42922.208333333328</v>
      </c>
      <c r="T650" s="12">
        <f t="shared" si="65"/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0.48482333607230893</v>
      </c>
      <c r="P651" s="7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2">
        <f t="shared" si="64"/>
        <v>40471.208333333336</v>
      </c>
      <c r="T651" s="12">
        <f t="shared" si="65"/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0.02</v>
      </c>
      <c r="P652" s="7">
        <f t="shared" si="61"/>
        <v>2</v>
      </c>
      <c r="Q652" t="str">
        <f t="shared" si="62"/>
        <v>music</v>
      </c>
      <c r="R652" t="str">
        <f t="shared" si="63"/>
        <v>jazz</v>
      </c>
      <c r="S652" s="12">
        <f t="shared" si="64"/>
        <v>41828.208333333336</v>
      </c>
      <c r="T652" s="12">
        <f t="shared" si="65"/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0.88479410269445857</v>
      </c>
      <c r="P653" s="7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2">
        <f t="shared" si="64"/>
        <v>41692.25</v>
      </c>
      <c r="T653" s="12">
        <f t="shared" si="65"/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1.2684</v>
      </c>
      <c r="P654" s="7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2">
        <f t="shared" si="64"/>
        <v>42587.208333333328</v>
      </c>
      <c r="T654" s="12">
        <f t="shared" si="65"/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23.388333333333332</v>
      </c>
      <c r="P655" s="7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2">
        <f t="shared" si="64"/>
        <v>42468.208333333328</v>
      </c>
      <c r="T655" s="12">
        <f t="shared" si="65"/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5.0838857142857146</v>
      </c>
      <c r="P656" s="7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2">
        <f t="shared" si="64"/>
        <v>42240.208333333328</v>
      </c>
      <c r="T656" s="12">
        <f t="shared" si="65"/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1.9147826086956521</v>
      </c>
      <c r="P657" s="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2">
        <f t="shared" si="64"/>
        <v>42796.25</v>
      </c>
      <c r="T657" s="12">
        <f t="shared" si="65"/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0.42127533783783783</v>
      </c>
      <c r="P658" s="7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2">
        <f t="shared" si="64"/>
        <v>43097.25</v>
      </c>
      <c r="T658" s="12">
        <f t="shared" si="65"/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8.2400000000000001E-2</v>
      </c>
      <c r="P659" s="7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2">
        <f t="shared" si="64"/>
        <v>43096.25</v>
      </c>
      <c r="T659" s="12">
        <f t="shared" si="65"/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0.60064638783269964</v>
      </c>
      <c r="P660" s="7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2">
        <f t="shared" si="64"/>
        <v>42246.208333333328</v>
      </c>
      <c r="T660" s="12">
        <f t="shared" si="65"/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0.47232808616404309</v>
      </c>
      <c r="P661" s="7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2">
        <f t="shared" si="64"/>
        <v>40570.25</v>
      </c>
      <c r="T661" s="12">
        <f t="shared" si="65"/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0.81736263736263737</v>
      </c>
      <c r="P662" s="7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2">
        <f t="shared" si="64"/>
        <v>42237.208333333328</v>
      </c>
      <c r="T662" s="12">
        <f t="shared" si="65"/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0.54187265917603</v>
      </c>
      <c r="P663" s="7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2">
        <f t="shared" si="64"/>
        <v>40996.208333333336</v>
      </c>
      <c r="T663" s="12">
        <f t="shared" si="65"/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0.97868131868131869</v>
      </c>
      <c r="P664" s="7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2">
        <f t="shared" si="64"/>
        <v>43443.25</v>
      </c>
      <c r="T664" s="12">
        <f t="shared" si="65"/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0.77239999999999998</v>
      </c>
      <c r="P665" s="7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2">
        <f t="shared" si="64"/>
        <v>40458.208333333336</v>
      </c>
      <c r="T665" s="12">
        <f t="shared" si="65"/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0.33464735516372796</v>
      </c>
      <c r="P666" s="7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2">
        <f t="shared" si="64"/>
        <v>40959.25</v>
      </c>
      <c r="T666" s="12">
        <f t="shared" si="65"/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2.3958823529411766</v>
      </c>
      <c r="P667" s="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2">
        <f t="shared" si="64"/>
        <v>40733.208333333336</v>
      </c>
      <c r="T667" s="12">
        <f t="shared" si="65"/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0.64032258064516134</v>
      </c>
      <c r="P668" s="7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2">
        <f t="shared" si="64"/>
        <v>41516.208333333336</v>
      </c>
      <c r="T668" s="12">
        <f t="shared" si="65"/>
        <v>41522.208333333336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1.7615942028985507</v>
      </c>
      <c r="P669" s="7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2">
        <f t="shared" si="64"/>
        <v>41892.208333333336</v>
      </c>
      <c r="T669" s="12">
        <f t="shared" si="65"/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0.20338181818181819</v>
      </c>
      <c r="P670" s="7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2">
        <f t="shared" si="64"/>
        <v>41122.208333333336</v>
      </c>
      <c r="T670" s="12">
        <f t="shared" si="65"/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3.5864754098360656</v>
      </c>
      <c r="P671" s="7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2">
        <f t="shared" si="64"/>
        <v>42912.208333333328</v>
      </c>
      <c r="T671" s="12">
        <f t="shared" si="65"/>
        <v>42921.208333333328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4.6885802469135802</v>
      </c>
      <c r="P672" s="7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2">
        <f t="shared" si="64"/>
        <v>42425.25</v>
      </c>
      <c r="T672" s="12">
        <f t="shared" si="65"/>
        <v>42437.25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1.220563524590164</v>
      </c>
      <c r="P673" s="7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2">
        <f t="shared" si="64"/>
        <v>40390.208333333336</v>
      </c>
      <c r="T673" s="12">
        <f t="shared" si="65"/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0.55931783729156137</v>
      </c>
      <c r="P674" s="7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2">
        <f t="shared" si="64"/>
        <v>43180.208333333328</v>
      </c>
      <c r="T674" s="12">
        <f t="shared" si="65"/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0.43660714285714286</v>
      </c>
      <c r="P675" s="7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2">
        <f t="shared" si="64"/>
        <v>42475.208333333328</v>
      </c>
      <c r="T675" s="12">
        <f t="shared" si="65"/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0.33538371411833628</v>
      </c>
      <c r="P676" s="7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2">
        <f t="shared" si="64"/>
        <v>40774.208333333336</v>
      </c>
      <c r="T676" s="12">
        <f t="shared" si="65"/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1.2297938144329896</v>
      </c>
      <c r="P677" s="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2">
        <f t="shared" si="64"/>
        <v>43719.208333333328</v>
      </c>
      <c r="T677" s="12">
        <f t="shared" si="65"/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1.8974959871589085</v>
      </c>
      <c r="P678" s="7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2">
        <f t="shared" si="64"/>
        <v>41178.208333333336</v>
      </c>
      <c r="T678" s="12">
        <f t="shared" si="65"/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0.83622641509433959</v>
      </c>
      <c r="P679" s="7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2">
        <f t="shared" si="64"/>
        <v>42561.208333333328</v>
      </c>
      <c r="T679" s="12">
        <f t="shared" si="65"/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0.17968844221105529</v>
      </c>
      <c r="P680" s="7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2">
        <f t="shared" si="64"/>
        <v>43484.25</v>
      </c>
      <c r="T680" s="12">
        <f t="shared" si="65"/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10.365</v>
      </c>
      <c r="P681" s="7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2">
        <f t="shared" si="64"/>
        <v>43756.208333333328</v>
      </c>
      <c r="T681" s="12">
        <f t="shared" si="65"/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0.97405219780219776</v>
      </c>
      <c r="P682" s="7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2">
        <f t="shared" si="64"/>
        <v>43813.25</v>
      </c>
      <c r="T682" s="12">
        <f t="shared" si="65"/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0.86386203150461705</v>
      </c>
      <c r="P683" s="7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2">
        <f t="shared" si="64"/>
        <v>40898.25</v>
      </c>
      <c r="T683" s="12">
        <f t="shared" si="65"/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1.5016666666666667</v>
      </c>
      <c r="P684" s="7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2">
        <f t="shared" si="64"/>
        <v>41619.25</v>
      </c>
      <c r="T684" s="12">
        <f t="shared" si="65"/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3.5843478260869563</v>
      </c>
      <c r="P685" s="7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2">
        <f t="shared" si="64"/>
        <v>43359.208333333328</v>
      </c>
      <c r="T685" s="12">
        <f t="shared" si="65"/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5.4285714285714288</v>
      </c>
      <c r="P686" s="7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2">
        <f t="shared" si="64"/>
        <v>40358.208333333336</v>
      </c>
      <c r="T686" s="12">
        <f t="shared" si="65"/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0.67500714285714281</v>
      </c>
      <c r="P687" s="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2">
        <f t="shared" si="64"/>
        <v>42239.208333333328</v>
      </c>
      <c r="T687" s="12">
        <f t="shared" si="65"/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1.9174666666666667</v>
      </c>
      <c r="P688" s="7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2">
        <f t="shared" si="64"/>
        <v>43186.208333333328</v>
      </c>
      <c r="T688" s="12">
        <f t="shared" si="65"/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9.32</v>
      </c>
      <c r="P689" s="7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2">
        <f t="shared" si="64"/>
        <v>42806.25</v>
      </c>
      <c r="T689" s="12">
        <f t="shared" si="65"/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4.2927586206896553</v>
      </c>
      <c r="P690" s="7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2">
        <f t="shared" si="64"/>
        <v>43475.25</v>
      </c>
      <c r="T690" s="12">
        <f t="shared" si="65"/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1.0065753424657535</v>
      </c>
      <c r="P691" s="7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2">
        <f t="shared" si="64"/>
        <v>41576.208333333336</v>
      </c>
      <c r="T691" s="12">
        <f t="shared" si="65"/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2.266111111111111</v>
      </c>
      <c r="P692" s="7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2">
        <f t="shared" si="64"/>
        <v>40874.25</v>
      </c>
      <c r="T692" s="12">
        <f t="shared" si="65"/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1.4238</v>
      </c>
      <c r="P693" s="7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2">
        <f t="shared" si="64"/>
        <v>41185.208333333336</v>
      </c>
      <c r="T693" s="12">
        <f t="shared" si="65"/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0.90633333333333332</v>
      </c>
      <c r="P694" s="7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2">
        <f t="shared" si="64"/>
        <v>43655.208333333328</v>
      </c>
      <c r="T694" s="12">
        <f t="shared" si="65"/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0.63966740576496672</v>
      </c>
      <c r="P695" s="7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2">
        <f t="shared" si="64"/>
        <v>43025.208333333328</v>
      </c>
      <c r="T695" s="12">
        <f t="shared" si="65"/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0.84131868131868137</v>
      </c>
      <c r="P696" s="7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2">
        <f t="shared" si="64"/>
        <v>43066.25</v>
      </c>
      <c r="T696" s="12">
        <f t="shared" si="65"/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1.3393478260869565</v>
      </c>
      <c r="P697" s="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2">
        <f t="shared" si="64"/>
        <v>42322.25</v>
      </c>
      <c r="T697" s="12">
        <f t="shared" si="65"/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0.59042047531992692</v>
      </c>
      <c r="P698" s="7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2">
        <f t="shared" si="64"/>
        <v>42114.208333333328</v>
      </c>
      <c r="T698" s="12">
        <f t="shared" si="65"/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1.5280062063615205</v>
      </c>
      <c r="P699" s="7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2">
        <f t="shared" si="64"/>
        <v>43190.208333333328</v>
      </c>
      <c r="T699" s="12">
        <f t="shared" si="65"/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4.466912114014252</v>
      </c>
      <c r="P700" s="7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2">
        <f t="shared" si="64"/>
        <v>40871.25</v>
      </c>
      <c r="T700" s="12">
        <f t="shared" si="65"/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0.8439189189189189</v>
      </c>
      <c r="P701" s="7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2">
        <f t="shared" si="64"/>
        <v>43641.208333333328</v>
      </c>
      <c r="T701" s="12">
        <f t="shared" si="65"/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0.03</v>
      </c>
      <c r="P702" s="7">
        <f t="shared" si="61"/>
        <v>3</v>
      </c>
      <c r="Q702" t="str">
        <f t="shared" si="62"/>
        <v>technology</v>
      </c>
      <c r="R702" t="str">
        <f t="shared" si="63"/>
        <v>wearables</v>
      </c>
      <c r="S702" s="12">
        <f t="shared" si="64"/>
        <v>40203.25</v>
      </c>
      <c r="T702" s="12">
        <f t="shared" si="65"/>
        <v>40218.25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1.7502692307692307</v>
      </c>
      <c r="P703" s="7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2">
        <f t="shared" si="64"/>
        <v>40629.208333333336</v>
      </c>
      <c r="T703" s="12">
        <f t="shared" si="65"/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0.54137931034482756</v>
      </c>
      <c r="P704" s="7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2">
        <f t="shared" si="64"/>
        <v>41477.208333333336</v>
      </c>
      <c r="T704" s="12">
        <f t="shared" si="65"/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3.1187381703470032</v>
      </c>
      <c r="P705" s="7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2">
        <f t="shared" si="64"/>
        <v>41020.208333333336</v>
      </c>
      <c r="T705" s="12">
        <f t="shared" si="65"/>
        <v>41037.208333333336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ref="O706:O769" si="66">E706/D706</f>
        <v>1.2278160919540231</v>
      </c>
      <c r="P706" s="7">
        <f t="shared" ref="P706:P769" si="67">IF(G706&gt;0,E706/G706, 0)</f>
        <v>92.08620689655173</v>
      </c>
      <c r="Q706" t="str">
        <f t="shared" ref="Q706:Q769" si="68">LEFT(N706, SEARCH("/", N706)-1)</f>
        <v>film &amp; video</v>
      </c>
      <c r="R706" t="str">
        <f t="shared" ref="R706:R769" si="69">RIGHT(N706, LEN(N706)-SEARCH("/", N706))</f>
        <v>animation</v>
      </c>
      <c r="S706" s="12">
        <f t="shared" si="64"/>
        <v>42555.208333333328</v>
      </c>
      <c r="T706" s="12">
        <f t="shared" si="65"/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66"/>
        <v>0.99026517383618151</v>
      </c>
      <c r="P707" s="7">
        <f t="shared" si="67"/>
        <v>82.986666666666665</v>
      </c>
      <c r="Q707" t="str">
        <f t="shared" si="68"/>
        <v>publishing</v>
      </c>
      <c r="R707" t="str">
        <f t="shared" si="69"/>
        <v>nonfiction</v>
      </c>
      <c r="S707" s="12">
        <f t="shared" ref="S707:S770" si="70">(((J707/60)/60)/24)+DATE(1970,1,1)</f>
        <v>41619.25</v>
      </c>
      <c r="T707" s="12">
        <f t="shared" ref="T707:T770" si="71">(((K707/60)/60)/24)+DATE(1970,1,1)</f>
        <v>41623.25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1.278468634686347</v>
      </c>
      <c r="P708" s="7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2">
        <f t="shared" si="70"/>
        <v>43471.25</v>
      </c>
      <c r="T708" s="12">
        <f t="shared" si="71"/>
        <v>43479.25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1.5861643835616439</v>
      </c>
      <c r="P709" s="7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2">
        <f t="shared" si="70"/>
        <v>43442.25</v>
      </c>
      <c r="T709" s="12">
        <f t="shared" si="71"/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7.0705882352941174</v>
      </c>
      <c r="P710" s="7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2">
        <f t="shared" si="70"/>
        <v>42877.208333333328</v>
      </c>
      <c r="T710" s="12">
        <f t="shared" si="71"/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1.4238775510204082</v>
      </c>
      <c r="P711" s="7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2">
        <f t="shared" si="70"/>
        <v>41018.208333333336</v>
      </c>
      <c r="T711" s="12">
        <f t="shared" si="71"/>
        <v>41025.208333333336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1.4786046511627906</v>
      </c>
      <c r="P712" s="7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2">
        <f t="shared" si="70"/>
        <v>43295.208333333328</v>
      </c>
      <c r="T712" s="12">
        <f t="shared" si="71"/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0.20322580645161289</v>
      </c>
      <c r="P713" s="7">
        <f t="shared" si="67"/>
        <v>90</v>
      </c>
      <c r="Q713" t="str">
        <f t="shared" si="68"/>
        <v>theater</v>
      </c>
      <c r="R713" t="str">
        <f t="shared" si="69"/>
        <v>plays</v>
      </c>
      <c r="S713" s="12">
        <f t="shared" si="70"/>
        <v>42393.25</v>
      </c>
      <c r="T713" s="12">
        <f t="shared" si="71"/>
        <v>42395.25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18.40625</v>
      </c>
      <c r="P714" s="7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2">
        <f t="shared" si="70"/>
        <v>42559.208333333328</v>
      </c>
      <c r="T714" s="12">
        <f t="shared" si="71"/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1.6194202898550725</v>
      </c>
      <c r="P715" s="7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2">
        <f t="shared" si="70"/>
        <v>42604.208333333328</v>
      </c>
      <c r="T715" s="12">
        <f t="shared" si="71"/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4.7282077922077921</v>
      </c>
      <c r="P716" s="7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2">
        <f t="shared" si="70"/>
        <v>41870.208333333336</v>
      </c>
      <c r="T716" s="12">
        <f t="shared" si="71"/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0.24466101694915254</v>
      </c>
      <c r="P717" s="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2">
        <f t="shared" si="70"/>
        <v>40397.208333333336</v>
      </c>
      <c r="T717" s="12">
        <f t="shared" si="71"/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5.1764999999999999</v>
      </c>
      <c r="P718" s="7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2">
        <f t="shared" si="70"/>
        <v>41465.208333333336</v>
      </c>
      <c r="T718" s="12">
        <f t="shared" si="71"/>
        <v>41493.208333333336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2.4764285714285714</v>
      </c>
      <c r="P719" s="7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2">
        <f t="shared" si="70"/>
        <v>40777.208333333336</v>
      </c>
      <c r="T719" s="12">
        <f t="shared" si="71"/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1.0020481927710843</v>
      </c>
      <c r="P720" s="7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2">
        <f t="shared" si="70"/>
        <v>41442.208333333336</v>
      </c>
      <c r="T720" s="12">
        <f t="shared" si="71"/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1.53</v>
      </c>
      <c r="P721" s="7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2">
        <f t="shared" si="70"/>
        <v>41058.208333333336</v>
      </c>
      <c r="T721" s="12">
        <f t="shared" si="71"/>
        <v>41069.208333333336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0.37091954022988505</v>
      </c>
      <c r="P722" s="7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2">
        <f t="shared" si="70"/>
        <v>43152.25</v>
      </c>
      <c r="T722" s="12">
        <f t="shared" si="71"/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4.3923948220064728E-2</v>
      </c>
      <c r="P723" s="7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2">
        <f t="shared" si="70"/>
        <v>43194.208333333328</v>
      </c>
      <c r="T723" s="12">
        <f t="shared" si="71"/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1.5650721649484536</v>
      </c>
      <c r="P724" s="7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2">
        <f t="shared" si="70"/>
        <v>43045.25</v>
      </c>
      <c r="T724" s="12">
        <f t="shared" si="71"/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2.704081632653061</v>
      </c>
      <c r="P725" s="7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2">
        <f t="shared" si="70"/>
        <v>42431.25</v>
      </c>
      <c r="T725" s="12">
        <f t="shared" si="71"/>
        <v>42452.208333333328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1.3405952380952382</v>
      </c>
      <c r="P726" s="7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2">
        <f t="shared" si="70"/>
        <v>41934.208333333336</v>
      </c>
      <c r="T726" s="12">
        <f t="shared" si="71"/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0.50398033126293995</v>
      </c>
      <c r="P727" s="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2">
        <f t="shared" si="70"/>
        <v>41958.25</v>
      </c>
      <c r="T727" s="12">
        <f t="shared" si="71"/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0.88815837937384901</v>
      </c>
      <c r="P728" s="7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2">
        <f t="shared" si="70"/>
        <v>40476.208333333336</v>
      </c>
      <c r="T728" s="12">
        <f t="shared" si="71"/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1.65</v>
      </c>
      <c r="P729" s="7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2">
        <f t="shared" si="70"/>
        <v>43485.25</v>
      </c>
      <c r="T729" s="12">
        <f t="shared" si="71"/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0.17499999999999999</v>
      </c>
      <c r="P730" s="7">
        <f t="shared" si="67"/>
        <v>73.5</v>
      </c>
      <c r="Q730" t="str">
        <f t="shared" si="68"/>
        <v>theater</v>
      </c>
      <c r="R730" t="str">
        <f t="shared" si="69"/>
        <v>plays</v>
      </c>
      <c r="S730" s="12">
        <f t="shared" si="70"/>
        <v>42515.208333333328</v>
      </c>
      <c r="T730" s="12">
        <f t="shared" si="71"/>
        <v>42526.208333333328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1.8566071428571429</v>
      </c>
      <c r="P731" s="7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2">
        <f t="shared" si="70"/>
        <v>41309.25</v>
      </c>
      <c r="T731" s="12">
        <f t="shared" si="71"/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4.1266319444444441</v>
      </c>
      <c r="P732" s="7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2">
        <f t="shared" si="70"/>
        <v>42147.208333333328</v>
      </c>
      <c r="T732" s="12">
        <f t="shared" si="71"/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0.90249999999999997</v>
      </c>
      <c r="P733" s="7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2">
        <f t="shared" si="70"/>
        <v>42939.208333333328</v>
      </c>
      <c r="T733" s="12">
        <f t="shared" si="71"/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0.91984615384615387</v>
      </c>
      <c r="P734" s="7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2">
        <f t="shared" si="70"/>
        <v>42816.208333333328</v>
      </c>
      <c r="T734" s="12">
        <f t="shared" si="71"/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5.2700632911392402</v>
      </c>
      <c r="P735" s="7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2">
        <f t="shared" si="70"/>
        <v>41844.208333333336</v>
      </c>
      <c r="T735" s="12">
        <f t="shared" si="71"/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3.1914285714285713</v>
      </c>
      <c r="P736" s="7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2">
        <f t="shared" si="70"/>
        <v>42763.25</v>
      </c>
      <c r="T736" s="12">
        <f t="shared" si="71"/>
        <v>42775.25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3.5418867924528303</v>
      </c>
      <c r="P737" s="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2">
        <f t="shared" si="70"/>
        <v>42459.208333333328</v>
      </c>
      <c r="T737" s="12">
        <f t="shared" si="71"/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0.32896103896103895</v>
      </c>
      <c r="P738" s="7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2">
        <f t="shared" si="70"/>
        <v>42055.25</v>
      </c>
      <c r="T738" s="12">
        <f t="shared" si="71"/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1.358918918918919</v>
      </c>
      <c r="P739" s="7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2">
        <f t="shared" si="70"/>
        <v>42685.25</v>
      </c>
      <c r="T739" s="12">
        <f t="shared" si="71"/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2.0843373493975904E-2</v>
      </c>
      <c r="P740" s="7">
        <f t="shared" si="67"/>
        <v>103.8</v>
      </c>
      <c r="Q740" t="str">
        <f t="shared" si="68"/>
        <v>theater</v>
      </c>
      <c r="R740" t="str">
        <f t="shared" si="69"/>
        <v>plays</v>
      </c>
      <c r="S740" s="12">
        <f t="shared" si="70"/>
        <v>41959.25</v>
      </c>
      <c r="T740" s="12">
        <f t="shared" si="71"/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0.61</v>
      </c>
      <c r="P741" s="7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2">
        <f t="shared" si="70"/>
        <v>41089.208333333336</v>
      </c>
      <c r="T741" s="12">
        <f t="shared" si="71"/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0.30037735849056602</v>
      </c>
      <c r="P742" s="7">
        <f t="shared" si="67"/>
        <v>99.5</v>
      </c>
      <c r="Q742" t="str">
        <f t="shared" si="68"/>
        <v>theater</v>
      </c>
      <c r="R742" t="str">
        <f t="shared" si="69"/>
        <v>plays</v>
      </c>
      <c r="S742" s="12">
        <f t="shared" si="70"/>
        <v>42769.25</v>
      </c>
      <c r="T742" s="12">
        <f t="shared" si="71"/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11.791666666666666</v>
      </c>
      <c r="P743" s="7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2">
        <f t="shared" si="70"/>
        <v>40321.208333333336</v>
      </c>
      <c r="T743" s="12">
        <f t="shared" si="71"/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11.260833333333334</v>
      </c>
      <c r="P744" s="7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2">
        <f t="shared" si="70"/>
        <v>40197.25</v>
      </c>
      <c r="T744" s="12">
        <f t="shared" si="71"/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0.12923076923076923</v>
      </c>
      <c r="P745" s="7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2">
        <f t="shared" si="70"/>
        <v>42298.208333333328</v>
      </c>
      <c r="T745" s="12">
        <f t="shared" si="71"/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7.12</v>
      </c>
      <c r="P746" s="7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2">
        <f t="shared" si="70"/>
        <v>43322.208333333328</v>
      </c>
      <c r="T746" s="12">
        <f t="shared" si="71"/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0.30304347826086958</v>
      </c>
      <c r="P747" s="7">
        <f t="shared" si="67"/>
        <v>61.5</v>
      </c>
      <c r="Q747" t="str">
        <f t="shared" si="68"/>
        <v>technology</v>
      </c>
      <c r="R747" t="str">
        <f t="shared" si="69"/>
        <v>wearables</v>
      </c>
      <c r="S747" s="12">
        <f t="shared" si="70"/>
        <v>40328.208333333336</v>
      </c>
      <c r="T747" s="12">
        <f t="shared" si="71"/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2.1250896057347672</v>
      </c>
      <c r="P748" s="7">
        <f t="shared" si="67"/>
        <v>35</v>
      </c>
      <c r="Q748" t="str">
        <f t="shared" si="68"/>
        <v>technology</v>
      </c>
      <c r="R748" t="str">
        <f t="shared" si="69"/>
        <v>web</v>
      </c>
      <c r="S748" s="12">
        <f t="shared" si="70"/>
        <v>40825.208333333336</v>
      </c>
      <c r="T748" s="12">
        <f t="shared" si="71"/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2.2885714285714287</v>
      </c>
      <c r="P749" s="7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2">
        <f t="shared" si="70"/>
        <v>40423.208333333336</v>
      </c>
      <c r="T749" s="12">
        <f t="shared" si="71"/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0.34959979476654696</v>
      </c>
      <c r="P750" s="7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2">
        <f t="shared" si="70"/>
        <v>40238.25</v>
      </c>
      <c r="T750" s="12">
        <f t="shared" si="71"/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1.5729069767441861</v>
      </c>
      <c r="P751" s="7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2">
        <f t="shared" si="70"/>
        <v>41920.208333333336</v>
      </c>
      <c r="T751" s="12">
        <f t="shared" si="71"/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0.01</v>
      </c>
      <c r="P752" s="7">
        <f t="shared" si="67"/>
        <v>1</v>
      </c>
      <c r="Q752" t="str">
        <f t="shared" si="68"/>
        <v>music</v>
      </c>
      <c r="R752" t="str">
        <f t="shared" si="69"/>
        <v>electric music</v>
      </c>
      <c r="S752" s="12">
        <f t="shared" si="70"/>
        <v>40360.208333333336</v>
      </c>
      <c r="T752" s="12">
        <f t="shared" si="71"/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2.3230555555555554</v>
      </c>
      <c r="P753" s="7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2">
        <f t="shared" si="70"/>
        <v>42446.208333333328</v>
      </c>
      <c r="T753" s="12">
        <f t="shared" si="71"/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0.92448275862068963</v>
      </c>
      <c r="P754" s="7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2">
        <f t="shared" si="70"/>
        <v>40395.208333333336</v>
      </c>
      <c r="T754" s="12">
        <f t="shared" si="71"/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2.5670212765957445</v>
      </c>
      <c r="P755" s="7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2">
        <f t="shared" si="70"/>
        <v>40321.208333333336</v>
      </c>
      <c r="T755" s="12">
        <f t="shared" si="71"/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1.6847017045454546</v>
      </c>
      <c r="P756" s="7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2">
        <f t="shared" si="70"/>
        <v>41210.208333333336</v>
      </c>
      <c r="T756" s="12">
        <f t="shared" si="71"/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1.6657777777777778</v>
      </c>
      <c r="P757" s="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2">
        <f t="shared" si="70"/>
        <v>43096.25</v>
      </c>
      <c r="T757" s="12">
        <f t="shared" si="71"/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7.7207692307692311</v>
      </c>
      <c r="P758" s="7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2">
        <f t="shared" si="70"/>
        <v>42024.25</v>
      </c>
      <c r="T758" s="12">
        <f t="shared" si="71"/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4.0685714285714285</v>
      </c>
      <c r="P759" s="7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2">
        <f t="shared" si="70"/>
        <v>40675.208333333336</v>
      </c>
      <c r="T759" s="12">
        <f t="shared" si="71"/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5.6420608108108112</v>
      </c>
      <c r="P760" s="7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2">
        <f t="shared" si="70"/>
        <v>41936.208333333336</v>
      </c>
      <c r="T760" s="12">
        <f t="shared" si="71"/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0.6842686567164179</v>
      </c>
      <c r="P761" s="7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2">
        <f t="shared" si="70"/>
        <v>43136.25</v>
      </c>
      <c r="T761" s="12">
        <f t="shared" si="71"/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0.34351966873706002</v>
      </c>
      <c r="P762" s="7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2">
        <f t="shared" si="70"/>
        <v>43678.208333333328</v>
      </c>
      <c r="T762" s="12">
        <f t="shared" si="71"/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6.5545454545454547</v>
      </c>
      <c r="P763" s="7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2">
        <f t="shared" si="70"/>
        <v>42938.208333333328</v>
      </c>
      <c r="T763" s="12">
        <f t="shared" si="71"/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1.7725714285714285</v>
      </c>
      <c r="P764" s="7">
        <f t="shared" si="67"/>
        <v>62.04</v>
      </c>
      <c r="Q764" t="str">
        <f t="shared" si="68"/>
        <v>music</v>
      </c>
      <c r="R764" t="str">
        <f t="shared" si="69"/>
        <v>jazz</v>
      </c>
      <c r="S764" s="12">
        <f t="shared" si="70"/>
        <v>41241.25</v>
      </c>
      <c r="T764" s="12">
        <f t="shared" si="71"/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1.1317857142857144</v>
      </c>
      <c r="P765" s="7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2">
        <f t="shared" si="70"/>
        <v>41037.208333333336</v>
      </c>
      <c r="T765" s="12">
        <f t="shared" si="71"/>
        <v>41072.208333333336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7.2818181818181822</v>
      </c>
      <c r="P766" s="7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2">
        <f t="shared" si="70"/>
        <v>40676.208333333336</v>
      </c>
      <c r="T766" s="12">
        <f t="shared" si="71"/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2.0833333333333335</v>
      </c>
      <c r="P767" s="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2">
        <f t="shared" si="70"/>
        <v>42840.208333333328</v>
      </c>
      <c r="T767" s="12">
        <f t="shared" si="71"/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0.31171232876712329</v>
      </c>
      <c r="P768" s="7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2">
        <f t="shared" si="70"/>
        <v>43362.208333333328</v>
      </c>
      <c r="T768" s="12">
        <f t="shared" si="71"/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0.56967078189300413</v>
      </c>
      <c r="P769" s="7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2">
        <f t="shared" si="70"/>
        <v>42283.208333333328</v>
      </c>
      <c r="T769" s="12">
        <f t="shared" si="71"/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ref="O770:O833" si="72">E770/D770</f>
        <v>2.31</v>
      </c>
      <c r="P770" s="7">
        <f t="shared" ref="P770:P833" si="73">IF(G770&gt;0,E770/G770, 0)</f>
        <v>73.92</v>
      </c>
      <c r="Q770" t="str">
        <f t="shared" ref="Q770:Q833" si="74">LEFT(N770, SEARCH("/", N770)-1)</f>
        <v>theater</v>
      </c>
      <c r="R770" t="str">
        <f t="shared" ref="R770:R833" si="75">RIGHT(N770, LEN(N770)-SEARCH("/", N770))</f>
        <v>plays</v>
      </c>
      <c r="S770" s="12">
        <f t="shared" si="70"/>
        <v>41619.25</v>
      </c>
      <c r="T770" s="12">
        <f t="shared" si="71"/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72"/>
        <v>0.86867834394904464</v>
      </c>
      <c r="P771" s="7">
        <f t="shared" si="73"/>
        <v>31.995894428152493</v>
      </c>
      <c r="Q771" t="str">
        <f t="shared" si="74"/>
        <v>games</v>
      </c>
      <c r="R771" t="str">
        <f t="shared" si="75"/>
        <v>video games</v>
      </c>
      <c r="S771" s="12">
        <f t="shared" ref="S771:S834" si="76">(((J771/60)/60)/24)+DATE(1970,1,1)</f>
        <v>41501.208333333336</v>
      </c>
      <c r="T771" s="12">
        <f t="shared" ref="T771:T834" si="77">(((K771/60)/60)/24)+DATE(1970,1,1)</f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2.7074418604651163</v>
      </c>
      <c r="P772" s="7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2">
        <f t="shared" si="76"/>
        <v>41743.208333333336</v>
      </c>
      <c r="T772" s="12">
        <f t="shared" si="77"/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0.49446428571428569</v>
      </c>
      <c r="P773" s="7">
        <f t="shared" si="73"/>
        <v>106.5</v>
      </c>
      <c r="Q773" t="str">
        <f t="shared" si="74"/>
        <v>theater</v>
      </c>
      <c r="R773" t="str">
        <f t="shared" si="75"/>
        <v>plays</v>
      </c>
      <c r="S773" s="12">
        <f t="shared" si="76"/>
        <v>43491.25</v>
      </c>
      <c r="T773" s="12">
        <f t="shared" si="77"/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1.1335962566844919</v>
      </c>
      <c r="P774" s="7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2">
        <f t="shared" si="76"/>
        <v>43505.25</v>
      </c>
      <c r="T774" s="12">
        <f t="shared" si="77"/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1.9055555555555554</v>
      </c>
      <c r="P775" s="7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2">
        <f t="shared" si="76"/>
        <v>42838.208333333328</v>
      </c>
      <c r="T775" s="12">
        <f t="shared" si="77"/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1.355</v>
      </c>
      <c r="P776" s="7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2">
        <f t="shared" si="76"/>
        <v>42513.208333333328</v>
      </c>
      <c r="T776" s="12">
        <f t="shared" si="77"/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0.10297872340425532</v>
      </c>
      <c r="P777" s="7">
        <f t="shared" si="73"/>
        <v>96.8</v>
      </c>
      <c r="Q777" t="str">
        <f t="shared" si="74"/>
        <v>music</v>
      </c>
      <c r="R777" t="str">
        <f t="shared" si="75"/>
        <v>rock</v>
      </c>
      <c r="S777" s="12">
        <f t="shared" si="76"/>
        <v>41949.25</v>
      </c>
      <c r="T777" s="12">
        <f t="shared" si="77"/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0.65544223826714798</v>
      </c>
      <c r="P778" s="7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2">
        <f t="shared" si="76"/>
        <v>43650.208333333328</v>
      </c>
      <c r="T778" s="12">
        <f t="shared" si="77"/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0.49026652452025588</v>
      </c>
      <c r="P779" s="7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2">
        <f t="shared" si="76"/>
        <v>40809.208333333336</v>
      </c>
      <c r="T779" s="12">
        <f t="shared" si="77"/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7.8792307692307695</v>
      </c>
      <c r="P780" s="7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2">
        <f t="shared" si="76"/>
        <v>40768.208333333336</v>
      </c>
      <c r="T780" s="12">
        <f t="shared" si="77"/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0.80306347746090156</v>
      </c>
      <c r="P781" s="7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2">
        <f t="shared" si="76"/>
        <v>42230.208333333328</v>
      </c>
      <c r="T781" s="12">
        <f t="shared" si="77"/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1.0629411764705883</v>
      </c>
      <c r="P782" s="7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2">
        <f t="shared" si="76"/>
        <v>42573.208333333328</v>
      </c>
      <c r="T782" s="12">
        <f t="shared" si="77"/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0.50735632183908042</v>
      </c>
      <c r="P783" s="7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2">
        <f t="shared" si="76"/>
        <v>40482.208333333336</v>
      </c>
      <c r="T783" s="12">
        <f t="shared" si="77"/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2.153137254901961</v>
      </c>
      <c r="P784" s="7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2">
        <f t="shared" si="76"/>
        <v>40603.25</v>
      </c>
      <c r="T784" s="12">
        <f t="shared" si="77"/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1.4122972972972974</v>
      </c>
      <c r="P785" s="7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2">
        <f t="shared" si="76"/>
        <v>41625.25</v>
      </c>
      <c r="T785" s="12">
        <f t="shared" si="77"/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1.1533745781777278</v>
      </c>
      <c r="P786" s="7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2">
        <f t="shared" si="76"/>
        <v>42435.25</v>
      </c>
      <c r="T786" s="12">
        <f t="shared" si="77"/>
        <v>42446.208333333328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1.9311940298507462</v>
      </c>
      <c r="P787" s="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2">
        <f t="shared" si="76"/>
        <v>43582.208333333328</v>
      </c>
      <c r="T787" s="12">
        <f t="shared" si="77"/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7.2973333333333334</v>
      </c>
      <c r="P788" s="7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2">
        <f t="shared" si="76"/>
        <v>43186.208333333328</v>
      </c>
      <c r="T788" s="12">
        <f t="shared" si="77"/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0.99663398692810456</v>
      </c>
      <c r="P789" s="7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2">
        <f t="shared" si="76"/>
        <v>40684.208333333336</v>
      </c>
      <c r="T789" s="12">
        <f t="shared" si="77"/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0.88166666666666671</v>
      </c>
      <c r="P790" s="7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2">
        <f t="shared" si="76"/>
        <v>41202.208333333336</v>
      </c>
      <c r="T790" s="12">
        <f t="shared" si="77"/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0.37233333333333335</v>
      </c>
      <c r="P791" s="7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2">
        <f t="shared" si="76"/>
        <v>41786.208333333336</v>
      </c>
      <c r="T791" s="12">
        <f t="shared" si="77"/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0.30540075309306081</v>
      </c>
      <c r="P792" s="7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2">
        <f t="shared" si="76"/>
        <v>40223.25</v>
      </c>
      <c r="T792" s="12">
        <f t="shared" si="77"/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0.25714285714285712</v>
      </c>
      <c r="P793" s="7">
        <f t="shared" si="73"/>
        <v>90</v>
      </c>
      <c r="Q793" t="str">
        <f t="shared" si="74"/>
        <v>food</v>
      </c>
      <c r="R793" t="str">
        <f t="shared" si="75"/>
        <v>food trucks</v>
      </c>
      <c r="S793" s="12">
        <f t="shared" si="76"/>
        <v>42715.25</v>
      </c>
      <c r="T793" s="12">
        <f t="shared" si="77"/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0.34</v>
      </c>
      <c r="P794" s="7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2">
        <f t="shared" si="76"/>
        <v>41451.208333333336</v>
      </c>
      <c r="T794" s="12">
        <f t="shared" si="77"/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11.859090909090909</v>
      </c>
      <c r="P795" s="7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2">
        <f t="shared" si="76"/>
        <v>41450.208333333336</v>
      </c>
      <c r="T795" s="12">
        <f t="shared" si="77"/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1.2539393939393939</v>
      </c>
      <c r="P796" s="7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2">
        <f t="shared" si="76"/>
        <v>43091.25</v>
      </c>
      <c r="T796" s="12">
        <f t="shared" si="77"/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0.14394366197183098</v>
      </c>
      <c r="P797" s="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2">
        <f t="shared" si="76"/>
        <v>42675.208333333328</v>
      </c>
      <c r="T797" s="12">
        <f t="shared" si="77"/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0.54807692307692313</v>
      </c>
      <c r="P798" s="7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2">
        <f t="shared" si="76"/>
        <v>41859.208333333336</v>
      </c>
      <c r="T798" s="12">
        <f t="shared" si="77"/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1.0963157894736841</v>
      </c>
      <c r="P799" s="7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2">
        <f t="shared" si="76"/>
        <v>43464.25</v>
      </c>
      <c r="T799" s="12">
        <f t="shared" si="77"/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1.8847058823529412</v>
      </c>
      <c r="P800" s="7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2">
        <f t="shared" si="76"/>
        <v>41060.208333333336</v>
      </c>
      <c r="T800" s="12">
        <f t="shared" si="77"/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0.87008284023668636</v>
      </c>
      <c r="P801" s="7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2">
        <f t="shared" si="76"/>
        <v>42399.25</v>
      </c>
      <c r="T801" s="12">
        <f t="shared" si="77"/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0.01</v>
      </c>
      <c r="P802" s="7">
        <f t="shared" si="73"/>
        <v>1</v>
      </c>
      <c r="Q802" t="str">
        <f t="shared" si="74"/>
        <v>music</v>
      </c>
      <c r="R802" t="str">
        <f t="shared" si="75"/>
        <v>rock</v>
      </c>
      <c r="S802" s="12">
        <f t="shared" si="76"/>
        <v>42167.208333333328</v>
      </c>
      <c r="T802" s="12">
        <f t="shared" si="77"/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2.0291304347826089</v>
      </c>
      <c r="P803" s="7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2">
        <f t="shared" si="76"/>
        <v>43830.25</v>
      </c>
      <c r="T803" s="12">
        <f t="shared" si="77"/>
        <v>43852.25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1.9703225806451612</v>
      </c>
      <c r="P804" s="7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2">
        <f t="shared" si="76"/>
        <v>43650.208333333328</v>
      </c>
      <c r="T804" s="12">
        <f t="shared" si="77"/>
        <v>43652.208333333328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1.07</v>
      </c>
      <c r="P805" s="7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2">
        <f t="shared" si="76"/>
        <v>43492.25</v>
      </c>
      <c r="T805" s="12">
        <f t="shared" si="77"/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2.6873076923076922</v>
      </c>
      <c r="P806" s="7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2">
        <f t="shared" si="76"/>
        <v>43102.25</v>
      </c>
      <c r="T806" s="12">
        <f t="shared" si="77"/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0.50845360824742269</v>
      </c>
      <c r="P807" s="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2">
        <f t="shared" si="76"/>
        <v>41958.25</v>
      </c>
      <c r="T807" s="12">
        <f t="shared" si="77"/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11.802857142857142</v>
      </c>
      <c r="P808" s="7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2">
        <f t="shared" si="76"/>
        <v>40973.25</v>
      </c>
      <c r="T808" s="12">
        <f t="shared" si="77"/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2.64</v>
      </c>
      <c r="P809" s="7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2">
        <f t="shared" si="76"/>
        <v>43753.208333333328</v>
      </c>
      <c r="T809" s="12">
        <f t="shared" si="77"/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0.30442307692307691</v>
      </c>
      <c r="P810" s="7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2">
        <f t="shared" si="76"/>
        <v>42507.208333333328</v>
      </c>
      <c r="T810" s="12">
        <f t="shared" si="77"/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0.62880681818181816</v>
      </c>
      <c r="P811" s="7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2">
        <f t="shared" si="76"/>
        <v>41135.208333333336</v>
      </c>
      <c r="T811" s="12">
        <f t="shared" si="77"/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1.9312499999999999</v>
      </c>
      <c r="P812" s="7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2">
        <f t="shared" si="76"/>
        <v>43067.25</v>
      </c>
      <c r="T812" s="12">
        <f t="shared" si="77"/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0.77102702702702708</v>
      </c>
      <c r="P813" s="7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2">
        <f t="shared" si="76"/>
        <v>42378.25</v>
      </c>
      <c r="T813" s="12">
        <f t="shared" si="77"/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2.2552763819095478</v>
      </c>
      <c r="P814" s="7">
        <f t="shared" si="73"/>
        <v>48</v>
      </c>
      <c r="Q814" t="str">
        <f t="shared" si="74"/>
        <v>publishing</v>
      </c>
      <c r="R814" t="str">
        <f t="shared" si="75"/>
        <v>nonfiction</v>
      </c>
      <c r="S814" s="12">
        <f t="shared" si="76"/>
        <v>43206.208333333328</v>
      </c>
      <c r="T814" s="12">
        <f t="shared" si="77"/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2.3940625</v>
      </c>
      <c r="P815" s="7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2">
        <f t="shared" si="76"/>
        <v>41148.208333333336</v>
      </c>
      <c r="T815" s="12">
        <f t="shared" si="77"/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0.921875</v>
      </c>
      <c r="P816" s="7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2">
        <f t="shared" si="76"/>
        <v>42517.208333333328</v>
      </c>
      <c r="T816" s="12">
        <f t="shared" si="77"/>
        <v>42519.208333333328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1.3023333333333333</v>
      </c>
      <c r="P817" s="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2">
        <f t="shared" si="76"/>
        <v>43068.25</v>
      </c>
      <c r="T817" s="12">
        <f t="shared" si="77"/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6.1521739130434785</v>
      </c>
      <c r="P818" s="7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2">
        <f t="shared" si="76"/>
        <v>41680.25</v>
      </c>
      <c r="T818" s="12">
        <f t="shared" si="77"/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3.687953216374269</v>
      </c>
      <c r="P819" s="7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2">
        <f t="shared" si="76"/>
        <v>43589.208333333328</v>
      </c>
      <c r="T819" s="12">
        <f t="shared" si="77"/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10.948571428571428</v>
      </c>
      <c r="P820" s="7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2">
        <f t="shared" si="76"/>
        <v>43486.25</v>
      </c>
      <c r="T820" s="12">
        <f t="shared" si="77"/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0.50662921348314605</v>
      </c>
      <c r="P821" s="7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2">
        <f t="shared" si="76"/>
        <v>41237.25</v>
      </c>
      <c r="T821" s="12">
        <f t="shared" si="77"/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8.0060000000000002</v>
      </c>
      <c r="P822" s="7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2">
        <f t="shared" si="76"/>
        <v>43310.208333333328</v>
      </c>
      <c r="T822" s="12">
        <f t="shared" si="77"/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2.9128571428571428</v>
      </c>
      <c r="P823" s="7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2">
        <f t="shared" si="76"/>
        <v>42794.25</v>
      </c>
      <c r="T823" s="12">
        <f t="shared" si="77"/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3.4996666666666667</v>
      </c>
      <c r="P824" s="7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2">
        <f t="shared" si="76"/>
        <v>41698.25</v>
      </c>
      <c r="T824" s="12">
        <f t="shared" si="77"/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3.5707317073170732</v>
      </c>
      <c r="P825" s="7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2">
        <f t="shared" si="76"/>
        <v>41892.208333333336</v>
      </c>
      <c r="T825" s="12">
        <f t="shared" si="77"/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1.2648941176470587</v>
      </c>
      <c r="P826" s="7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2">
        <f t="shared" si="76"/>
        <v>40348.208333333336</v>
      </c>
      <c r="T826" s="12">
        <f t="shared" si="77"/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3.875</v>
      </c>
      <c r="P827" s="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2">
        <f t="shared" si="76"/>
        <v>42941.208333333328</v>
      </c>
      <c r="T827" s="12">
        <f t="shared" si="77"/>
        <v>42953.208333333328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4.5703571428571426</v>
      </c>
      <c r="P828" s="7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2">
        <f t="shared" si="76"/>
        <v>40525.25</v>
      </c>
      <c r="T828" s="12">
        <f t="shared" si="77"/>
        <v>40553.25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2.6669565217391304</v>
      </c>
      <c r="P829" s="7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2">
        <f t="shared" si="76"/>
        <v>40666.208333333336</v>
      </c>
      <c r="T829" s="12">
        <f t="shared" si="77"/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0.69</v>
      </c>
      <c r="P830" s="7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2">
        <f t="shared" si="76"/>
        <v>43340.208333333328</v>
      </c>
      <c r="T830" s="12">
        <f t="shared" si="77"/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0.51343749999999999</v>
      </c>
      <c r="P831" s="7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2">
        <f t="shared" si="76"/>
        <v>42164.208333333328</v>
      </c>
      <c r="T831" s="12">
        <f t="shared" si="77"/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1.1710526315789473E-2</v>
      </c>
      <c r="P832" s="7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2">
        <f t="shared" si="76"/>
        <v>43103.25</v>
      </c>
      <c r="T832" s="12">
        <f t="shared" si="77"/>
        <v>43162.25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1.089773429454171</v>
      </c>
      <c r="P833" s="7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2">
        <f t="shared" si="76"/>
        <v>40994.208333333336</v>
      </c>
      <c r="T833" s="12">
        <f t="shared" si="77"/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ref="O834:O897" si="78">E834/D834</f>
        <v>3.1517592592592591</v>
      </c>
      <c r="P834" s="7">
        <f t="shared" ref="P834:P897" si="79">IF(G834&gt;0,E834/G834, 0)</f>
        <v>104.97764070932922</v>
      </c>
      <c r="Q834" t="str">
        <f t="shared" ref="Q834:Q897" si="80">LEFT(N834, SEARCH("/", N834)-1)</f>
        <v>publishing</v>
      </c>
      <c r="R834" t="str">
        <f t="shared" ref="R834:R897" si="81">RIGHT(N834, LEN(N834)-SEARCH("/", N834))</f>
        <v>translations</v>
      </c>
      <c r="S834" s="12">
        <f t="shared" si="76"/>
        <v>42299.208333333328</v>
      </c>
      <c r="T834" s="12">
        <f t="shared" si="77"/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78"/>
        <v>1.5769117647058823</v>
      </c>
      <c r="P835" s="7">
        <f t="shared" si="79"/>
        <v>64.987878787878785</v>
      </c>
      <c r="Q835" t="str">
        <f t="shared" si="80"/>
        <v>publishing</v>
      </c>
      <c r="R835" t="str">
        <f t="shared" si="81"/>
        <v>translations</v>
      </c>
      <c r="S835" s="12">
        <f t="shared" ref="S835:S898" si="82">(((J835/60)/60)/24)+DATE(1970,1,1)</f>
        <v>40588.25</v>
      </c>
      <c r="T835" s="12">
        <f t="shared" ref="T835:T898" si="83">(((K835/60)/60)/24)+DATE(1970,1,1)</f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1.5380821917808218</v>
      </c>
      <c r="P836" s="7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2">
        <f t="shared" si="82"/>
        <v>41448.208333333336</v>
      </c>
      <c r="T836" s="12">
        <f t="shared" si="83"/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0.89738979118329465</v>
      </c>
      <c r="P837" s="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2">
        <f t="shared" si="82"/>
        <v>42063.25</v>
      </c>
      <c r="T837" s="12">
        <f t="shared" si="83"/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0.75135802469135804</v>
      </c>
      <c r="P838" s="7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2">
        <f t="shared" si="82"/>
        <v>40214.25</v>
      </c>
      <c r="T838" s="12">
        <f t="shared" si="83"/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8.5288135593220336</v>
      </c>
      <c r="P839" s="7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2">
        <f t="shared" si="82"/>
        <v>40629.208333333336</v>
      </c>
      <c r="T839" s="12">
        <f t="shared" si="83"/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1.3890625000000001</v>
      </c>
      <c r="P840" s="7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2">
        <f t="shared" si="82"/>
        <v>43370.208333333328</v>
      </c>
      <c r="T840" s="12">
        <f t="shared" si="83"/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1.9018181818181819</v>
      </c>
      <c r="P841" s="7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2">
        <f t="shared" si="82"/>
        <v>41715.208333333336</v>
      </c>
      <c r="T841" s="12">
        <f t="shared" si="83"/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1.0024333619948409</v>
      </c>
      <c r="P842" s="7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2">
        <f t="shared" si="82"/>
        <v>41836.208333333336</v>
      </c>
      <c r="T842" s="12">
        <f t="shared" si="83"/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1.4275824175824177</v>
      </c>
      <c r="P843" s="7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2">
        <f t="shared" si="82"/>
        <v>42419.25</v>
      </c>
      <c r="T843" s="12">
        <f t="shared" si="83"/>
        <v>42435.25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5.6313333333333331</v>
      </c>
      <c r="P844" s="7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2">
        <f t="shared" si="82"/>
        <v>43266.208333333328</v>
      </c>
      <c r="T844" s="12">
        <f t="shared" si="83"/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0.30715909090909088</v>
      </c>
      <c r="P845" s="7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2">
        <f t="shared" si="82"/>
        <v>43338.208333333328</v>
      </c>
      <c r="T845" s="12">
        <f t="shared" si="83"/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0.99397727272727276</v>
      </c>
      <c r="P846" s="7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2">
        <f t="shared" si="82"/>
        <v>40930.25</v>
      </c>
      <c r="T846" s="12">
        <f t="shared" si="83"/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1.9754935622317598</v>
      </c>
      <c r="P847" s="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2">
        <f t="shared" si="82"/>
        <v>43235.208333333328</v>
      </c>
      <c r="T847" s="12">
        <f t="shared" si="83"/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5.085</v>
      </c>
      <c r="P848" s="7">
        <f t="shared" si="79"/>
        <v>105.9375</v>
      </c>
      <c r="Q848" t="str">
        <f t="shared" si="80"/>
        <v>technology</v>
      </c>
      <c r="R848" t="str">
        <f t="shared" si="81"/>
        <v>web</v>
      </c>
      <c r="S848" s="12">
        <f t="shared" si="82"/>
        <v>43302.208333333328</v>
      </c>
      <c r="T848" s="12">
        <f t="shared" si="83"/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2.3774468085106384</v>
      </c>
      <c r="P849" s="7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2">
        <f t="shared" si="82"/>
        <v>43107.25</v>
      </c>
      <c r="T849" s="12">
        <f t="shared" si="83"/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3.3846875000000001</v>
      </c>
      <c r="P850" s="7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2">
        <f t="shared" si="82"/>
        <v>40341.208333333336</v>
      </c>
      <c r="T850" s="12">
        <f t="shared" si="83"/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1.3308955223880596</v>
      </c>
      <c r="P851" s="7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2">
        <f t="shared" si="82"/>
        <v>40948.25</v>
      </c>
      <c r="T851" s="12">
        <f t="shared" si="83"/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0.01</v>
      </c>
      <c r="P852" s="7">
        <f t="shared" si="79"/>
        <v>1</v>
      </c>
      <c r="Q852" t="str">
        <f t="shared" si="80"/>
        <v>music</v>
      </c>
      <c r="R852" t="str">
        <f t="shared" si="81"/>
        <v>rock</v>
      </c>
      <c r="S852" s="12">
        <f t="shared" si="82"/>
        <v>40866.25</v>
      </c>
      <c r="T852" s="12">
        <f t="shared" si="83"/>
        <v>40881.25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2.0779999999999998</v>
      </c>
      <c r="P853" s="7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2">
        <f t="shared" si="82"/>
        <v>41031.208333333336</v>
      </c>
      <c r="T853" s="12">
        <f t="shared" si="83"/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0.51122448979591839</v>
      </c>
      <c r="P854" s="7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2">
        <f t="shared" si="82"/>
        <v>40740.208333333336</v>
      </c>
      <c r="T854" s="12">
        <f t="shared" si="83"/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6.5205847953216374</v>
      </c>
      <c r="P855" s="7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2">
        <f t="shared" si="82"/>
        <v>40714.208333333336</v>
      </c>
      <c r="T855" s="12">
        <f t="shared" si="83"/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1.1363099415204678</v>
      </c>
      <c r="P856" s="7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2">
        <f t="shared" si="82"/>
        <v>43787.25</v>
      </c>
      <c r="T856" s="12">
        <f t="shared" si="83"/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1.0237606837606839</v>
      </c>
      <c r="P857" s="7">
        <f t="shared" si="79"/>
        <v>53</v>
      </c>
      <c r="Q857" t="str">
        <f t="shared" si="80"/>
        <v>theater</v>
      </c>
      <c r="R857" t="str">
        <f t="shared" si="81"/>
        <v>plays</v>
      </c>
      <c r="S857" s="12">
        <f t="shared" si="82"/>
        <v>40712.208333333336</v>
      </c>
      <c r="T857" s="12">
        <f t="shared" si="83"/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3.5658333333333334</v>
      </c>
      <c r="P858" s="7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2">
        <f t="shared" si="82"/>
        <v>41023.208333333336</v>
      </c>
      <c r="T858" s="12">
        <f t="shared" si="83"/>
        <v>41040.208333333336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1.3986792452830188</v>
      </c>
      <c r="P859" s="7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2">
        <f t="shared" si="82"/>
        <v>40944.25</v>
      </c>
      <c r="T859" s="12">
        <f t="shared" si="83"/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0.69450000000000001</v>
      </c>
      <c r="P860" s="7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2">
        <f t="shared" si="82"/>
        <v>43211.208333333328</v>
      </c>
      <c r="T860" s="12">
        <f t="shared" si="83"/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0.35534246575342465</v>
      </c>
      <c r="P861" s="7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2">
        <f t="shared" si="82"/>
        <v>41334.25</v>
      </c>
      <c r="T861" s="12">
        <f t="shared" si="83"/>
        <v>41352.208333333336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2.5165000000000002</v>
      </c>
      <c r="P862" s="7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2">
        <f t="shared" si="82"/>
        <v>43515.25</v>
      </c>
      <c r="T862" s="12">
        <f t="shared" si="83"/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1.0587500000000001</v>
      </c>
      <c r="P863" s="7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2">
        <f t="shared" si="82"/>
        <v>40258.208333333336</v>
      </c>
      <c r="T863" s="12">
        <f t="shared" si="83"/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1.8742857142857143</v>
      </c>
      <c r="P864" s="7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2">
        <f t="shared" si="82"/>
        <v>40756.208333333336</v>
      </c>
      <c r="T864" s="12">
        <f t="shared" si="83"/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3.8678571428571429</v>
      </c>
      <c r="P865" s="7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2">
        <f t="shared" si="82"/>
        <v>42172.208333333328</v>
      </c>
      <c r="T865" s="12">
        <f t="shared" si="83"/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3.4707142857142856</v>
      </c>
      <c r="P866" s="7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2">
        <f t="shared" si="82"/>
        <v>42601.208333333328</v>
      </c>
      <c r="T866" s="12">
        <f t="shared" si="83"/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1.8582098765432098</v>
      </c>
      <c r="P867" s="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2">
        <f t="shared" si="82"/>
        <v>41897.208333333336</v>
      </c>
      <c r="T867" s="12">
        <f t="shared" si="83"/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0.43241247264770238</v>
      </c>
      <c r="P868" s="7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2">
        <f t="shared" si="82"/>
        <v>40671.208333333336</v>
      </c>
      <c r="T868" s="12">
        <f t="shared" si="83"/>
        <v>40672.208333333336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1.6243749999999999</v>
      </c>
      <c r="P869" s="7">
        <f t="shared" si="79"/>
        <v>25.99</v>
      </c>
      <c r="Q869" t="str">
        <f t="shared" si="80"/>
        <v>food</v>
      </c>
      <c r="R869" t="str">
        <f t="shared" si="81"/>
        <v>food trucks</v>
      </c>
      <c r="S869" s="12">
        <f t="shared" si="82"/>
        <v>43382.208333333328</v>
      </c>
      <c r="T869" s="12">
        <f t="shared" si="83"/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1.8484285714285715</v>
      </c>
      <c r="P870" s="7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2">
        <f t="shared" si="82"/>
        <v>41559.208333333336</v>
      </c>
      <c r="T870" s="12">
        <f t="shared" si="83"/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0.23703520691785052</v>
      </c>
      <c r="P871" s="7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2">
        <f t="shared" si="82"/>
        <v>40350.208333333336</v>
      </c>
      <c r="T871" s="12">
        <f t="shared" si="83"/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0.89870129870129867</v>
      </c>
      <c r="P872" s="7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2">
        <f t="shared" si="82"/>
        <v>42240.208333333328</v>
      </c>
      <c r="T872" s="12">
        <f t="shared" si="83"/>
        <v>42265.208333333328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2.7260419580419581</v>
      </c>
      <c r="P873" s="7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2">
        <f t="shared" si="82"/>
        <v>43040.208333333328</v>
      </c>
      <c r="T873" s="12">
        <f t="shared" si="83"/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1.7004255319148935</v>
      </c>
      <c r="P874" s="7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2">
        <f t="shared" si="82"/>
        <v>43346.208333333328</v>
      </c>
      <c r="T874" s="12">
        <f t="shared" si="83"/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1.8828503562945369</v>
      </c>
      <c r="P875" s="7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2">
        <f t="shared" si="82"/>
        <v>41647.25</v>
      </c>
      <c r="T875" s="12">
        <f t="shared" si="83"/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3.4693532338308457</v>
      </c>
      <c r="P876" s="7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2">
        <f t="shared" si="82"/>
        <v>40291.208333333336</v>
      </c>
      <c r="T876" s="12">
        <f t="shared" si="83"/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0.6917721518987342</v>
      </c>
      <c r="P877" s="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2">
        <f t="shared" si="82"/>
        <v>40556.25</v>
      </c>
      <c r="T877" s="12">
        <f t="shared" si="83"/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0.25433734939759034</v>
      </c>
      <c r="P878" s="7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2">
        <f t="shared" si="82"/>
        <v>43624.208333333328</v>
      </c>
      <c r="T878" s="12">
        <f t="shared" si="83"/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0.77400977995110021</v>
      </c>
      <c r="P879" s="7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2">
        <f t="shared" si="82"/>
        <v>42577.208333333328</v>
      </c>
      <c r="T879" s="12">
        <f t="shared" si="83"/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0.37481481481481482</v>
      </c>
      <c r="P880" s="7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2">
        <f t="shared" si="82"/>
        <v>43845.25</v>
      </c>
      <c r="T880" s="12">
        <f t="shared" si="83"/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5.4379999999999997</v>
      </c>
      <c r="P881" s="7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2">
        <f t="shared" si="82"/>
        <v>42788.25</v>
      </c>
      <c r="T881" s="12">
        <f t="shared" si="83"/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2.2852189349112426</v>
      </c>
      <c r="P882" s="7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2">
        <f t="shared" si="82"/>
        <v>43667.208333333328</v>
      </c>
      <c r="T882" s="12">
        <f t="shared" si="83"/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0.38948339483394834</v>
      </c>
      <c r="P883" s="7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2">
        <f t="shared" si="82"/>
        <v>42194.208333333328</v>
      </c>
      <c r="T883" s="12">
        <f t="shared" si="83"/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3.7</v>
      </c>
      <c r="P884" s="7">
        <f t="shared" si="79"/>
        <v>37</v>
      </c>
      <c r="Q884" t="str">
        <f t="shared" si="80"/>
        <v>theater</v>
      </c>
      <c r="R884" t="str">
        <f t="shared" si="81"/>
        <v>plays</v>
      </c>
      <c r="S884" s="12">
        <f t="shared" si="82"/>
        <v>42025.25</v>
      </c>
      <c r="T884" s="12">
        <f t="shared" si="83"/>
        <v>42029.25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2.3791176470588233</v>
      </c>
      <c r="P885" s="7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2">
        <f t="shared" si="82"/>
        <v>40323.208333333336</v>
      </c>
      <c r="T885" s="12">
        <f t="shared" si="83"/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0.64036299765807958</v>
      </c>
      <c r="P886" s="7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2">
        <f t="shared" si="82"/>
        <v>41763.208333333336</v>
      </c>
      <c r="T886" s="12">
        <f t="shared" si="83"/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1.1827777777777777</v>
      </c>
      <c r="P887" s="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2">
        <f t="shared" si="82"/>
        <v>40335.208333333336</v>
      </c>
      <c r="T887" s="12">
        <f t="shared" si="83"/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0.84824037184594958</v>
      </c>
      <c r="P888" s="7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2">
        <f t="shared" si="82"/>
        <v>40416.208333333336</v>
      </c>
      <c r="T888" s="12">
        <f t="shared" si="83"/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0.29346153846153844</v>
      </c>
      <c r="P889" s="7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2">
        <f t="shared" si="82"/>
        <v>42202.208333333328</v>
      </c>
      <c r="T889" s="12">
        <f t="shared" si="83"/>
        <v>42249.208333333328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2.0989655172413793</v>
      </c>
      <c r="P890" s="7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2">
        <f t="shared" si="82"/>
        <v>42836.208333333328</v>
      </c>
      <c r="T890" s="12">
        <f t="shared" si="83"/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1.697857142857143</v>
      </c>
      <c r="P891" s="7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2">
        <f t="shared" si="82"/>
        <v>41710.208333333336</v>
      </c>
      <c r="T891" s="12">
        <f t="shared" si="83"/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1.1595907738095239</v>
      </c>
      <c r="P892" s="7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2">
        <f t="shared" si="82"/>
        <v>43640.208333333328</v>
      </c>
      <c r="T892" s="12">
        <f t="shared" si="83"/>
        <v>43641.208333333328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2.5859999999999999</v>
      </c>
      <c r="P893" s="7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2">
        <f t="shared" si="82"/>
        <v>40880.25</v>
      </c>
      <c r="T893" s="12">
        <f t="shared" si="83"/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2.3058333333333332</v>
      </c>
      <c r="P894" s="7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2">
        <f t="shared" si="82"/>
        <v>40319.208333333336</v>
      </c>
      <c r="T894" s="12">
        <f t="shared" si="83"/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1.2821428571428573</v>
      </c>
      <c r="P895" s="7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2">
        <f t="shared" si="82"/>
        <v>42170.208333333328</v>
      </c>
      <c r="T895" s="12">
        <f t="shared" si="83"/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1.8870588235294117</v>
      </c>
      <c r="P896" s="7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2">
        <f t="shared" si="82"/>
        <v>41466.208333333336</v>
      </c>
      <c r="T896" s="12">
        <f t="shared" si="83"/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6.9511889862327911E-2</v>
      </c>
      <c r="P897" s="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2">
        <f t="shared" si="82"/>
        <v>43134.25</v>
      </c>
      <c r="T897" s="12">
        <f t="shared" si="83"/>
        <v>43143.25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ref="O898:O961" si="84">E898/D898</f>
        <v>7.7443434343434348</v>
      </c>
      <c r="P898" s="7">
        <f t="shared" ref="P898:P961" si="85">IF(G898&gt;0,E898/G898, 0)</f>
        <v>105.02602739726028</v>
      </c>
      <c r="Q898" t="str">
        <f t="shared" ref="Q898:Q961" si="86">LEFT(N898, SEARCH("/", N898)-1)</f>
        <v>food</v>
      </c>
      <c r="R898" t="str">
        <f t="shared" ref="R898:R961" si="87">RIGHT(N898, LEN(N898)-SEARCH("/", N898))</f>
        <v>food trucks</v>
      </c>
      <c r="S898" s="12">
        <f t="shared" si="82"/>
        <v>40738.208333333336</v>
      </c>
      <c r="T898" s="12">
        <f t="shared" si="83"/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84"/>
        <v>0.27693181818181817</v>
      </c>
      <c r="P899" s="7">
        <f t="shared" si="85"/>
        <v>90.259259259259252</v>
      </c>
      <c r="Q899" t="str">
        <f t="shared" si="86"/>
        <v>theater</v>
      </c>
      <c r="R899" t="str">
        <f t="shared" si="87"/>
        <v>plays</v>
      </c>
      <c r="S899" s="12">
        <f t="shared" ref="S899:S962" si="88">(((J899/60)/60)/24)+DATE(1970,1,1)</f>
        <v>43583.208333333328</v>
      </c>
      <c r="T899" s="12">
        <f t="shared" ref="T899:T962" si="89">(((K899/60)/60)/24)+DATE(1970,1,1)</f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0.52479620323841425</v>
      </c>
      <c r="P900" s="7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2">
        <f t="shared" si="88"/>
        <v>43815.25</v>
      </c>
      <c r="T900" s="12">
        <f t="shared" si="89"/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4.0709677419354842</v>
      </c>
      <c r="P901" s="7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2">
        <f t="shared" si="88"/>
        <v>41554.208333333336</v>
      </c>
      <c r="T901" s="12">
        <f t="shared" si="89"/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0.02</v>
      </c>
      <c r="P902" s="7">
        <f t="shared" si="85"/>
        <v>2</v>
      </c>
      <c r="Q902" t="str">
        <f t="shared" si="86"/>
        <v>technology</v>
      </c>
      <c r="R902" t="str">
        <f t="shared" si="87"/>
        <v>web</v>
      </c>
      <c r="S902" s="12">
        <f t="shared" si="88"/>
        <v>41901.208333333336</v>
      </c>
      <c r="T902" s="12">
        <f t="shared" si="89"/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1.5617857142857143</v>
      </c>
      <c r="P903" s="7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2">
        <f t="shared" si="88"/>
        <v>43298.208333333328</v>
      </c>
      <c r="T903" s="12">
        <f t="shared" si="89"/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2.5242857142857145</v>
      </c>
      <c r="P904" s="7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2">
        <f t="shared" si="88"/>
        <v>42399.25</v>
      </c>
      <c r="T904" s="12">
        <f t="shared" si="89"/>
        <v>42441.25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1.729268292682927E-2</v>
      </c>
      <c r="P905" s="7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2">
        <f t="shared" si="88"/>
        <v>41034.208333333336</v>
      </c>
      <c r="T905" s="12">
        <f t="shared" si="89"/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0.12230769230769231</v>
      </c>
      <c r="P906" s="7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2">
        <f t="shared" si="88"/>
        <v>41186.208333333336</v>
      </c>
      <c r="T906" s="12">
        <f t="shared" si="89"/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1.6398734177215191</v>
      </c>
      <c r="P907" s="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2">
        <f t="shared" si="88"/>
        <v>41536.208333333336</v>
      </c>
      <c r="T907" s="12">
        <f t="shared" si="89"/>
        <v>41539.208333333336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1.6298181818181818</v>
      </c>
      <c r="P908" s="7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2">
        <f t="shared" si="88"/>
        <v>42868.208333333328</v>
      </c>
      <c r="T908" s="12">
        <f t="shared" si="89"/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0.20252747252747252</v>
      </c>
      <c r="P909" s="7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2">
        <f t="shared" si="88"/>
        <v>40660.208333333336</v>
      </c>
      <c r="T909" s="12">
        <f t="shared" si="89"/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3.1924083769633507</v>
      </c>
      <c r="P910" s="7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2">
        <f t="shared" si="88"/>
        <v>41031.208333333336</v>
      </c>
      <c r="T910" s="12">
        <f t="shared" si="89"/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4.7894444444444444</v>
      </c>
      <c r="P911" s="7">
        <f t="shared" si="85"/>
        <v>107.7625</v>
      </c>
      <c r="Q911" t="str">
        <f t="shared" si="86"/>
        <v>theater</v>
      </c>
      <c r="R911" t="str">
        <f t="shared" si="87"/>
        <v>plays</v>
      </c>
      <c r="S911" s="12">
        <f t="shared" si="88"/>
        <v>43255.208333333328</v>
      </c>
      <c r="T911" s="12">
        <f t="shared" si="89"/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0.19556634304207121</v>
      </c>
      <c r="P912" s="7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2">
        <f t="shared" si="88"/>
        <v>42026.25</v>
      </c>
      <c r="T912" s="12">
        <f t="shared" si="89"/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1.9894827586206896</v>
      </c>
      <c r="P913" s="7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2">
        <f t="shared" si="88"/>
        <v>43717.208333333328</v>
      </c>
      <c r="T913" s="12">
        <f t="shared" si="89"/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7.95</v>
      </c>
      <c r="P914" s="7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2">
        <f t="shared" si="88"/>
        <v>41157.208333333336</v>
      </c>
      <c r="T914" s="12">
        <f t="shared" si="89"/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0.50621082621082625</v>
      </c>
      <c r="P915" s="7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2">
        <f t="shared" si="88"/>
        <v>43597.208333333328</v>
      </c>
      <c r="T915" s="12">
        <f t="shared" si="89"/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0.57437499999999997</v>
      </c>
      <c r="P916" s="7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2">
        <f t="shared" si="88"/>
        <v>41490.208333333336</v>
      </c>
      <c r="T916" s="12">
        <f t="shared" si="89"/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1.5562827640984909</v>
      </c>
      <c r="P917" s="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2">
        <f t="shared" si="88"/>
        <v>42976.208333333328</v>
      </c>
      <c r="T917" s="12">
        <f t="shared" si="89"/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0.36297297297297298</v>
      </c>
      <c r="P918" s="7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2">
        <f t="shared" si="88"/>
        <v>41991.25</v>
      </c>
      <c r="T918" s="12">
        <f t="shared" si="89"/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0.58250000000000002</v>
      </c>
      <c r="P919" s="7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2">
        <f t="shared" si="88"/>
        <v>40722.208333333336</v>
      </c>
      <c r="T919" s="12">
        <f t="shared" si="89"/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2.3739473684210526</v>
      </c>
      <c r="P920" s="7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2">
        <f t="shared" si="88"/>
        <v>41117.208333333336</v>
      </c>
      <c r="T920" s="12">
        <f t="shared" si="89"/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0.58750000000000002</v>
      </c>
      <c r="P921" s="7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2">
        <f t="shared" si="88"/>
        <v>43022.208333333328</v>
      </c>
      <c r="T921" s="12">
        <f t="shared" si="89"/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1.8256603773584905</v>
      </c>
      <c r="P922" s="7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2">
        <f t="shared" si="88"/>
        <v>43503.25</v>
      </c>
      <c r="T922" s="12">
        <f t="shared" si="89"/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7.5436408977556111E-3</v>
      </c>
      <c r="P923" s="7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2">
        <f t="shared" si="88"/>
        <v>40951.25</v>
      </c>
      <c r="T923" s="12">
        <f t="shared" si="89"/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1.7595330739299611</v>
      </c>
      <c r="P924" s="7">
        <f t="shared" si="85"/>
        <v>40</v>
      </c>
      <c r="Q924" t="str">
        <f t="shared" si="86"/>
        <v>music</v>
      </c>
      <c r="R924" t="str">
        <f t="shared" si="87"/>
        <v>world music</v>
      </c>
      <c r="S924" s="12">
        <f t="shared" si="88"/>
        <v>43443.25</v>
      </c>
      <c r="T924" s="12">
        <f t="shared" si="89"/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2.3788235294117648</v>
      </c>
      <c r="P925" s="7">
        <f t="shared" si="85"/>
        <v>101.1</v>
      </c>
      <c r="Q925" t="str">
        <f t="shared" si="86"/>
        <v>theater</v>
      </c>
      <c r="R925" t="str">
        <f t="shared" si="87"/>
        <v>plays</v>
      </c>
      <c r="S925" s="12">
        <f t="shared" si="88"/>
        <v>40373.208333333336</v>
      </c>
      <c r="T925" s="12">
        <f t="shared" si="89"/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4.8805076142131982</v>
      </c>
      <c r="P926" s="7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2">
        <f t="shared" si="88"/>
        <v>43769.208333333328</v>
      </c>
      <c r="T926" s="12">
        <f t="shared" si="89"/>
        <v>43780.25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2.2406666666666668</v>
      </c>
      <c r="P927" s="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2">
        <f t="shared" si="88"/>
        <v>43000.208333333328</v>
      </c>
      <c r="T927" s="12">
        <f t="shared" si="89"/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0.18126436781609195</v>
      </c>
      <c r="P928" s="7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2">
        <f t="shared" si="88"/>
        <v>42502.208333333328</v>
      </c>
      <c r="T928" s="12">
        <f t="shared" si="89"/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0.45847222222222223</v>
      </c>
      <c r="P929" s="7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2">
        <f t="shared" si="88"/>
        <v>41102.208333333336</v>
      </c>
      <c r="T929" s="12">
        <f t="shared" si="89"/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1.1731541218637993</v>
      </c>
      <c r="P930" s="7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2">
        <f t="shared" si="88"/>
        <v>41637.25</v>
      </c>
      <c r="T930" s="12">
        <f t="shared" si="89"/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2.173090909090909</v>
      </c>
      <c r="P931" s="7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2">
        <f t="shared" si="88"/>
        <v>42858.208333333328</v>
      </c>
      <c r="T931" s="12">
        <f t="shared" si="89"/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1.1228571428571428</v>
      </c>
      <c r="P932" s="7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2">
        <f t="shared" si="88"/>
        <v>42060.25</v>
      </c>
      <c r="T932" s="12">
        <f t="shared" si="89"/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0.72518987341772156</v>
      </c>
      <c r="P933" s="7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2">
        <f t="shared" si="88"/>
        <v>41818.208333333336</v>
      </c>
      <c r="T933" s="12">
        <f t="shared" si="89"/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2.1230434782608696</v>
      </c>
      <c r="P934" s="7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2">
        <f t="shared" si="88"/>
        <v>41709.208333333336</v>
      </c>
      <c r="T934" s="12">
        <f t="shared" si="89"/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2.3974657534246577</v>
      </c>
      <c r="P935" s="7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2">
        <f t="shared" si="88"/>
        <v>41372.208333333336</v>
      </c>
      <c r="T935" s="12">
        <f t="shared" si="89"/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1.8193548387096774</v>
      </c>
      <c r="P936" s="7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2">
        <f t="shared" si="88"/>
        <v>42422.25</v>
      </c>
      <c r="T936" s="12">
        <f t="shared" si="89"/>
        <v>42428.25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1.6413114754098361</v>
      </c>
      <c r="P937" s="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2">
        <f t="shared" si="88"/>
        <v>42209.208333333328</v>
      </c>
      <c r="T937" s="12">
        <f t="shared" si="89"/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1.6375968992248063E-2</v>
      </c>
      <c r="P938" s="7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2">
        <f t="shared" si="88"/>
        <v>43668.208333333328</v>
      </c>
      <c r="T938" s="12">
        <f t="shared" si="89"/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0.49643859649122807</v>
      </c>
      <c r="P939" s="7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2">
        <f t="shared" si="88"/>
        <v>42334.25</v>
      </c>
      <c r="T939" s="12">
        <f t="shared" si="89"/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1.0970652173913042</v>
      </c>
      <c r="P940" s="7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2">
        <f t="shared" si="88"/>
        <v>43263.208333333328</v>
      </c>
      <c r="T940" s="12">
        <f t="shared" si="89"/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0.49217948717948717</v>
      </c>
      <c r="P941" s="7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2">
        <f t="shared" si="88"/>
        <v>40670.208333333336</v>
      </c>
      <c r="T941" s="12">
        <f t="shared" si="89"/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0.62232323232323228</v>
      </c>
      <c r="P942" s="7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2">
        <f t="shared" si="88"/>
        <v>41244.25</v>
      </c>
      <c r="T942" s="12">
        <f t="shared" si="89"/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0.1305813953488372</v>
      </c>
      <c r="P943" s="7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2">
        <f t="shared" si="88"/>
        <v>40552.25</v>
      </c>
      <c r="T943" s="12">
        <f t="shared" si="89"/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0.64635416666666667</v>
      </c>
      <c r="P944" s="7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2">
        <f t="shared" si="88"/>
        <v>40568.25</v>
      </c>
      <c r="T944" s="12">
        <f t="shared" si="89"/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1.5958666666666668</v>
      </c>
      <c r="P945" s="7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2">
        <f t="shared" si="88"/>
        <v>41906.208333333336</v>
      </c>
      <c r="T945" s="12">
        <f t="shared" si="89"/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0.81420000000000003</v>
      </c>
      <c r="P946" s="7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2">
        <f t="shared" si="88"/>
        <v>42776.25</v>
      </c>
      <c r="T946" s="12">
        <f t="shared" si="89"/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0.32444767441860467</v>
      </c>
      <c r="P947" s="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2">
        <f t="shared" si="88"/>
        <v>41004.208333333336</v>
      </c>
      <c r="T947" s="12">
        <f t="shared" si="89"/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9.9141184124918666E-2</v>
      </c>
      <c r="P948" s="7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2">
        <f t="shared" si="88"/>
        <v>40710.208333333336</v>
      </c>
      <c r="T948" s="12">
        <f t="shared" si="89"/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0.26694444444444443</v>
      </c>
      <c r="P949" s="7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2">
        <f t="shared" si="88"/>
        <v>41908.208333333336</v>
      </c>
      <c r="T949" s="12">
        <f t="shared" si="89"/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0.62957446808510642</v>
      </c>
      <c r="P950" s="7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2">
        <f t="shared" si="88"/>
        <v>41985.25</v>
      </c>
      <c r="T950" s="12">
        <f t="shared" si="89"/>
        <v>41995.25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1.6135593220338984</v>
      </c>
      <c r="P951" s="7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2">
        <f t="shared" si="88"/>
        <v>42112.208333333328</v>
      </c>
      <c r="T951" s="12">
        <f t="shared" si="89"/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0.05</v>
      </c>
      <c r="P952" s="7">
        <f t="shared" si="85"/>
        <v>5</v>
      </c>
      <c r="Q952" t="str">
        <f t="shared" si="86"/>
        <v>theater</v>
      </c>
      <c r="R952" t="str">
        <f t="shared" si="87"/>
        <v>plays</v>
      </c>
      <c r="S952" s="12">
        <f t="shared" si="88"/>
        <v>43571.208333333328</v>
      </c>
      <c r="T952" s="12">
        <f t="shared" si="89"/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10.969379310344827</v>
      </c>
      <c r="P953" s="7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2">
        <f t="shared" si="88"/>
        <v>42730.25</v>
      </c>
      <c r="T953" s="12">
        <f t="shared" si="89"/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0.70094158075601376</v>
      </c>
      <c r="P954" s="7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2">
        <f t="shared" si="88"/>
        <v>42591.208333333328</v>
      </c>
      <c r="T954" s="12">
        <f t="shared" si="89"/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0.6</v>
      </c>
      <c r="P955" s="7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2">
        <f t="shared" si="88"/>
        <v>42358.25</v>
      </c>
      <c r="T955" s="12">
        <f t="shared" si="89"/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3.6709859154929578</v>
      </c>
      <c r="P956" s="7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2">
        <f t="shared" si="88"/>
        <v>41174.208333333336</v>
      </c>
      <c r="T956" s="12">
        <f t="shared" si="89"/>
        <v>41198.208333333336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11.09</v>
      </c>
      <c r="P957" s="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2">
        <f t="shared" si="88"/>
        <v>41238.25</v>
      </c>
      <c r="T957" s="12">
        <f t="shared" si="89"/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0.19028784648187633</v>
      </c>
      <c r="P958" s="7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2">
        <f t="shared" si="88"/>
        <v>42360.25</v>
      </c>
      <c r="T958" s="12">
        <f t="shared" si="89"/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1.2687755102040816</v>
      </c>
      <c r="P959" s="7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2">
        <f t="shared" si="88"/>
        <v>40955.25</v>
      </c>
      <c r="T959" s="12">
        <f t="shared" si="89"/>
        <v>40958.25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7.3463636363636367</v>
      </c>
      <c r="P960" s="7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2">
        <f t="shared" si="88"/>
        <v>40350.208333333336</v>
      </c>
      <c r="T960" s="12">
        <f t="shared" si="89"/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4.5731034482758622E-2</v>
      </c>
      <c r="P961" s="7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2">
        <f t="shared" si="88"/>
        <v>40357.208333333336</v>
      </c>
      <c r="T961" s="12">
        <f t="shared" si="89"/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ref="O962:O1001" si="90">E962/D962</f>
        <v>0.85054545454545449</v>
      </c>
      <c r="P962" s="7">
        <f t="shared" ref="P962:P1001" si="91">IF(G962&gt;0,E962/G962, 0)</f>
        <v>85.054545454545448</v>
      </c>
      <c r="Q962" t="str">
        <f t="shared" ref="Q962:Q1001" si="92">LEFT(N962, SEARCH("/", N962)-1)</f>
        <v>technology</v>
      </c>
      <c r="R962" t="str">
        <f t="shared" ref="R962:R1001" si="93">RIGHT(N962, LEN(N962)-SEARCH("/", N962))</f>
        <v>web</v>
      </c>
      <c r="S962" s="12">
        <f t="shared" si="88"/>
        <v>42408.25</v>
      </c>
      <c r="T962" s="12">
        <f t="shared" si="89"/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90"/>
        <v>1.1929824561403508</v>
      </c>
      <c r="P963" s="7">
        <f t="shared" si="91"/>
        <v>43.87096774193548</v>
      </c>
      <c r="Q963" t="str">
        <f t="shared" si="92"/>
        <v>publishing</v>
      </c>
      <c r="R963" t="str">
        <f t="shared" si="93"/>
        <v>translations</v>
      </c>
      <c r="S963" s="12">
        <f t="shared" ref="S963:S1001" si="94">(((J963/60)/60)/24)+DATE(1970,1,1)</f>
        <v>40591.25</v>
      </c>
      <c r="T963" s="12">
        <f t="shared" ref="T963:T1001" si="95">(((K963/60)/60)/24)+DATE(1970,1,1)</f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2.9602777777777778</v>
      </c>
      <c r="P964" s="7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2">
        <f t="shared" si="94"/>
        <v>41592.25</v>
      </c>
      <c r="T964" s="12">
        <f t="shared" si="95"/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0.84694915254237291</v>
      </c>
      <c r="P965" s="7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2">
        <f t="shared" si="94"/>
        <v>40607.25</v>
      </c>
      <c r="T965" s="12">
        <f t="shared" si="95"/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3.5578378378378379</v>
      </c>
      <c r="P966" s="7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2">
        <f t="shared" si="94"/>
        <v>42135.208333333328</v>
      </c>
      <c r="T966" s="12">
        <f t="shared" si="95"/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3.8640909090909092</v>
      </c>
      <c r="P967" s="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2">
        <f t="shared" si="94"/>
        <v>40203.25</v>
      </c>
      <c r="T967" s="12">
        <f t="shared" si="95"/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7.9223529411764702</v>
      </c>
      <c r="P968" s="7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2">
        <f t="shared" si="94"/>
        <v>42901.208333333328</v>
      </c>
      <c r="T968" s="12">
        <f t="shared" si="95"/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1.3703393665158372</v>
      </c>
      <c r="P969" s="7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2">
        <f t="shared" si="94"/>
        <v>41005.208333333336</v>
      </c>
      <c r="T969" s="12">
        <f t="shared" si="95"/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3.3820833333333336</v>
      </c>
      <c r="P970" s="7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2">
        <f t="shared" si="94"/>
        <v>40544.25</v>
      </c>
      <c r="T970" s="12">
        <f t="shared" si="95"/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1.0822784810126582</v>
      </c>
      <c r="P971" s="7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2">
        <f t="shared" si="94"/>
        <v>43821.25</v>
      </c>
      <c r="T971" s="12">
        <f t="shared" si="95"/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0.60757639620653314</v>
      </c>
      <c r="P972" s="7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2">
        <f t="shared" si="94"/>
        <v>40672.208333333336</v>
      </c>
      <c r="T972" s="12">
        <f t="shared" si="95"/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0.27725490196078434</v>
      </c>
      <c r="P973" s="7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2">
        <f t="shared" si="94"/>
        <v>41555.208333333336</v>
      </c>
      <c r="T973" s="12">
        <f t="shared" si="95"/>
        <v>41561.208333333336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2.283934426229508</v>
      </c>
      <c r="P974" s="7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2">
        <f t="shared" si="94"/>
        <v>41792.208333333336</v>
      </c>
      <c r="T974" s="12">
        <f t="shared" si="95"/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0.21615194054500414</v>
      </c>
      <c r="P975" s="7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2">
        <f t="shared" si="94"/>
        <v>40522.25</v>
      </c>
      <c r="T975" s="12">
        <f t="shared" si="95"/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3.73875</v>
      </c>
      <c r="P976" s="7">
        <f t="shared" si="91"/>
        <v>93.46875</v>
      </c>
      <c r="Q976" t="str">
        <f t="shared" si="92"/>
        <v>music</v>
      </c>
      <c r="R976" t="str">
        <f t="shared" si="93"/>
        <v>indie rock</v>
      </c>
      <c r="S976" s="12">
        <f t="shared" si="94"/>
        <v>41412.208333333336</v>
      </c>
      <c r="T976" s="12">
        <f t="shared" si="95"/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1.5492592592592593</v>
      </c>
      <c r="P977" s="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2">
        <f t="shared" si="94"/>
        <v>42337.25</v>
      </c>
      <c r="T977" s="12">
        <f t="shared" si="95"/>
        <v>42376.25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3.2214999999999998</v>
      </c>
      <c r="P978" s="7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2">
        <f t="shared" si="94"/>
        <v>40571.25</v>
      </c>
      <c r="T978" s="12">
        <f t="shared" si="95"/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0.73957142857142855</v>
      </c>
      <c r="P979" s="7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2">
        <f t="shared" si="94"/>
        <v>43138.25</v>
      </c>
      <c r="T979" s="12">
        <f t="shared" si="95"/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8.641</v>
      </c>
      <c r="P980" s="7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2">
        <f t="shared" si="94"/>
        <v>42686.25</v>
      </c>
      <c r="T980" s="12">
        <f t="shared" si="95"/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1.432624584717608</v>
      </c>
      <c r="P981" s="7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2">
        <f t="shared" si="94"/>
        <v>42078.208333333328</v>
      </c>
      <c r="T981" s="12">
        <f t="shared" si="95"/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0.40281762295081969</v>
      </c>
      <c r="P982" s="7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2">
        <f t="shared" si="94"/>
        <v>42307.208333333328</v>
      </c>
      <c r="T982" s="12">
        <f t="shared" si="95"/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1.7822388059701493</v>
      </c>
      <c r="P983" s="7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2">
        <f t="shared" si="94"/>
        <v>43094.25</v>
      </c>
      <c r="T983" s="12">
        <f t="shared" si="95"/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0.84930555555555554</v>
      </c>
      <c r="P984" s="7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2">
        <f t="shared" si="94"/>
        <v>40743.208333333336</v>
      </c>
      <c r="T984" s="12">
        <f t="shared" si="95"/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1.4593648334624323</v>
      </c>
      <c r="P985" s="7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2">
        <f t="shared" si="94"/>
        <v>43681.208333333328</v>
      </c>
      <c r="T985" s="12">
        <f t="shared" si="95"/>
        <v>43696.208333333328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1.5246153846153847</v>
      </c>
      <c r="P986" s="7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2">
        <f t="shared" si="94"/>
        <v>43716.208333333328</v>
      </c>
      <c r="T986" s="12">
        <f t="shared" si="95"/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0.67129542790152408</v>
      </c>
      <c r="P987" s="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2">
        <f t="shared" si="94"/>
        <v>41614.25</v>
      </c>
      <c r="T987" s="12">
        <f t="shared" si="95"/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0.40307692307692305</v>
      </c>
      <c r="P988" s="7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2">
        <f t="shared" si="94"/>
        <v>40638.208333333336</v>
      </c>
      <c r="T988" s="12">
        <f t="shared" si="95"/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2.1679032258064517</v>
      </c>
      <c r="P989" s="7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2">
        <f t="shared" si="94"/>
        <v>42852.208333333328</v>
      </c>
      <c r="T989" s="12">
        <f t="shared" si="95"/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0.52117021276595743</v>
      </c>
      <c r="P990" s="7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2">
        <f t="shared" si="94"/>
        <v>42686.25</v>
      </c>
      <c r="T990" s="12">
        <f t="shared" si="95"/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4.9958333333333336</v>
      </c>
      <c r="P991" s="7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2">
        <f t="shared" si="94"/>
        <v>43571.208333333328</v>
      </c>
      <c r="T991" s="12">
        <f t="shared" si="95"/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0.87679487179487181</v>
      </c>
      <c r="P992" s="7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2">
        <f t="shared" si="94"/>
        <v>42432.25</v>
      </c>
      <c r="T992" s="12">
        <f t="shared" si="95"/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1.131734693877551</v>
      </c>
      <c r="P993" s="7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2">
        <f t="shared" si="94"/>
        <v>41907.208333333336</v>
      </c>
      <c r="T993" s="12">
        <f t="shared" si="95"/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4.2654838709677421</v>
      </c>
      <c r="P994" s="7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2">
        <f t="shared" si="94"/>
        <v>43227.208333333328</v>
      </c>
      <c r="T994" s="12">
        <f t="shared" si="95"/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0.77632653061224488</v>
      </c>
      <c r="P995" s="7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2">
        <f t="shared" si="94"/>
        <v>42362.25</v>
      </c>
      <c r="T995" s="12">
        <f t="shared" si="95"/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0.52496810772501767</v>
      </c>
      <c r="P996" s="7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2">
        <f t="shared" si="94"/>
        <v>41929.208333333336</v>
      </c>
      <c r="T996" s="12">
        <f t="shared" si="95"/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1.5746762589928058</v>
      </c>
      <c r="P997" s="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2">
        <f t="shared" si="94"/>
        <v>43408.208333333328</v>
      </c>
      <c r="T997" s="12">
        <f t="shared" si="95"/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0.72939393939393937</v>
      </c>
      <c r="P998" s="7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2">
        <f t="shared" si="94"/>
        <v>41276.25</v>
      </c>
      <c r="T998" s="12">
        <f t="shared" si="95"/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0.60565789473684206</v>
      </c>
      <c r="P999" s="7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2">
        <f t="shared" si="94"/>
        <v>41659.25</v>
      </c>
      <c r="T999" s="12">
        <f t="shared" si="95"/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0.5679129129129129</v>
      </c>
      <c r="P1000" s="7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2">
        <f t="shared" si="94"/>
        <v>40220.25</v>
      </c>
      <c r="T1000" s="12">
        <f t="shared" si="95"/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0.56542754275427543</v>
      </c>
      <c r="P1001" s="7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2">
        <f t="shared" si="94"/>
        <v>42550.208333333328</v>
      </c>
      <c r="T1001" s="12">
        <f t="shared" si="95"/>
        <v>42557.208333333328</v>
      </c>
    </row>
  </sheetData>
  <conditionalFormatting sqref="F1:F1048576">
    <cfRule type="containsText" dxfId="6" priority="6" operator="containsText" text="live">
      <formula>NOT(ISERROR(SEARCH("live",F1)))</formula>
    </cfRule>
    <cfRule type="containsText" dxfId="5" priority="7" operator="containsText" text="canceled">
      <formula>NOT(ISERROR(SEARCH("canceled",F1)))</formula>
    </cfRule>
    <cfRule type="containsText" dxfId="4" priority="8" operator="containsText" text="successful">
      <formula>NOT(ISERROR(SEARCH("successful",F1)))</formula>
    </cfRule>
    <cfRule type="containsText" dxfId="3" priority="9" operator="containsText" text="failed">
      <formula>NOT(ISERROR(SEARCH("failed",F1)))</formula>
    </cfRule>
  </conditionalFormatting>
  <conditionalFormatting sqref="O1:O1048576">
    <cfRule type="cellIs" dxfId="2" priority="1" operator="between">
      <formula>2</formula>
      <formula>10000</formula>
    </cfRule>
    <cfRule type="cellIs" dxfId="1" priority="2" operator="between">
      <formula>1</formula>
      <formula>1.99</formula>
    </cfRule>
    <cfRule type="cellIs" dxfId="0" priority="3" operator="between">
      <formula>0</formula>
      <formula>0.9999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George</cp:lastModifiedBy>
  <dcterms:created xsi:type="dcterms:W3CDTF">2021-09-29T18:52:28Z</dcterms:created>
  <dcterms:modified xsi:type="dcterms:W3CDTF">2022-10-02T18:13:22Z</dcterms:modified>
</cp:coreProperties>
</file>