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UTN\4to\Sim\TP-5-Georgi\"/>
    </mc:Choice>
  </mc:AlternateContent>
  <bookViews>
    <workbookView xWindow="0" yWindow="0" windowWidth="23040" windowHeight="9192"/>
  </bookViews>
  <sheets>
    <sheet name="Hoja1" sheetId="1" r:id="rId1"/>
  </sheets>
  <definedNames>
    <definedName name="limite_minimo_peluquero">Hoja1!$C$2:$C$4</definedName>
    <definedName name="peluquero_elegido">Hoja1!$A$2:$A$4</definedName>
  </definedNames>
  <calcPr calcId="162913" calcMode="manual"/>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1" i="1" l="1"/>
  <c r="AM20" i="1"/>
  <c r="AQ21" i="1"/>
  <c r="AO21" i="1"/>
  <c r="AL21" i="1"/>
  <c r="AK21" i="1"/>
  <c r="Z21" i="1"/>
  <c r="AA21" i="1"/>
  <c r="U21" i="1"/>
  <c r="V21" i="1"/>
  <c r="N21" i="1"/>
  <c r="K21" i="1"/>
  <c r="G21" i="1"/>
  <c r="H21" i="1" s="1"/>
  <c r="D21" i="1"/>
  <c r="E21" i="1" s="1"/>
  <c r="AL20" i="1"/>
  <c r="AK19" i="1"/>
  <c r="AK20" i="1"/>
  <c r="Z20" i="1"/>
  <c r="AA20" i="1" s="1"/>
  <c r="V20" i="1"/>
  <c r="U20" i="1"/>
  <c r="L20" i="1"/>
  <c r="M20" i="1" s="1"/>
  <c r="K20" i="1"/>
  <c r="G20" i="1"/>
  <c r="H20" i="1" s="1"/>
  <c r="D20" i="1"/>
  <c r="E20" i="1" s="1"/>
  <c r="C17" i="1"/>
  <c r="D17" i="1"/>
  <c r="E17" i="1" s="1"/>
  <c r="V19" i="1"/>
  <c r="U19" i="1"/>
  <c r="K19" i="1"/>
  <c r="G19" i="1"/>
  <c r="H19" i="1" s="1"/>
  <c r="D19" i="1"/>
  <c r="E19" i="1" s="1"/>
  <c r="U18" i="1"/>
  <c r="V18" i="1" s="1"/>
  <c r="E18" i="1"/>
  <c r="I18" i="1"/>
  <c r="J18" i="1" s="1"/>
  <c r="G18" i="1"/>
  <c r="H18" i="1" s="1"/>
  <c r="D18" i="1"/>
  <c r="F17" i="1" l="1"/>
  <c r="C18" i="1" s="1"/>
  <c r="F18" i="1" s="1"/>
  <c r="C19" i="1" s="1"/>
  <c r="F19" i="1" l="1"/>
  <c r="C20" i="1" s="1"/>
  <c r="AL19" i="1"/>
  <c r="K18" i="1"/>
  <c r="AK18" i="1" s="1"/>
  <c r="F20" i="1" l="1"/>
  <c r="C21" i="1" s="1"/>
  <c r="AO20" i="1"/>
  <c r="N20" i="1"/>
  <c r="AQ20" i="1" s="1"/>
  <c r="AR21" i="1" l="1"/>
  <c r="F21" i="1"/>
</calcChain>
</file>

<file path=xl/sharedStrings.xml><?xml version="1.0" encoding="utf-8"?>
<sst xmlns="http://schemas.openxmlformats.org/spreadsheetml/2006/main" count="162" uniqueCount="77">
  <si>
    <t xml:space="preserve">Peluquero </t>
  </si>
  <si>
    <t>P()ac</t>
  </si>
  <si>
    <t xml:space="preserve">min </t>
  </si>
  <si>
    <t>max</t>
  </si>
  <si>
    <t>Aprendiz</t>
  </si>
  <si>
    <t>Veterano A</t>
  </si>
  <si>
    <t>Veterano B</t>
  </si>
  <si>
    <t xml:space="preserve">Objetos : </t>
  </si>
  <si>
    <t>Cliente</t>
  </si>
  <si>
    <t>Estados:</t>
  </si>
  <si>
    <t>Siendo atendido por Aprendiz</t>
  </si>
  <si>
    <t>Siendo atendido por Veterano A</t>
  </si>
  <si>
    <t>Siendo atendido por Veterano B</t>
  </si>
  <si>
    <t xml:space="preserve">Timpo maximo de espera: </t>
  </si>
  <si>
    <t xml:space="preserve">30 minutos </t>
  </si>
  <si>
    <t xml:space="preserve">Temporal </t>
  </si>
  <si>
    <t xml:space="preserve">Permanente </t>
  </si>
  <si>
    <t xml:space="preserve">libre </t>
  </si>
  <si>
    <t xml:space="preserve">ocupado </t>
  </si>
  <si>
    <t xml:space="preserve">Vererano B </t>
  </si>
  <si>
    <t>libre</t>
  </si>
  <si>
    <t>ocupado</t>
  </si>
  <si>
    <t>Permanente</t>
  </si>
  <si>
    <t>Eventos</t>
  </si>
  <si>
    <t>Llegada Cliente</t>
  </si>
  <si>
    <t>Fin atencion Aprendiz</t>
  </si>
  <si>
    <t xml:space="preserve">Fin atencion Veterano A </t>
  </si>
  <si>
    <t>Fin atencion Veterano B</t>
  </si>
  <si>
    <t>(RND * 10 ) +2</t>
  </si>
  <si>
    <t>(RND *10  ) +20</t>
  </si>
  <si>
    <t>(RND *2  ) +11</t>
  </si>
  <si>
    <t>(RND *6  ) + 12</t>
  </si>
  <si>
    <t xml:space="preserve">Eventos </t>
  </si>
  <si>
    <t>Dia</t>
  </si>
  <si>
    <t xml:space="preserve">Reloj </t>
  </si>
  <si>
    <t>RND</t>
  </si>
  <si>
    <t>Tiempo de llegada</t>
  </si>
  <si>
    <t xml:space="preserve">Proxima Llegada </t>
  </si>
  <si>
    <t>Para elegir a que peluquero va :</t>
  </si>
  <si>
    <t>Fin Atencion  Aprendiz</t>
  </si>
  <si>
    <t xml:space="preserve">RND </t>
  </si>
  <si>
    <t xml:space="preserve">Tiempo Atencion </t>
  </si>
  <si>
    <t xml:space="preserve">Fin Atencion </t>
  </si>
  <si>
    <t>Fin Atencion Veterano A</t>
  </si>
  <si>
    <t>Fin Atencion  Veterano B</t>
  </si>
  <si>
    <t xml:space="preserve">Preguntas :¿Cuánto recauda cada uno al término de un día en promedio?. 
¿Qué cantidad de sillas son necesarias para que en ningún momento se encuentre un cliente de pie?. 
Los clientes se receptan durante 8 horas y se trabaja hasta que no quedan más clientes por ese día. </t>
  </si>
  <si>
    <t>Aprediz</t>
  </si>
  <si>
    <t xml:space="preserve">Estado </t>
  </si>
  <si>
    <t xml:space="preserve">Cola </t>
  </si>
  <si>
    <t xml:space="preserve">Cantidad Atendidos </t>
  </si>
  <si>
    <t xml:space="preserve">Acumulador Ganancias </t>
  </si>
  <si>
    <t>Promedio Ganancias</t>
  </si>
  <si>
    <t xml:space="preserve">Variables Estadisticas </t>
  </si>
  <si>
    <t xml:space="preserve">Llegada Cliente </t>
  </si>
  <si>
    <t xml:space="preserve">Libre </t>
  </si>
  <si>
    <t>Cliente1</t>
  </si>
  <si>
    <t>Llegada</t>
  </si>
  <si>
    <t>Espera</t>
  </si>
  <si>
    <t>Hora de inicio</t>
  </si>
  <si>
    <t>Hora de Fin</t>
  </si>
  <si>
    <t>-</t>
  </si>
  <si>
    <t xml:space="preserve">Ocupado </t>
  </si>
  <si>
    <t>fin atencion</t>
  </si>
  <si>
    <t>Cliente2</t>
  </si>
  <si>
    <t>Ocupado</t>
  </si>
  <si>
    <t>Cliente3</t>
  </si>
  <si>
    <t>Cliente4</t>
  </si>
  <si>
    <t>Cliente5</t>
  </si>
  <si>
    <t>Cliente 6</t>
  </si>
  <si>
    <t>Cliente 7</t>
  </si>
  <si>
    <t>Cliente 8</t>
  </si>
  <si>
    <t>Cliente 9</t>
  </si>
  <si>
    <t>Esperando atencion  Aprendiz</t>
  </si>
  <si>
    <t xml:space="preserve">Esperando atencion  Veterano A  </t>
  </si>
  <si>
    <t>Esperando atencion Veterano B</t>
  </si>
  <si>
    <t>Cant Prom De CEC</t>
  </si>
  <si>
    <t>Retirada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</si>
</sst>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
    <numFmt numFmtId="165" formatCode="hh:mm:ss;@"/>
  </numFmts>
  <fonts count="2" x14ac:knownFonts="1">
    <font>
      <sz val="11"/>
      <color theme="1"/>
      <name val="Calibri"/>
      <family val="2"/>
      <scheme val="minor"/>
    </font>
    <font>
      <sz val="11"/>
      <color rgb="FF006100"/>
      <name val="Calibri"/>
      <family val="2"/>
      <scheme val="minor"/>
    </font>
  </fonts>
  <fills count="14">
    <fill>
      <patternFill patternType="none"/>
    </fill>
    <fill>
      <patternFill patternType="gray125"/>
    </fill>
    <fill>
      <patternFill patternType="solid">
        <fgColor rgb="FFC6EFCE"/>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rgb="FFFDB9EE"/>
        <bgColor indexed="64"/>
      </patternFill>
    </fill>
    <fill>
      <patternFill patternType="solid">
        <fgColor rgb="FFFDE3F8"/>
        <bgColor indexed="64"/>
      </patternFill>
    </fill>
    <fill>
      <patternFill patternType="solid">
        <fgColor rgb="FFC880D6"/>
        <bgColor indexed="64"/>
      </patternFill>
    </fill>
    <fill>
      <patternFill patternType="solid">
        <fgColor rgb="FFE8C4EA"/>
        <bgColor indexed="64"/>
      </patternFill>
    </fill>
    <fill>
      <patternFill patternType="solid">
        <fgColor rgb="FF00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2">
    <xf numFmtId="0" fontId="0" fillId="0" borderId="0"/>
    <xf numFmtId="0" fontId="1" fillId="2" borderId="0" applyNumberFormat="0" applyBorder="0" applyAlignment="0" applyProtection="0"/>
  </cellStyleXfs>
  <cellXfs count="53">
    <xf numFmtId="0" fontId="0" fillId="0" borderId="0" xfId="0"/>
    <xf numFmtId="0" fontId="0" fillId="3" borderId="0" xfId="0" applyFill="1"/>
    <xf numFmtId="0" fontId="0" fillId="4" borderId="0" xfId="0" applyFill="1"/>
    <xf numFmtId="0" fontId="0" fillId="6" borderId="0" xfId="0" applyFill="1"/>
    <xf numFmtId="0" fontId="0" fillId="8" borderId="0" xfId="0" applyFill="1"/>
    <xf numFmtId="0" fontId="0" fillId="0" borderId="2" xfId="0" applyBorder="1"/>
    <xf numFmtId="0" fontId="0" fillId="0" borderId="3" xfId="0" applyBorder="1"/>
    <xf numFmtId="0" fontId="0" fillId="0" borderId="1" xfId="0" applyBorder="1"/>
    <xf numFmtId="0" fontId="0" fillId="9" borderId="0" xfId="0" applyFill="1"/>
    <xf numFmtId="0" fontId="0" fillId="0" borderId="9" xfId="0" applyFill="1" applyBorder="1"/>
    <xf numFmtId="0" fontId="0" fillId="0" borderId="10" xfId="0" applyFill="1" applyBorder="1"/>
    <xf numFmtId="0" fontId="0" fillId="9" borderId="1" xfId="0" applyFill="1" applyBorder="1"/>
    <xf numFmtId="0" fontId="0" fillId="9" borderId="2" xfId="0" applyFill="1" applyBorder="1" applyAlignment="1"/>
    <xf numFmtId="0" fontId="0" fillId="9" borderId="4" xfId="0" applyFill="1" applyBorder="1" applyAlignment="1"/>
    <xf numFmtId="0" fontId="0" fillId="0" borderId="1" xfId="0" applyFill="1" applyBorder="1"/>
    <xf numFmtId="164" fontId="0" fillId="0" borderId="0" xfId="0" applyNumberFormat="1"/>
    <xf numFmtId="165" fontId="0" fillId="0" borderId="0" xfId="0" applyNumberFormat="1" applyFill="1" applyBorder="1"/>
    <xf numFmtId="0" fontId="0" fillId="0" borderId="11" xfId="0" applyFill="1" applyBorder="1"/>
    <xf numFmtId="0" fontId="1" fillId="2" borderId="0" xfId="1" applyNumberFormat="1"/>
    <xf numFmtId="2" fontId="0" fillId="4" borderId="0" xfId="0" applyNumberFormat="1" applyFill="1"/>
    <xf numFmtId="2" fontId="0" fillId="0" borderId="0" xfId="0" applyNumberFormat="1"/>
    <xf numFmtId="2" fontId="0" fillId="0" borderId="1" xfId="0" applyNumberFormat="1" applyBorder="1"/>
    <xf numFmtId="2" fontId="0" fillId="0" borderId="0" xfId="0" applyNumberFormat="1" applyAlignment="1">
      <alignment horizontal="center"/>
    </xf>
    <xf numFmtId="0" fontId="0" fillId="4" borderId="11" xfId="0" applyFill="1" applyBorder="1" applyAlignment="1"/>
    <xf numFmtId="0" fontId="0" fillId="4" borderId="0" xfId="0" applyFill="1" applyBorder="1" applyAlignment="1"/>
    <xf numFmtId="0" fontId="0" fillId="13" borderId="0" xfId="0" applyFill="1"/>
    <xf numFmtId="0" fontId="1" fillId="2" borderId="0" xfId="1"/>
    <xf numFmtId="0" fontId="0" fillId="7" borderId="11" xfId="0" applyFill="1" applyBorder="1" applyAlignment="1"/>
    <xf numFmtId="0" fontId="0" fillId="7" borderId="0" xfId="0" applyFill="1" applyBorder="1" applyAlignment="1"/>
    <xf numFmtId="2" fontId="1" fillId="2" borderId="0" xfId="1" applyNumberFormat="1"/>
    <xf numFmtId="0" fontId="0" fillId="13" borderId="7" xfId="0" applyFill="1"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wrapText="1"/>
    </xf>
    <xf numFmtId="0" fontId="0" fillId="5" borderId="4" xfId="0" applyFill="1" applyBorder="1" applyAlignment="1">
      <alignment horizontal="center" wrapText="1"/>
    </xf>
    <xf numFmtId="0" fontId="0" fillId="10" borderId="1" xfId="0" applyFill="1" applyBorder="1" applyAlignment="1">
      <alignment horizontal="center" wrapText="1"/>
    </xf>
    <xf numFmtId="0" fontId="0" fillId="12" borderId="1" xfId="0" applyFill="1" applyBorder="1" applyAlignment="1">
      <alignment horizontal="center" wrapText="1"/>
    </xf>
    <xf numFmtId="0" fontId="0" fillId="11" borderId="2" xfId="0" applyFill="1" applyBorder="1" applyAlignment="1">
      <alignment horizontal="center"/>
    </xf>
    <xf numFmtId="0" fontId="0" fillId="11" borderId="3" xfId="0" applyFill="1" applyBorder="1" applyAlignment="1">
      <alignment horizontal="center"/>
    </xf>
    <xf numFmtId="0" fontId="0" fillId="11" borderId="4" xfId="0"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9" borderId="4" xfId="0" applyFill="1"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0" xfId="0" applyAlignment="1">
      <alignment horizontal="left" wrapText="1"/>
    </xf>
  </cellXfs>
  <cellStyles count="2">
    <cellStyle name="Bueno" xfId="1" builtinId="26"/>
    <cellStyle name="Normal" xfId="0" builtinId="0"/>
  </cellStyles>
  <dxfs count="0"/>
  <tableStyles count="0" defaultTableStyle="TableStyleMedium2" defaultPivotStyle="PivotStyleLight16"/>
  <colors>
    <mruColors>
      <color rgb="FF00FFFF"/>
      <color rgb="FFFDE3F8"/>
      <color rgb="FFFDB9EE"/>
      <color rgb="FFE8C4EA"/>
      <color rgb="FFC880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2"/>
  <sheetViews>
    <sheetView tabSelected="1" topLeftCell="C1" workbookViewId="0">
      <selection activeCell="O24" sqref="O24"/>
    </sheetView>
  </sheetViews>
  <sheetFormatPr baseColWidth="10" defaultRowHeight="14.4" x14ac:dyDescent="0.3"/>
  <cols>
    <col min="3" max="3" width="11.5546875" style="20"/>
  </cols>
  <sheetData>
    <row r="1" spans="1:61" x14ac:dyDescent="0.3">
      <c r="A1" s="2" t="s">
        <v>0</v>
      </c>
      <c r="B1" s="2" t="s">
        <v>1</v>
      </c>
      <c r="C1" s="19" t="s">
        <v>2</v>
      </c>
      <c r="D1" s="2" t="s">
        <v>3</v>
      </c>
      <c r="F1" s="2" t="s">
        <v>7</v>
      </c>
      <c r="G1" s="2" t="s">
        <v>9</v>
      </c>
      <c r="K1" s="2" t="s">
        <v>7</v>
      </c>
      <c r="L1" s="2" t="s">
        <v>9</v>
      </c>
      <c r="O1" s="2" t="s">
        <v>7</v>
      </c>
      <c r="P1" s="2" t="s">
        <v>9</v>
      </c>
      <c r="R1" s="2" t="s">
        <v>7</v>
      </c>
      <c r="S1" s="2" t="s">
        <v>9</v>
      </c>
    </row>
    <row r="2" spans="1:61" x14ac:dyDescent="0.3">
      <c r="A2" t="s">
        <v>4</v>
      </c>
      <c r="B2">
        <v>0.15</v>
      </c>
      <c r="C2" s="20">
        <v>0</v>
      </c>
      <c r="D2">
        <v>0.14990000000000001</v>
      </c>
      <c r="G2" s="3" t="s">
        <v>10</v>
      </c>
      <c r="H2" s="3"/>
      <c r="I2" s="3"/>
      <c r="L2" s="3" t="s">
        <v>17</v>
      </c>
      <c r="P2" s="3" t="s">
        <v>17</v>
      </c>
      <c r="S2" s="3" t="s">
        <v>20</v>
      </c>
    </row>
    <row r="3" spans="1:61" x14ac:dyDescent="0.3">
      <c r="A3" t="s">
        <v>5</v>
      </c>
      <c r="B3">
        <v>0.6</v>
      </c>
      <c r="C3" s="20">
        <v>0.15</v>
      </c>
      <c r="D3">
        <v>0.59899999999999998</v>
      </c>
      <c r="F3" s="1" t="s">
        <v>8</v>
      </c>
      <c r="G3" s="3" t="s">
        <v>11</v>
      </c>
      <c r="H3" s="3"/>
      <c r="I3" s="3"/>
      <c r="K3" s="1" t="s">
        <v>4</v>
      </c>
      <c r="L3" s="3" t="s">
        <v>18</v>
      </c>
      <c r="O3" s="1" t="s">
        <v>5</v>
      </c>
      <c r="P3" s="3" t="s">
        <v>18</v>
      </c>
      <c r="R3" s="1" t="s">
        <v>19</v>
      </c>
      <c r="S3" s="3" t="s">
        <v>21</v>
      </c>
    </row>
    <row r="4" spans="1:61" x14ac:dyDescent="0.3">
      <c r="A4" t="s">
        <v>6</v>
      </c>
      <c r="B4">
        <v>1</v>
      </c>
      <c r="C4" s="20">
        <v>0.6</v>
      </c>
      <c r="D4">
        <v>1</v>
      </c>
      <c r="F4" s="4" t="s">
        <v>15</v>
      </c>
      <c r="G4" s="3" t="s">
        <v>12</v>
      </c>
      <c r="H4" s="3"/>
      <c r="I4" s="3"/>
      <c r="K4" s="4" t="s">
        <v>16</v>
      </c>
      <c r="O4" s="4" t="s">
        <v>16</v>
      </c>
      <c r="R4" s="4" t="s">
        <v>22</v>
      </c>
    </row>
    <row r="5" spans="1:61" x14ac:dyDescent="0.3">
      <c r="G5" s="3" t="s">
        <v>72</v>
      </c>
      <c r="H5" s="3"/>
      <c r="I5" s="3"/>
    </row>
    <row r="6" spans="1:61" ht="15" customHeight="1" thickBot="1" x14ac:dyDescent="0.35">
      <c r="G6" s="3" t="s">
        <v>73</v>
      </c>
      <c r="H6" s="3"/>
      <c r="I6" s="3"/>
      <c r="K6" s="52" t="s">
        <v>45</v>
      </c>
      <c r="L6" s="52"/>
      <c r="M6" s="52"/>
      <c r="N6" s="52"/>
      <c r="O6" s="52"/>
      <c r="P6" s="52"/>
    </row>
    <row r="7" spans="1:61" ht="15" thickBot="1" x14ac:dyDescent="0.35">
      <c r="A7" s="5" t="s">
        <v>13</v>
      </c>
      <c r="B7" s="6"/>
      <c r="C7" s="21" t="s">
        <v>14</v>
      </c>
      <c r="G7" s="3" t="s">
        <v>74</v>
      </c>
      <c r="H7" s="3"/>
      <c r="I7" s="3"/>
      <c r="K7" s="52"/>
      <c r="L7" s="52"/>
      <c r="M7" s="52"/>
      <c r="N7" s="52"/>
      <c r="O7" s="52"/>
      <c r="P7" s="52"/>
      <c r="S7" s="8" t="s">
        <v>23</v>
      </c>
    </row>
    <row r="8" spans="1:61" x14ac:dyDescent="0.3">
      <c r="G8" s="3" t="s">
        <v>76</v>
      </c>
      <c r="K8" s="52"/>
      <c r="L8" s="52"/>
      <c r="M8" s="52"/>
      <c r="N8" s="52"/>
      <c r="O8" s="52"/>
      <c r="P8" s="52"/>
      <c r="R8">
        <v>1</v>
      </c>
      <c r="S8" t="s">
        <v>24</v>
      </c>
      <c r="U8" t="s">
        <v>28</v>
      </c>
    </row>
    <row r="9" spans="1:61" x14ac:dyDescent="0.3">
      <c r="A9" t="s">
        <v>58</v>
      </c>
      <c r="B9" s="15">
        <v>10.416666666666666</v>
      </c>
      <c r="K9" s="52"/>
      <c r="L9" s="52"/>
      <c r="M9" s="52"/>
      <c r="N9" s="52"/>
      <c r="O9" s="52"/>
      <c r="P9" s="52"/>
      <c r="R9">
        <v>2</v>
      </c>
      <c r="S9" t="s">
        <v>25</v>
      </c>
      <c r="U9" t="s">
        <v>29</v>
      </c>
    </row>
    <row r="10" spans="1:61" x14ac:dyDescent="0.3">
      <c r="A10" t="s">
        <v>59</v>
      </c>
      <c r="B10" s="15">
        <v>18.75</v>
      </c>
      <c r="K10" s="52"/>
      <c r="L10" s="52"/>
      <c r="M10" s="52"/>
      <c r="N10" s="52"/>
      <c r="O10" s="52"/>
      <c r="P10" s="52"/>
      <c r="R10">
        <v>3</v>
      </c>
      <c r="S10" t="s">
        <v>26</v>
      </c>
      <c r="U10" t="s">
        <v>30</v>
      </c>
    </row>
    <row r="11" spans="1:61" x14ac:dyDescent="0.3">
      <c r="R11">
        <v>4</v>
      </c>
      <c r="S11" t="s">
        <v>27</v>
      </c>
      <c r="U11" t="s">
        <v>31</v>
      </c>
    </row>
    <row r="12" spans="1:61" ht="15" thickBot="1" x14ac:dyDescent="0.35"/>
    <row r="13" spans="1:61" ht="15" thickBot="1" x14ac:dyDescent="0.35">
      <c r="D13" s="11" t="s">
        <v>24</v>
      </c>
      <c r="E13" s="12"/>
      <c r="F13" s="13"/>
      <c r="G13" s="48" t="s">
        <v>38</v>
      </c>
      <c r="H13" s="49"/>
      <c r="I13" s="42" t="s">
        <v>39</v>
      </c>
      <c r="J13" s="43"/>
      <c r="K13" s="44"/>
      <c r="L13" s="45" t="s">
        <v>43</v>
      </c>
      <c r="M13" s="46"/>
      <c r="N13" s="47"/>
      <c r="O13" s="42" t="s">
        <v>44</v>
      </c>
      <c r="P13" s="43"/>
      <c r="Q13" s="44"/>
      <c r="R13" s="34" t="s">
        <v>46</v>
      </c>
      <c r="S13" s="35"/>
      <c r="T13" s="35"/>
      <c r="U13" s="35"/>
      <c r="V13" s="36"/>
      <c r="W13" s="37" t="s">
        <v>5</v>
      </c>
      <c r="X13" s="38"/>
      <c r="Y13" s="38"/>
      <c r="Z13" s="38"/>
      <c r="AA13" s="39"/>
      <c r="AB13" s="34" t="s">
        <v>6</v>
      </c>
      <c r="AC13" s="35"/>
      <c r="AD13" s="35"/>
      <c r="AE13" s="35"/>
      <c r="AF13" s="36"/>
      <c r="AG13" t="s">
        <v>52</v>
      </c>
    </row>
    <row r="14" spans="1:61" ht="15" thickBot="1" x14ac:dyDescent="0.35">
      <c r="D14" s="7"/>
      <c r="E14" s="31" t="s">
        <v>36</v>
      </c>
      <c r="F14" s="40" t="s">
        <v>37</v>
      </c>
      <c r="G14" s="50"/>
      <c r="H14" s="51"/>
      <c r="I14" s="7"/>
      <c r="J14" s="31" t="s">
        <v>41</v>
      </c>
      <c r="K14" s="41" t="s">
        <v>42</v>
      </c>
      <c r="L14" s="7"/>
      <c r="M14" s="31" t="s">
        <v>41</v>
      </c>
      <c r="N14" s="40" t="s">
        <v>42</v>
      </c>
      <c r="O14" s="7"/>
      <c r="P14" s="31" t="s">
        <v>41</v>
      </c>
      <c r="Q14" s="41" t="s">
        <v>42</v>
      </c>
      <c r="R14" s="32"/>
      <c r="S14" s="33"/>
      <c r="T14" s="31" t="s">
        <v>49</v>
      </c>
      <c r="U14" s="31" t="s">
        <v>50</v>
      </c>
      <c r="V14" s="31" t="s">
        <v>51</v>
      </c>
      <c r="W14" s="32"/>
      <c r="X14" s="33"/>
      <c r="Y14" s="31" t="s">
        <v>49</v>
      </c>
      <c r="Z14" s="31" t="s">
        <v>50</v>
      </c>
      <c r="AA14" s="31" t="s">
        <v>51</v>
      </c>
      <c r="AB14" s="32"/>
      <c r="AC14" s="33"/>
      <c r="AD14" s="31" t="s">
        <v>49</v>
      </c>
      <c r="AE14" s="31" t="s">
        <v>50</v>
      </c>
      <c r="AF14" s="31" t="s">
        <v>51</v>
      </c>
      <c r="AG14" s="30" t="s">
        <v>75</v>
      </c>
      <c r="AI14" s="23" t="s">
        <v>55</v>
      </c>
      <c r="AJ14" s="24"/>
      <c r="AK14" s="24"/>
      <c r="AL14" s="27" t="s">
        <v>63</v>
      </c>
      <c r="AM14" s="28"/>
      <c r="AN14" s="28"/>
      <c r="AO14" s="23" t="s">
        <v>65</v>
      </c>
      <c r="AP14" s="24"/>
      <c r="AQ14" s="24"/>
      <c r="AR14" s="27" t="s">
        <v>66</v>
      </c>
      <c r="AS14" s="28"/>
      <c r="AT14" s="28"/>
      <c r="AU14" s="23" t="s">
        <v>67</v>
      </c>
      <c r="AV14" s="24"/>
      <c r="AW14" s="24"/>
      <c r="AX14" s="27" t="s">
        <v>68</v>
      </c>
      <c r="AY14" s="28"/>
      <c r="AZ14" s="28"/>
      <c r="BA14" s="23" t="s">
        <v>69</v>
      </c>
      <c r="BB14" s="24"/>
      <c r="BC14" s="24"/>
      <c r="BD14" s="27" t="s">
        <v>70</v>
      </c>
      <c r="BE14" s="28"/>
      <c r="BF14" s="28"/>
      <c r="BG14" s="23" t="s">
        <v>71</v>
      </c>
      <c r="BH14" s="24"/>
      <c r="BI14" s="24"/>
    </row>
    <row r="15" spans="1:61" ht="15" thickBot="1" x14ac:dyDescent="0.35">
      <c r="A15" t="s">
        <v>32</v>
      </c>
      <c r="B15" t="s">
        <v>33</v>
      </c>
      <c r="C15" s="20" t="s">
        <v>34</v>
      </c>
      <c r="D15" s="7" t="s">
        <v>35</v>
      </c>
      <c r="E15" s="31"/>
      <c r="F15" s="40"/>
      <c r="G15" s="9" t="s">
        <v>35</v>
      </c>
      <c r="H15" s="10" t="s">
        <v>0</v>
      </c>
      <c r="I15" s="14" t="s">
        <v>40</v>
      </c>
      <c r="J15" s="31"/>
      <c r="K15" s="41"/>
      <c r="L15" s="14" t="s">
        <v>40</v>
      </c>
      <c r="M15" s="31"/>
      <c r="N15" s="40"/>
      <c r="O15" s="14" t="s">
        <v>40</v>
      </c>
      <c r="P15" s="31"/>
      <c r="Q15" s="41"/>
      <c r="R15" s="7" t="s">
        <v>47</v>
      </c>
      <c r="S15" s="7" t="s">
        <v>48</v>
      </c>
      <c r="T15" s="31"/>
      <c r="U15" s="31"/>
      <c r="V15" s="31"/>
      <c r="W15" s="7" t="s">
        <v>47</v>
      </c>
      <c r="X15" s="7" t="s">
        <v>48</v>
      </c>
      <c r="Y15" s="31"/>
      <c r="Z15" s="31"/>
      <c r="AA15" s="31"/>
      <c r="AB15" s="7" t="s">
        <v>47</v>
      </c>
      <c r="AC15" s="7" t="s">
        <v>48</v>
      </c>
      <c r="AD15" s="31"/>
      <c r="AE15" s="31"/>
      <c r="AF15" s="31"/>
      <c r="AG15" s="30"/>
      <c r="AH15" s="25"/>
      <c r="AI15" s="17" t="s">
        <v>56</v>
      </c>
      <c r="AJ15" s="16" t="s">
        <v>57</v>
      </c>
      <c r="AK15" s="16" t="s">
        <v>62</v>
      </c>
      <c r="AL15" s="17" t="s">
        <v>56</v>
      </c>
      <c r="AM15" s="16" t="s">
        <v>57</v>
      </c>
      <c r="AN15" s="16" t="s">
        <v>62</v>
      </c>
      <c r="AO15" s="17" t="s">
        <v>56</v>
      </c>
      <c r="AP15" s="16" t="s">
        <v>57</v>
      </c>
      <c r="AQ15" s="16" t="s">
        <v>62</v>
      </c>
      <c r="AR15" s="17" t="s">
        <v>56</v>
      </c>
      <c r="AS15" s="16" t="s">
        <v>57</v>
      </c>
      <c r="AT15" s="16" t="s">
        <v>62</v>
      </c>
      <c r="AU15" s="17" t="s">
        <v>56</v>
      </c>
      <c r="AV15" s="16" t="s">
        <v>57</v>
      </c>
      <c r="AW15" s="16" t="s">
        <v>62</v>
      </c>
      <c r="AX15" s="17" t="s">
        <v>56</v>
      </c>
      <c r="AY15" s="16" t="s">
        <v>57</v>
      </c>
      <c r="AZ15" s="16" t="s">
        <v>62</v>
      </c>
      <c r="BA15" s="17" t="s">
        <v>56</v>
      </c>
      <c r="BB15" s="16" t="s">
        <v>57</v>
      </c>
      <c r="BC15" s="16" t="s">
        <v>62</v>
      </c>
      <c r="BD15" s="17" t="s">
        <v>56</v>
      </c>
      <c r="BE15" s="16" t="s">
        <v>57</v>
      </c>
      <c r="BF15" s="16" t="s">
        <v>62</v>
      </c>
      <c r="BG15" s="17" t="s">
        <v>56</v>
      </c>
      <c r="BH15" s="16" t="s">
        <v>57</v>
      </c>
      <c r="BI15" s="16" t="s">
        <v>62</v>
      </c>
    </row>
    <row r="17" spans="1:44" x14ac:dyDescent="0.3">
      <c r="B17">
        <v>1</v>
      </c>
      <c r="C17" s="20">
        <f>0</f>
        <v>0</v>
      </c>
      <c r="D17">
        <f ca="1">RAND()</f>
        <v>0.83979611695391287</v>
      </c>
      <c r="E17">
        <f ca="1">((D17*1)+2)</f>
        <v>2.839796116953913</v>
      </c>
      <c r="F17" s="18">
        <f ca="1">C17+E17</f>
        <v>2.839796116953913</v>
      </c>
      <c r="R17" t="s">
        <v>54</v>
      </c>
      <c r="S17">
        <v>0</v>
      </c>
      <c r="T17">
        <v>0</v>
      </c>
      <c r="U17">
        <v>0</v>
      </c>
      <c r="V17">
        <v>0</v>
      </c>
      <c r="W17" t="s">
        <v>54</v>
      </c>
      <c r="X17">
        <v>0</v>
      </c>
      <c r="Y17">
        <v>0</v>
      </c>
      <c r="Z17">
        <v>0</v>
      </c>
      <c r="AA17">
        <v>0</v>
      </c>
      <c r="AB17" t="s">
        <v>54</v>
      </c>
      <c r="AC17">
        <v>0</v>
      </c>
      <c r="AD17">
        <v>0</v>
      </c>
      <c r="AE17">
        <v>0</v>
      </c>
      <c r="AF17">
        <v>0</v>
      </c>
    </row>
    <row r="18" spans="1:44" x14ac:dyDescent="0.3">
      <c r="A18" t="s">
        <v>53</v>
      </c>
      <c r="B18">
        <v>1</v>
      </c>
      <c r="C18" s="20">
        <f ca="1">F17</f>
        <v>2.839796116953913</v>
      </c>
      <c r="D18">
        <f>0.49</f>
        <v>0.49</v>
      </c>
      <c r="E18">
        <f>(D18*10)+2</f>
        <v>6.9</v>
      </c>
      <c r="F18" s="26">
        <f ca="1">C18+E18</f>
        <v>9.7397961169539133</v>
      </c>
      <c r="G18">
        <f ca="1">RAND()</f>
        <v>0.77703382674130572</v>
      </c>
      <c r="H18" t="str">
        <f ca="1">LOOKUP(G18,limite_minimo_peluquero,peluquero_elegido)</f>
        <v>Veterano B</v>
      </c>
      <c r="I18">
        <f ca="1">RAND()</f>
        <v>0.81460370495619339</v>
      </c>
      <c r="J18">
        <f ca="1" xml:space="preserve"> (I18*10)+20</f>
        <v>28.146037049561933</v>
      </c>
      <c r="K18">
        <f ca="1">J18+C18</f>
        <v>30.985833166515846</v>
      </c>
      <c r="L18" t="s">
        <v>60</v>
      </c>
      <c r="M18" t="s">
        <v>60</v>
      </c>
      <c r="N18" t="s">
        <v>60</v>
      </c>
      <c r="O18" t="s">
        <v>60</v>
      </c>
      <c r="P18" t="s">
        <v>60</v>
      </c>
      <c r="Q18" t="s">
        <v>60</v>
      </c>
      <c r="R18" t="s">
        <v>61</v>
      </c>
      <c r="S18">
        <v>0</v>
      </c>
      <c r="T18">
        <v>1</v>
      </c>
      <c r="U18">
        <f>T18*3</f>
        <v>3</v>
      </c>
      <c r="V18">
        <f>U18/T18</f>
        <v>3</v>
      </c>
      <c r="W18" t="s">
        <v>54</v>
      </c>
      <c r="X18">
        <v>0</v>
      </c>
      <c r="Y18">
        <v>0</v>
      </c>
      <c r="Z18">
        <v>0</v>
      </c>
      <c r="AA18">
        <v>0</v>
      </c>
      <c r="AB18" t="s">
        <v>54</v>
      </c>
      <c r="AC18">
        <v>0</v>
      </c>
      <c r="AD18">
        <v>0</v>
      </c>
      <c r="AE18">
        <v>0</v>
      </c>
      <c r="AF18">
        <v>0</v>
      </c>
      <c r="AI18">
        <v>2.79</v>
      </c>
      <c r="AJ18">
        <v>0</v>
      </c>
      <c r="AK18">
        <f ca="1">K18</f>
        <v>30.985833166515846</v>
      </c>
    </row>
    <row r="19" spans="1:44" x14ac:dyDescent="0.3">
      <c r="A19" t="s">
        <v>53</v>
      </c>
      <c r="B19">
        <v>1</v>
      </c>
      <c r="C19" s="20">
        <f ca="1">F18</f>
        <v>9.7397961169539133</v>
      </c>
      <c r="D19">
        <f ca="1">RAND()</f>
        <v>0.61198867241413912</v>
      </c>
      <c r="E19">
        <f ca="1">(D19*10)+2</f>
        <v>8.1198867241413915</v>
      </c>
      <c r="F19" s="29">
        <f ca="1">C19+E19</f>
        <v>17.859682841095307</v>
      </c>
      <c r="G19">
        <f ca="1">RAND()</f>
        <v>0.95532947715946681</v>
      </c>
      <c r="H19" t="str">
        <f ca="1">LOOKUP(G19,limite_minimo_peluquero,peluquero_elegido)</f>
        <v>Veterano B</v>
      </c>
      <c r="K19">
        <f>J19+C19</f>
        <v>31.560640147668241</v>
      </c>
      <c r="O19" t="s">
        <v>60</v>
      </c>
      <c r="P19" t="s">
        <v>60</v>
      </c>
      <c r="Q19" t="s">
        <v>60</v>
      </c>
      <c r="R19" t="s">
        <v>61</v>
      </c>
      <c r="S19">
        <v>1</v>
      </c>
      <c r="T19">
        <v>1</v>
      </c>
      <c r="U19">
        <f>T19*3</f>
        <v>3</v>
      </c>
      <c r="V19">
        <f>U19/T19</f>
        <v>3</v>
      </c>
      <c r="W19" t="s">
        <v>54</v>
      </c>
      <c r="X19">
        <v>0</v>
      </c>
      <c r="Y19">
        <v>0</v>
      </c>
      <c r="Z19">
        <v>0</v>
      </c>
      <c r="AA19">
        <v>0</v>
      </c>
      <c r="AB19" t="s">
        <v>54</v>
      </c>
      <c r="AC19">
        <v>0</v>
      </c>
      <c r="AD19">
        <v>0</v>
      </c>
      <c r="AE19">
        <v>0</v>
      </c>
      <c r="AF19">
        <v>0</v>
      </c>
      <c r="AI19">
        <v>2.79</v>
      </c>
      <c r="AK19">
        <f>K19</f>
        <v>31.560640147668241</v>
      </c>
      <c r="AL19" s="20">
        <f ca="1">C19</f>
        <v>9.7397961169539133</v>
      </c>
      <c r="AM19">
        <v>0</v>
      </c>
      <c r="AN19">
        <v>0</v>
      </c>
    </row>
    <row r="20" spans="1:44" x14ac:dyDescent="0.3">
      <c r="A20" t="s">
        <v>53</v>
      </c>
      <c r="B20">
        <v>1</v>
      </c>
      <c r="C20" s="20">
        <f ca="1">F19</f>
        <v>17.859682841095307</v>
      </c>
      <c r="D20">
        <f ca="1">RAND()</f>
        <v>4.2241123792881807E-2</v>
      </c>
      <c r="E20">
        <f ca="1">(D20*10)+2</f>
        <v>2.4224112379288183</v>
      </c>
      <c r="F20" s="29">
        <f ca="1">C20+E20</f>
        <v>20.282094079024127</v>
      </c>
      <c r="G20">
        <f ca="1">RAND()</f>
        <v>0.1278360835784329</v>
      </c>
      <c r="H20" t="str">
        <f ca="1">LOOKUP(G20,limite_minimo_peluquero,peluquero_elegido)</f>
        <v>Aprendiz</v>
      </c>
      <c r="K20">
        <f>J20+C20</f>
        <v>31.560640147668241</v>
      </c>
      <c r="L20">
        <f ca="1">RAND()</f>
        <v>0.4644544177288249</v>
      </c>
      <c r="M20">
        <f ca="1">(L20*2)+11</f>
        <v>11.92890883545765</v>
      </c>
      <c r="N20" s="20">
        <f ca="1">M20+C20</f>
        <v>29.788591676552954</v>
      </c>
      <c r="O20" t="s">
        <v>60</v>
      </c>
      <c r="P20" t="s">
        <v>60</v>
      </c>
      <c r="Q20" t="s">
        <v>60</v>
      </c>
      <c r="R20" t="s">
        <v>61</v>
      </c>
      <c r="S20">
        <v>1</v>
      </c>
      <c r="T20">
        <v>1</v>
      </c>
      <c r="U20">
        <f>T20*3</f>
        <v>3</v>
      </c>
      <c r="V20">
        <f>U20/T20</f>
        <v>3</v>
      </c>
      <c r="W20" t="s">
        <v>64</v>
      </c>
      <c r="X20">
        <v>0</v>
      </c>
      <c r="Y20">
        <v>1</v>
      </c>
      <c r="Z20">
        <f>1*5</f>
        <v>5</v>
      </c>
      <c r="AA20">
        <f>Z20/Y20</f>
        <v>5</v>
      </c>
      <c r="AB20" t="s">
        <v>54</v>
      </c>
      <c r="AC20">
        <v>0</v>
      </c>
      <c r="AD20">
        <v>0</v>
      </c>
      <c r="AE20">
        <v>0</v>
      </c>
      <c r="AF20">
        <v>0</v>
      </c>
      <c r="AI20">
        <v>2.79</v>
      </c>
      <c r="AK20">
        <f>K20</f>
        <v>31.560640147668241</v>
      </c>
      <c r="AL20" s="20">
        <f>C20</f>
        <v>9.692964022979611</v>
      </c>
      <c r="AM20" s="20">
        <f>AL20+30</f>
        <v>39.692964022979609</v>
      </c>
      <c r="AN20">
        <v>0</v>
      </c>
      <c r="AO20" s="20">
        <f ca="1">C20</f>
        <v>17.859682841095307</v>
      </c>
      <c r="AP20">
        <v>0</v>
      </c>
      <c r="AQ20" s="20">
        <f ca="1">N20</f>
        <v>29.788591676552954</v>
      </c>
    </row>
    <row r="21" spans="1:44" x14ac:dyDescent="0.3">
      <c r="A21" t="s">
        <v>53</v>
      </c>
      <c r="B21">
        <v>1</v>
      </c>
      <c r="C21" s="20">
        <f ca="1">F20</f>
        <v>20.282094079024127</v>
      </c>
      <c r="D21">
        <f ca="1">RAND()</f>
        <v>0.82482261172464766</v>
      </c>
      <c r="E21">
        <f ca="1">(D21*10)+2</f>
        <v>10.248226117246476</v>
      </c>
      <c r="F21" s="29">
        <f ca="1">C21+E21</f>
        <v>30.530320196270601</v>
      </c>
      <c r="G21">
        <f ca="1">RAND()</f>
        <v>8.0713531368120983E-2</v>
      </c>
      <c r="H21" t="str">
        <f ca="1">LOOKUP(G21,limite_minimo_peluquero,peluquero_elegido)</f>
        <v>Aprendiz</v>
      </c>
      <c r="K21">
        <f>J21+C21</f>
        <v>31.560640147668241</v>
      </c>
      <c r="N21" s="20">
        <f>M21+C21</f>
        <v>27.243268499022832</v>
      </c>
      <c r="O21" t="s">
        <v>60</v>
      </c>
      <c r="P21" t="s">
        <v>60</v>
      </c>
      <c r="Q21" t="s">
        <v>60</v>
      </c>
      <c r="R21" t="s">
        <v>61</v>
      </c>
      <c r="S21">
        <v>1</v>
      </c>
      <c r="T21">
        <v>1</v>
      </c>
      <c r="U21">
        <f>T21*3</f>
        <v>3</v>
      </c>
      <c r="V21">
        <f>U21/T21</f>
        <v>3</v>
      </c>
      <c r="W21" t="s">
        <v>64</v>
      </c>
      <c r="X21">
        <v>0</v>
      </c>
      <c r="Y21">
        <v>1</v>
      </c>
      <c r="Z21">
        <f>1*5</f>
        <v>5</v>
      </c>
      <c r="AA21">
        <f>Z21/Y21</f>
        <v>5</v>
      </c>
      <c r="AB21" t="s">
        <v>54</v>
      </c>
      <c r="AC21">
        <v>0</v>
      </c>
      <c r="AD21">
        <v>0</v>
      </c>
      <c r="AE21">
        <v>0</v>
      </c>
      <c r="AF21">
        <v>0</v>
      </c>
      <c r="AI21">
        <v>2.79</v>
      </c>
      <c r="AK21">
        <f>K21</f>
        <v>31.560640147668241</v>
      </c>
      <c r="AL21" s="20">
        <f>C21</f>
        <v>9.692964022979611</v>
      </c>
      <c r="AM21" s="20">
        <f>AL21+30</f>
        <v>39.692964022979609</v>
      </c>
      <c r="AN21">
        <v>0</v>
      </c>
      <c r="AO21" s="20">
        <f>C21</f>
        <v>15.409988232375328</v>
      </c>
      <c r="AQ21" s="20">
        <f>N21</f>
        <v>27.243268499022832</v>
      </c>
      <c r="AR21" s="20">
        <f ca="1">C21</f>
        <v>20.282094079024127</v>
      </c>
    </row>
    <row r="22" spans="1:44" x14ac:dyDescent="0.3">
      <c r="C22" s="22"/>
    </row>
  </sheetData>
  <mergeCells count="29">
    <mergeCell ref="K6:P10"/>
    <mergeCell ref="E14:E15"/>
    <mergeCell ref="F14:F15"/>
    <mergeCell ref="G13:H14"/>
    <mergeCell ref="J14:J15"/>
    <mergeCell ref="K14:K15"/>
    <mergeCell ref="M14:M15"/>
    <mergeCell ref="N14:N15"/>
    <mergeCell ref="P14:P15"/>
    <mergeCell ref="Q14:Q15"/>
    <mergeCell ref="I13:K13"/>
    <mergeCell ref="L13:N13"/>
    <mergeCell ref="O13:Q13"/>
    <mergeCell ref="R13:V13"/>
    <mergeCell ref="W13:AA13"/>
    <mergeCell ref="W14:X14"/>
    <mergeCell ref="AB14:AC14"/>
    <mergeCell ref="AB13:AF13"/>
    <mergeCell ref="T14:T15"/>
    <mergeCell ref="U14:U15"/>
    <mergeCell ref="V14:V15"/>
    <mergeCell ref="Y14:Y15"/>
    <mergeCell ref="Z14:Z15"/>
    <mergeCell ref="AA14:AA15"/>
    <mergeCell ref="AG14:AG15"/>
    <mergeCell ref="AD14:AD15"/>
    <mergeCell ref="AE14:AE15"/>
    <mergeCell ref="AF14:AF15"/>
    <mergeCell ref="R14:S1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limite_minimo_peluquero</vt:lpstr>
      <vt:lpstr>peluquero_elegido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2019-05-21T14:31:19Z</dcterms:created>
  <dcterms:modified xsi:type="dcterms:W3CDTF">2019-05-25T18:29:48Z</dcterms:modified>
</cp:coreProperties>
</file>