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Ecommerce_sales_analysis_dashboard_project\Project_1_analysis\"/>
    </mc:Choice>
  </mc:AlternateContent>
  <xr:revisionPtr revIDLastSave="0" documentId="13_ncr:1_{92ED0BEE-7F28-4950-9A1D-FAF4B52706AD}" xr6:coauthVersionLast="47" xr6:coauthVersionMax="47" xr10:uidLastSave="{00000000-0000-0000-0000-000000000000}"/>
  <bookViews>
    <workbookView xWindow="28680" yWindow="-120" windowWidth="15600" windowHeight="11760" firstSheet="3" activeTab="5" xr2:uid="{DBE68BD3-E44E-4357-80F6-064732DC3DAD}"/>
  </bookViews>
  <sheets>
    <sheet name="main_data" sheetId="2" r:id="rId1"/>
    <sheet name="day_analysis" sheetId="10" r:id="rId2"/>
    <sheet name="category_analysis" sheetId="7" r:id="rId3"/>
    <sheet name="monthly_sales" sheetId="4" r:id="rId4"/>
    <sheet name="yearly_sales" sheetId="5" r:id="rId5"/>
    <sheet name="books_analysis" sheetId="6" r:id="rId6"/>
    <sheet name="country_analysis" sheetId="8" r:id="rId7"/>
    <sheet name="payment_method_analysis" sheetId="9" r:id="rId8"/>
  </sheets>
  <definedNames>
    <definedName name="ExternalData_1" localSheetId="0" hidden="1">main_data!$A$1:$O$2922</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Q5" i="9" l="1"/>
  <c r="Q6" i="9"/>
  <c r="Q7" i="9"/>
  <c r="Q4" i="9"/>
  <c r="C13" i="8" a="1"/>
  <c r="C13" i="8" s="1"/>
  <c r="D5" i="10"/>
  <c r="D6" i="10"/>
  <c r="D7" i="10"/>
  <c r="D8" i="10"/>
  <c r="D9" i="10"/>
  <c r="D10" i="10"/>
  <c r="D4" i="10"/>
  <c r="C5" i="10"/>
  <c r="C6" i="10"/>
  <c r="C7" i="10"/>
  <c r="C8" i="10"/>
  <c r="C9" i="10"/>
  <c r="C10" i="10"/>
  <c r="C4" i="10"/>
  <c r="G6" i="5"/>
  <c r="G5" i="5"/>
  <c r="G4" i="5"/>
  <c r="G3" i="5"/>
  <c r="F13" i="5"/>
  <c r="F14" i="5"/>
  <c r="F15" i="5"/>
  <c r="F12" i="5"/>
  <c r="E13" i="5"/>
  <c r="E14" i="5"/>
  <c r="E15" i="5"/>
  <c r="E12" i="5"/>
  <c r="D13" i="5"/>
  <c r="D14" i="5"/>
  <c r="D15" i="5"/>
  <c r="D12" i="5"/>
  <c r="C13" i="5"/>
  <c r="C14" i="5"/>
  <c r="C15" i="5"/>
  <c r="C12" i="5"/>
  <c r="C11" i="5" a="1"/>
  <c r="C11" i="5" s="1"/>
  <c r="B12" i="5" a="1"/>
  <c r="B12" i="5" s="1"/>
  <c r="E4" i="7"/>
  <c r="E8" i="7" s="1"/>
  <c r="H3" i="9" a="1"/>
  <c r="H3" i="9" s="1"/>
  <c r="B4" i="9" a="1"/>
  <c r="B4" i="9" s="1"/>
  <c r="D4" i="9" s="1"/>
  <c r="B3" i="8" a="1"/>
  <c r="B3" i="8" s="1"/>
  <c r="P5" i="6"/>
  <c r="O5" i="6"/>
  <c r="N5" i="6"/>
  <c r="M5" i="6"/>
  <c r="S4" i="7"/>
  <c r="R4" i="7"/>
  <c r="I8" i="7"/>
  <c r="I5" i="7"/>
  <c r="I6" i="7"/>
  <c r="I7" i="7"/>
  <c r="I4" i="7"/>
  <c r="D8" i="7"/>
  <c r="F8" i="7"/>
  <c r="G8" i="7"/>
  <c r="H8" i="7"/>
  <c r="C8" i="7"/>
  <c r="H7" i="7"/>
  <c r="H5" i="7"/>
  <c r="H6" i="7"/>
  <c r="H4" i="7"/>
  <c r="G5" i="7"/>
  <c r="G6" i="7"/>
  <c r="G7" i="7"/>
  <c r="G4" i="7"/>
  <c r="F5" i="7" a="1"/>
  <c r="F5" i="7" s="1"/>
  <c r="F6" i="7" a="1"/>
  <c r="F6" i="7" s="1"/>
  <c r="F7" i="7" a="1"/>
  <c r="F7" i="7" s="1"/>
  <c r="F4" i="7" a="1"/>
  <c r="F4" i="7" s="1"/>
  <c r="E5" i="7"/>
  <c r="E6" i="7"/>
  <c r="E7" i="7"/>
  <c r="D5" i="7"/>
  <c r="D6" i="7"/>
  <c r="D7" i="7"/>
  <c r="D4" i="7"/>
  <c r="C5" i="7"/>
  <c r="C6" i="7"/>
  <c r="C7" i="7"/>
  <c r="C4" i="7"/>
  <c r="B4" i="7" a="1"/>
  <c r="B4" i="7" s="1"/>
  <c r="B2" i="6" a="1"/>
  <c r="D81" i="6" s="1"/>
  <c r="F4" i="5" a="1"/>
  <c r="F4" i="5" s="1"/>
  <c r="F5" i="5" a="1"/>
  <c r="F5" i="5" s="1"/>
  <c r="F6" i="5" a="1"/>
  <c r="F6" i="5" s="1"/>
  <c r="F3" i="5" a="1"/>
  <c r="F3" i="5" s="1"/>
  <c r="E4" i="5"/>
  <c r="E5" i="5"/>
  <c r="E6" i="5"/>
  <c r="E3" i="5"/>
  <c r="D4" i="5"/>
  <c r="D5" i="5"/>
  <c r="D6" i="5"/>
  <c r="D3" i="5"/>
  <c r="C4" i="5"/>
  <c r="C5" i="5"/>
  <c r="C6" i="5"/>
  <c r="C3" i="5"/>
  <c r="B3" i="5" a="1"/>
  <c r="B3" i="5"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6" i="4" a="1"/>
  <c r="F6" i="4" s="1"/>
  <c r="F18" i="4" s="1"/>
  <c r="E7" i="4"/>
  <c r="E8" i="4"/>
  <c r="E9" i="4"/>
  <c r="E10" i="4"/>
  <c r="E11" i="4"/>
  <c r="E12" i="4"/>
  <c r="E13" i="4"/>
  <c r="E14" i="4"/>
  <c r="E15" i="4"/>
  <c r="E16" i="4"/>
  <c r="E17" i="4"/>
  <c r="E6" i="4"/>
  <c r="D7" i="4"/>
  <c r="D8" i="4"/>
  <c r="D9" i="4"/>
  <c r="D10" i="4"/>
  <c r="D11" i="4"/>
  <c r="D12" i="4"/>
  <c r="D13" i="4"/>
  <c r="D14" i="4"/>
  <c r="D15" i="4"/>
  <c r="D16" i="4"/>
  <c r="D17" i="4"/>
  <c r="D6" i="4"/>
  <c r="D18" i="4" s="1"/>
  <c r="C7" i="4"/>
  <c r="C8" i="4"/>
  <c r="C9" i="4"/>
  <c r="C10" i="4"/>
  <c r="C11" i="4"/>
  <c r="C12" i="4"/>
  <c r="C13" i="4"/>
  <c r="C14" i="4"/>
  <c r="C15" i="4"/>
  <c r="C16" i="4"/>
  <c r="C17" i="4"/>
  <c r="C6" i="4"/>
  <c r="C15" i="6" l="1"/>
  <c r="C14" i="6"/>
  <c r="C16" i="6"/>
  <c r="C13" i="6"/>
  <c r="C12" i="6"/>
  <c r="C19" i="6"/>
  <c r="C11" i="6"/>
  <c r="C18" i="6"/>
  <c r="C10" i="6"/>
  <c r="C17" i="6"/>
  <c r="C9" i="6"/>
  <c r="C1057" i="6"/>
  <c r="C865" i="6"/>
  <c r="C801" i="6"/>
  <c r="C737" i="6"/>
  <c r="C673" i="6"/>
  <c r="C609" i="6"/>
  <c r="C1177" i="6"/>
  <c r="C1113" i="6"/>
  <c r="C1049" i="6"/>
  <c r="C985" i="6"/>
  <c r="C921" i="6"/>
  <c r="C857" i="6"/>
  <c r="C793" i="6"/>
  <c r="C729" i="6"/>
  <c r="C665" i="6"/>
  <c r="C1145" i="6"/>
  <c r="C1081" i="6"/>
  <c r="C1017" i="6"/>
  <c r="C953" i="6"/>
  <c r="C889" i="6"/>
  <c r="C825" i="6"/>
  <c r="C761" i="6"/>
  <c r="C697" i="6"/>
  <c r="C633" i="6"/>
  <c r="C1137" i="6"/>
  <c r="C1073" i="6"/>
  <c r="C1009" i="6"/>
  <c r="C945" i="6"/>
  <c r="C881" i="6"/>
  <c r="C817" i="6"/>
  <c r="C753" i="6"/>
  <c r="C689" i="6"/>
  <c r="C625" i="6"/>
  <c r="C657" i="6"/>
  <c r="C993" i="6"/>
  <c r="C1169" i="6"/>
  <c r="C1041" i="6"/>
  <c r="C913" i="6"/>
  <c r="C721" i="6"/>
  <c r="C1161" i="6"/>
  <c r="C1097" i="6"/>
  <c r="C1033" i="6"/>
  <c r="C969" i="6"/>
  <c r="C905" i="6"/>
  <c r="C841" i="6"/>
  <c r="C777" i="6"/>
  <c r="C713" i="6"/>
  <c r="C649" i="6"/>
  <c r="C1129" i="6"/>
  <c r="C1065" i="6"/>
  <c r="C1001" i="6"/>
  <c r="C937" i="6"/>
  <c r="C873" i="6"/>
  <c r="C809" i="6"/>
  <c r="C745" i="6"/>
  <c r="C681" i="6"/>
  <c r="C617" i="6"/>
  <c r="C1121" i="6"/>
  <c r="C929" i="6"/>
  <c r="C1105" i="6"/>
  <c r="C977" i="6"/>
  <c r="C849" i="6"/>
  <c r="C785" i="6"/>
  <c r="C1153" i="6"/>
  <c r="C1089" i="6"/>
  <c r="C1025" i="6"/>
  <c r="C961" i="6"/>
  <c r="C897" i="6"/>
  <c r="C833" i="6"/>
  <c r="C769" i="6"/>
  <c r="C705" i="6"/>
  <c r="C641" i="6"/>
  <c r="E18" i="4"/>
  <c r="C18" i="4"/>
  <c r="D5" i="9"/>
  <c r="D8" i="9" s="1"/>
  <c r="G4" i="9" a="1"/>
  <c r="D6" i="9"/>
  <c r="C4" i="9"/>
  <c r="C7" i="9"/>
  <c r="C6" i="9"/>
  <c r="C5" i="9"/>
  <c r="D7" i="9"/>
  <c r="J22" i="8"/>
  <c r="I18" i="8"/>
  <c r="G14" i="8"/>
  <c r="F22" i="8"/>
  <c r="E18" i="8"/>
  <c r="E14" i="8"/>
  <c r="D22" i="8"/>
  <c r="J15" i="8"/>
  <c r="J23" i="8"/>
  <c r="I19" i="8"/>
  <c r="H15" i="8"/>
  <c r="H23" i="8"/>
  <c r="G19" i="8"/>
  <c r="F15" i="8"/>
  <c r="F23" i="8"/>
  <c r="E19" i="8"/>
  <c r="D15" i="8"/>
  <c r="D23" i="8"/>
  <c r="J16" i="8"/>
  <c r="J24" i="8"/>
  <c r="I20" i="8"/>
  <c r="H16" i="8"/>
  <c r="H24" i="8"/>
  <c r="G20" i="8"/>
  <c r="F16" i="8"/>
  <c r="F24" i="8"/>
  <c r="E20" i="8"/>
  <c r="D16" i="8"/>
  <c r="D24" i="8"/>
  <c r="J17" i="8"/>
  <c r="J25" i="8"/>
  <c r="I21" i="8"/>
  <c r="H17" i="8"/>
  <c r="H25" i="8"/>
  <c r="G21" i="8"/>
  <c r="F17" i="8"/>
  <c r="F25" i="8"/>
  <c r="E21" i="8"/>
  <c r="D17" i="8"/>
  <c r="D25" i="8"/>
  <c r="I24" i="8"/>
  <c r="I25" i="8"/>
  <c r="G18" i="8"/>
  <c r="J18" i="8"/>
  <c r="J14" i="8"/>
  <c r="I22" i="8"/>
  <c r="H18" i="8"/>
  <c r="H14" i="8"/>
  <c r="G22" i="8"/>
  <c r="F18" i="8"/>
  <c r="F14" i="8"/>
  <c r="E22" i="8"/>
  <c r="D18" i="8"/>
  <c r="D14" i="8"/>
  <c r="I16" i="8"/>
  <c r="H20" i="8"/>
  <c r="G24" i="8"/>
  <c r="E16" i="8"/>
  <c r="D20" i="8"/>
  <c r="J21" i="8"/>
  <c r="H21" i="8"/>
  <c r="G17" i="8"/>
  <c r="F21" i="8"/>
  <c r="E25" i="8"/>
  <c r="I14" i="8"/>
  <c r="J19" i="8"/>
  <c r="I15" i="8"/>
  <c r="I23" i="8"/>
  <c r="H19" i="8"/>
  <c r="G15" i="8"/>
  <c r="G23" i="8"/>
  <c r="F19" i="8"/>
  <c r="E15" i="8"/>
  <c r="E23" i="8"/>
  <c r="D19" i="8"/>
  <c r="J20" i="8"/>
  <c r="G16" i="8"/>
  <c r="F20" i="8"/>
  <c r="E24" i="8"/>
  <c r="I17" i="8"/>
  <c r="G25" i="8"/>
  <c r="E17" i="8"/>
  <c r="D21" i="8"/>
  <c r="H22" i="8"/>
  <c r="E3" i="8"/>
  <c r="C10" i="8"/>
  <c r="E8" i="8"/>
  <c r="C8" i="8"/>
  <c r="F8" i="8"/>
  <c r="C7" i="8"/>
  <c r="D7" i="8"/>
  <c r="E6" i="8"/>
  <c r="F7" i="8"/>
  <c r="D3" i="8"/>
  <c r="D10" i="8"/>
  <c r="D9" i="8"/>
  <c r="F9" i="8"/>
  <c r="E7" i="8"/>
  <c r="C6" i="8"/>
  <c r="D6" i="8"/>
  <c r="E5" i="8"/>
  <c r="F6" i="8"/>
  <c r="C3" i="8"/>
  <c r="E9" i="8"/>
  <c r="C9" i="8"/>
  <c r="D8" i="8"/>
  <c r="C5" i="8"/>
  <c r="D5" i="8"/>
  <c r="E4" i="8"/>
  <c r="F5" i="8"/>
  <c r="C4" i="8"/>
  <c r="D4" i="8"/>
  <c r="E10" i="8"/>
  <c r="F4" i="8"/>
  <c r="F3" i="8"/>
  <c r="F10" i="8"/>
  <c r="C601" i="6"/>
  <c r="C593" i="6"/>
  <c r="C585" i="6"/>
  <c r="C577" i="6"/>
  <c r="C569" i="6"/>
  <c r="C561" i="6"/>
  <c r="C553" i="6"/>
  <c r="C545" i="6"/>
  <c r="C537" i="6"/>
  <c r="C529" i="6"/>
  <c r="C521" i="6"/>
  <c r="C513" i="6"/>
  <c r="C505" i="6"/>
  <c r="C497" i="6"/>
  <c r="C489" i="6"/>
  <c r="C481" i="6"/>
  <c r="C473" i="6"/>
  <c r="C465" i="6"/>
  <c r="C457" i="6"/>
  <c r="C449" i="6"/>
  <c r="C441" i="6"/>
  <c r="C433" i="6"/>
  <c r="C425" i="6"/>
  <c r="C417" i="6"/>
  <c r="C409" i="6"/>
  <c r="C401" i="6"/>
  <c r="C392" i="6"/>
  <c r="C376" i="6"/>
  <c r="C360" i="6"/>
  <c r="C344" i="6"/>
  <c r="C321" i="6"/>
  <c r="C289" i="6"/>
  <c r="C257" i="6"/>
  <c r="C225" i="6"/>
  <c r="C193" i="6"/>
  <c r="C161" i="6"/>
  <c r="C129" i="6"/>
  <c r="C97" i="6"/>
  <c r="C65" i="6"/>
  <c r="C33" i="6"/>
  <c r="D1177" i="6"/>
  <c r="D1145" i="6"/>
  <c r="D1113" i="6"/>
  <c r="D1078" i="6"/>
  <c r="D1004" i="6"/>
  <c r="D917" i="6"/>
  <c r="D791" i="6"/>
  <c r="D643" i="6"/>
  <c r="D321" i="6"/>
  <c r="C1176" i="6"/>
  <c r="C1168" i="6"/>
  <c r="C1160" i="6"/>
  <c r="C1152" i="6"/>
  <c r="C1144" i="6"/>
  <c r="C1136" i="6"/>
  <c r="C1128" i="6"/>
  <c r="C1120" i="6"/>
  <c r="C1112" i="6"/>
  <c r="C1104" i="6"/>
  <c r="C1096" i="6"/>
  <c r="C1088" i="6"/>
  <c r="C1080" i="6"/>
  <c r="C1072" i="6"/>
  <c r="C1064" i="6"/>
  <c r="C1056" i="6"/>
  <c r="C1048" i="6"/>
  <c r="C1040" i="6"/>
  <c r="C1032" i="6"/>
  <c r="C1024" i="6"/>
  <c r="C1016" i="6"/>
  <c r="C1008" i="6"/>
  <c r="C1000" i="6"/>
  <c r="C992" i="6"/>
  <c r="C984" i="6"/>
  <c r="C976" i="6"/>
  <c r="C968" i="6"/>
  <c r="C960" i="6"/>
  <c r="C952" i="6"/>
  <c r="C944" i="6"/>
  <c r="C936" i="6"/>
  <c r="C928" i="6"/>
  <c r="C920" i="6"/>
  <c r="C912" i="6"/>
  <c r="C904" i="6"/>
  <c r="C896" i="6"/>
  <c r="C888" i="6"/>
  <c r="C880" i="6"/>
  <c r="C872" i="6"/>
  <c r="C864" i="6"/>
  <c r="C856" i="6"/>
  <c r="C848" i="6"/>
  <c r="C840" i="6"/>
  <c r="C832" i="6"/>
  <c r="C824" i="6"/>
  <c r="C816" i="6"/>
  <c r="C808" i="6"/>
  <c r="C800" i="6"/>
  <c r="C792" i="6"/>
  <c r="C784" i="6"/>
  <c r="C776" i="6"/>
  <c r="C768" i="6"/>
  <c r="C760" i="6"/>
  <c r="C752" i="6"/>
  <c r="C744" i="6"/>
  <c r="C736" i="6"/>
  <c r="C728" i="6"/>
  <c r="C720" i="6"/>
  <c r="C712" i="6"/>
  <c r="C704" i="6"/>
  <c r="C696" i="6"/>
  <c r="C688" i="6"/>
  <c r="C680" i="6"/>
  <c r="C672" i="6"/>
  <c r="C664" i="6"/>
  <c r="C656" i="6"/>
  <c r="C648" i="6"/>
  <c r="C640" i="6"/>
  <c r="C632" i="6"/>
  <c r="C624" i="6"/>
  <c r="C616" i="6"/>
  <c r="C608" i="6"/>
  <c r="C600" i="6"/>
  <c r="C592" i="6"/>
  <c r="C584" i="6"/>
  <c r="C576" i="6"/>
  <c r="C568" i="6"/>
  <c r="C560" i="6"/>
  <c r="C552" i="6"/>
  <c r="C544" i="6"/>
  <c r="C536" i="6"/>
  <c r="C528" i="6"/>
  <c r="C520" i="6"/>
  <c r="C512" i="6"/>
  <c r="C504" i="6"/>
  <c r="C496" i="6"/>
  <c r="C488" i="6"/>
  <c r="C480" i="6"/>
  <c r="C472" i="6"/>
  <c r="C464" i="6"/>
  <c r="C456" i="6"/>
  <c r="C448" i="6"/>
  <c r="C440" i="6"/>
  <c r="C432" i="6"/>
  <c r="C424" i="6"/>
  <c r="C416" i="6"/>
  <c r="C408" i="6"/>
  <c r="C400" i="6"/>
  <c r="C391" i="6"/>
  <c r="C375" i="6"/>
  <c r="C359" i="6"/>
  <c r="C343" i="6"/>
  <c r="C314" i="6"/>
  <c r="C282" i="6"/>
  <c r="C250" i="6"/>
  <c r="C218" i="6"/>
  <c r="C186" i="6"/>
  <c r="C154" i="6"/>
  <c r="C122" i="6"/>
  <c r="C90" i="6"/>
  <c r="C58" i="6"/>
  <c r="C26" i="6"/>
  <c r="D1170" i="6"/>
  <c r="D1138" i="6"/>
  <c r="D1106" i="6"/>
  <c r="D1069" i="6"/>
  <c r="D983" i="6"/>
  <c r="D893" i="6"/>
  <c r="D765" i="6"/>
  <c r="D593" i="6"/>
  <c r="D250" i="6"/>
  <c r="C1167" i="6"/>
  <c r="C1135" i="6"/>
  <c r="C1111" i="6"/>
  <c r="C1079" i="6"/>
  <c r="C1047" i="6"/>
  <c r="C1015" i="6"/>
  <c r="C983" i="6"/>
  <c r="C951" i="6"/>
  <c r="C927" i="6"/>
  <c r="C895" i="6"/>
  <c r="C863" i="6"/>
  <c r="C839" i="6"/>
  <c r="C807" i="6"/>
  <c r="C767" i="6"/>
  <c r="C743" i="6"/>
  <c r="C711" i="6"/>
  <c r="C687" i="6"/>
  <c r="C663" i="6"/>
  <c r="C639" i="6"/>
  <c r="C623" i="6"/>
  <c r="C591" i="6"/>
  <c r="C567" i="6"/>
  <c r="C543" i="6"/>
  <c r="C519" i="6"/>
  <c r="C503" i="6"/>
  <c r="C487" i="6"/>
  <c r="C463" i="6"/>
  <c r="C439" i="6"/>
  <c r="C415" i="6"/>
  <c r="C386" i="6"/>
  <c r="C354" i="6"/>
  <c r="C281" i="6"/>
  <c r="C217" i="6"/>
  <c r="C121" i="6"/>
  <c r="C25" i="6"/>
  <c r="D1105" i="6"/>
  <c r="D981" i="6"/>
  <c r="D234" i="6"/>
  <c r="C1174" i="6"/>
  <c r="C1166" i="6"/>
  <c r="C1158" i="6"/>
  <c r="C1150" i="6"/>
  <c r="C1142" i="6"/>
  <c r="C1134" i="6"/>
  <c r="C1126" i="6"/>
  <c r="C1118" i="6"/>
  <c r="C1110" i="6"/>
  <c r="C1102" i="6"/>
  <c r="C1094" i="6"/>
  <c r="C1086" i="6"/>
  <c r="C1078" i="6"/>
  <c r="C1070" i="6"/>
  <c r="C1062" i="6"/>
  <c r="C1054" i="6"/>
  <c r="C1046" i="6"/>
  <c r="C1038" i="6"/>
  <c r="C1030" i="6"/>
  <c r="C1022" i="6"/>
  <c r="C1014" i="6"/>
  <c r="C1006" i="6"/>
  <c r="C998" i="6"/>
  <c r="C990" i="6"/>
  <c r="C982" i="6"/>
  <c r="C974" i="6"/>
  <c r="C966" i="6"/>
  <c r="C958" i="6"/>
  <c r="C950" i="6"/>
  <c r="C942" i="6"/>
  <c r="C934" i="6"/>
  <c r="C926" i="6"/>
  <c r="C918" i="6"/>
  <c r="C910" i="6"/>
  <c r="C902" i="6"/>
  <c r="C894" i="6"/>
  <c r="C886" i="6"/>
  <c r="C878" i="6"/>
  <c r="C870" i="6"/>
  <c r="C862" i="6"/>
  <c r="C854" i="6"/>
  <c r="C846" i="6"/>
  <c r="C838" i="6"/>
  <c r="C830" i="6"/>
  <c r="C822" i="6"/>
  <c r="C814" i="6"/>
  <c r="C806" i="6"/>
  <c r="C798" i="6"/>
  <c r="C790" i="6"/>
  <c r="C782" i="6"/>
  <c r="C774" i="6"/>
  <c r="C766" i="6"/>
  <c r="C758" i="6"/>
  <c r="C750" i="6"/>
  <c r="C742" i="6"/>
  <c r="C734" i="6"/>
  <c r="C726" i="6"/>
  <c r="C718" i="6"/>
  <c r="C710" i="6"/>
  <c r="C702" i="6"/>
  <c r="C694" i="6"/>
  <c r="C686" i="6"/>
  <c r="C678" i="6"/>
  <c r="C670" i="6"/>
  <c r="C662" i="6"/>
  <c r="C654" i="6"/>
  <c r="C646" i="6"/>
  <c r="C638" i="6"/>
  <c r="C630" i="6"/>
  <c r="C622" i="6"/>
  <c r="C614" i="6"/>
  <c r="C606" i="6"/>
  <c r="C598" i="6"/>
  <c r="C590" i="6"/>
  <c r="C582" i="6"/>
  <c r="C574" i="6"/>
  <c r="C566" i="6"/>
  <c r="C558" i="6"/>
  <c r="C550" i="6"/>
  <c r="C542" i="6"/>
  <c r="C534" i="6"/>
  <c r="C526" i="6"/>
  <c r="C518" i="6"/>
  <c r="C510" i="6"/>
  <c r="C502" i="6"/>
  <c r="C494" i="6"/>
  <c r="C486" i="6"/>
  <c r="C478" i="6"/>
  <c r="C470" i="6"/>
  <c r="C462" i="6"/>
  <c r="C454" i="6"/>
  <c r="C446" i="6"/>
  <c r="C438" i="6"/>
  <c r="C430" i="6"/>
  <c r="C422" i="6"/>
  <c r="C414" i="6"/>
  <c r="C406" i="6"/>
  <c r="C398" i="6"/>
  <c r="C385" i="6"/>
  <c r="C369" i="6"/>
  <c r="C353" i="6"/>
  <c r="C337" i="6"/>
  <c r="C306" i="6"/>
  <c r="C274" i="6"/>
  <c r="C242" i="6"/>
  <c r="C210" i="6"/>
  <c r="C178" i="6"/>
  <c r="C146" i="6"/>
  <c r="C114" i="6"/>
  <c r="C82" i="6"/>
  <c r="C50" i="6"/>
  <c r="D1162" i="6"/>
  <c r="D1130" i="6"/>
  <c r="D1098" i="6"/>
  <c r="D1047" i="6"/>
  <c r="D964" i="6"/>
  <c r="D861" i="6"/>
  <c r="D733" i="6"/>
  <c r="D506" i="6"/>
  <c r="D168" i="6"/>
  <c r="C1159" i="6"/>
  <c r="C1103" i="6"/>
  <c r="C1071" i="6"/>
  <c r="C1039" i="6"/>
  <c r="C1007" i="6"/>
  <c r="C975" i="6"/>
  <c r="C935" i="6"/>
  <c r="C903" i="6"/>
  <c r="C871" i="6"/>
  <c r="C831" i="6"/>
  <c r="C791" i="6"/>
  <c r="C759" i="6"/>
  <c r="C727" i="6"/>
  <c r="C695" i="6"/>
  <c r="C655" i="6"/>
  <c r="C631" i="6"/>
  <c r="C607" i="6"/>
  <c r="C583" i="6"/>
  <c r="C559" i="6"/>
  <c r="C535" i="6"/>
  <c r="C511" i="6"/>
  <c r="C479" i="6"/>
  <c r="C447" i="6"/>
  <c r="C423" i="6"/>
  <c r="C399" i="6"/>
  <c r="C338" i="6"/>
  <c r="C249" i="6"/>
  <c r="C153" i="6"/>
  <c r="C89" i="6"/>
  <c r="D1169" i="6"/>
  <c r="D1068" i="6"/>
  <c r="D759" i="6"/>
  <c r="C1173" i="6"/>
  <c r="C1165" i="6"/>
  <c r="C1157" i="6"/>
  <c r="C1149" i="6"/>
  <c r="C1141" i="6"/>
  <c r="C1133" i="6"/>
  <c r="C1125" i="6"/>
  <c r="C1117" i="6"/>
  <c r="C1109" i="6"/>
  <c r="C1101" i="6"/>
  <c r="C1093" i="6"/>
  <c r="C1085" i="6"/>
  <c r="C1077" i="6"/>
  <c r="C1069" i="6"/>
  <c r="C1061" i="6"/>
  <c r="C1053" i="6"/>
  <c r="C1045" i="6"/>
  <c r="C1037" i="6"/>
  <c r="C1029" i="6"/>
  <c r="C1021" i="6"/>
  <c r="C1013" i="6"/>
  <c r="C1005" i="6"/>
  <c r="C997" i="6"/>
  <c r="C989" i="6"/>
  <c r="C981" i="6"/>
  <c r="C973" i="6"/>
  <c r="C965" i="6"/>
  <c r="C957" i="6"/>
  <c r="C949" i="6"/>
  <c r="C941" i="6"/>
  <c r="C933" i="6"/>
  <c r="C925" i="6"/>
  <c r="C917" i="6"/>
  <c r="C909" i="6"/>
  <c r="C901" i="6"/>
  <c r="C893" i="6"/>
  <c r="C885" i="6"/>
  <c r="C877" i="6"/>
  <c r="C869" i="6"/>
  <c r="C861" i="6"/>
  <c r="C853" i="6"/>
  <c r="C845" i="6"/>
  <c r="C837" i="6"/>
  <c r="C829" i="6"/>
  <c r="C821" i="6"/>
  <c r="C813" i="6"/>
  <c r="C805" i="6"/>
  <c r="C797" i="6"/>
  <c r="C789" i="6"/>
  <c r="C781" i="6"/>
  <c r="C773" i="6"/>
  <c r="C765" i="6"/>
  <c r="C757" i="6"/>
  <c r="C749" i="6"/>
  <c r="C741" i="6"/>
  <c r="C733" i="6"/>
  <c r="C725" i="6"/>
  <c r="C717" i="6"/>
  <c r="C709" i="6"/>
  <c r="C701" i="6"/>
  <c r="C693" i="6"/>
  <c r="C685" i="6"/>
  <c r="C677" i="6"/>
  <c r="C669" i="6"/>
  <c r="C661" i="6"/>
  <c r="C653" i="6"/>
  <c r="C645" i="6"/>
  <c r="C637" i="6"/>
  <c r="C629" i="6"/>
  <c r="C621" i="6"/>
  <c r="C613" i="6"/>
  <c r="C605" i="6"/>
  <c r="C597" i="6"/>
  <c r="C589" i="6"/>
  <c r="C581" i="6"/>
  <c r="C573" i="6"/>
  <c r="C565" i="6"/>
  <c r="C557" i="6"/>
  <c r="C549" i="6"/>
  <c r="C541" i="6"/>
  <c r="C533" i="6"/>
  <c r="C525" i="6"/>
  <c r="C517" i="6"/>
  <c r="C509" i="6"/>
  <c r="C501" i="6"/>
  <c r="C493" i="6"/>
  <c r="C485" i="6"/>
  <c r="C477" i="6"/>
  <c r="C469" i="6"/>
  <c r="C461" i="6"/>
  <c r="C453" i="6"/>
  <c r="C445" i="6"/>
  <c r="C437" i="6"/>
  <c r="C429" i="6"/>
  <c r="C421" i="6"/>
  <c r="C413" i="6"/>
  <c r="C405" i="6"/>
  <c r="C397" i="6"/>
  <c r="C384" i="6"/>
  <c r="C368" i="6"/>
  <c r="C352" i="6"/>
  <c r="C335" i="6"/>
  <c r="C305" i="6"/>
  <c r="C273" i="6"/>
  <c r="C241" i="6"/>
  <c r="C209" i="6"/>
  <c r="C177" i="6"/>
  <c r="C145" i="6"/>
  <c r="C113" i="6"/>
  <c r="C81" i="6"/>
  <c r="C49" i="6"/>
  <c r="D1161" i="6"/>
  <c r="D1129" i="6"/>
  <c r="D1097" i="6"/>
  <c r="D1045" i="6"/>
  <c r="D959" i="6"/>
  <c r="D855" i="6"/>
  <c r="D727" i="6"/>
  <c r="D490" i="6"/>
  <c r="D152" i="6"/>
  <c r="C1151" i="6"/>
  <c r="C1119" i="6"/>
  <c r="C1087" i="6"/>
  <c r="C1055" i="6"/>
  <c r="C1023" i="6"/>
  <c r="C991" i="6"/>
  <c r="C959" i="6"/>
  <c r="C919" i="6"/>
  <c r="C887" i="6"/>
  <c r="C855" i="6"/>
  <c r="C823" i="6"/>
  <c r="C799" i="6"/>
  <c r="C775" i="6"/>
  <c r="C735" i="6"/>
  <c r="C703" i="6"/>
  <c r="C671" i="6"/>
  <c r="C647" i="6"/>
  <c r="C615" i="6"/>
  <c r="C575" i="6"/>
  <c r="C551" i="6"/>
  <c r="C527" i="6"/>
  <c r="C495" i="6"/>
  <c r="C471" i="6"/>
  <c r="C455" i="6"/>
  <c r="C431" i="6"/>
  <c r="C407" i="6"/>
  <c r="C370" i="6"/>
  <c r="C313" i="6"/>
  <c r="C185" i="6"/>
  <c r="C57" i="6"/>
  <c r="D1137" i="6"/>
  <c r="D577" i="6"/>
  <c r="C1172" i="6"/>
  <c r="C1164" i="6"/>
  <c r="C1156" i="6"/>
  <c r="C1148" i="6"/>
  <c r="C1140" i="6"/>
  <c r="C1132" i="6"/>
  <c r="C1124" i="6"/>
  <c r="C1116" i="6"/>
  <c r="C1108" i="6"/>
  <c r="C1100" i="6"/>
  <c r="C1092" i="6"/>
  <c r="C1084" i="6"/>
  <c r="C1076" i="6"/>
  <c r="C1068" i="6"/>
  <c r="C1060" i="6"/>
  <c r="C1052" i="6"/>
  <c r="C1044" i="6"/>
  <c r="C1036" i="6"/>
  <c r="C1028" i="6"/>
  <c r="C1020" i="6"/>
  <c r="C1012" i="6"/>
  <c r="C1004" i="6"/>
  <c r="C996" i="6"/>
  <c r="C988" i="6"/>
  <c r="C980" i="6"/>
  <c r="C972" i="6"/>
  <c r="C964" i="6"/>
  <c r="C956" i="6"/>
  <c r="C948" i="6"/>
  <c r="C940" i="6"/>
  <c r="C932" i="6"/>
  <c r="C924" i="6"/>
  <c r="C916" i="6"/>
  <c r="C908" i="6"/>
  <c r="C900" i="6"/>
  <c r="C892" i="6"/>
  <c r="C884" i="6"/>
  <c r="C876" i="6"/>
  <c r="C868" i="6"/>
  <c r="C860" i="6"/>
  <c r="C852" i="6"/>
  <c r="C844" i="6"/>
  <c r="C836" i="6"/>
  <c r="C828" i="6"/>
  <c r="C820" i="6"/>
  <c r="C812" i="6"/>
  <c r="C804" i="6"/>
  <c r="C796" i="6"/>
  <c r="C788" i="6"/>
  <c r="C780" i="6"/>
  <c r="C772" i="6"/>
  <c r="C764" i="6"/>
  <c r="C756" i="6"/>
  <c r="C748" i="6"/>
  <c r="C740" i="6"/>
  <c r="C732" i="6"/>
  <c r="C724" i="6"/>
  <c r="C716" i="6"/>
  <c r="C708" i="6"/>
  <c r="C700" i="6"/>
  <c r="C692" i="6"/>
  <c r="C684" i="6"/>
  <c r="C676" i="6"/>
  <c r="C668" i="6"/>
  <c r="C660" i="6"/>
  <c r="C652" i="6"/>
  <c r="C644" i="6"/>
  <c r="C636" i="6"/>
  <c r="C628" i="6"/>
  <c r="C620" i="6"/>
  <c r="C612" i="6"/>
  <c r="C604" i="6"/>
  <c r="C596" i="6"/>
  <c r="C588" i="6"/>
  <c r="C580" i="6"/>
  <c r="C572" i="6"/>
  <c r="C564" i="6"/>
  <c r="C556" i="6"/>
  <c r="C548" i="6"/>
  <c r="C540" i="6"/>
  <c r="C532" i="6"/>
  <c r="C524" i="6"/>
  <c r="C516" i="6"/>
  <c r="C508" i="6"/>
  <c r="C500" i="6"/>
  <c r="C492" i="6"/>
  <c r="C484" i="6"/>
  <c r="C476" i="6"/>
  <c r="C468" i="6"/>
  <c r="C460" i="6"/>
  <c r="C452" i="6"/>
  <c r="C444" i="6"/>
  <c r="C436" i="6"/>
  <c r="C428" i="6"/>
  <c r="C420" i="6"/>
  <c r="C412" i="6"/>
  <c r="C404" i="6"/>
  <c r="C396" i="6"/>
  <c r="C383" i="6"/>
  <c r="C367" i="6"/>
  <c r="C351" i="6"/>
  <c r="C330" i="6"/>
  <c r="C298" i="6"/>
  <c r="C266" i="6"/>
  <c r="C234" i="6"/>
  <c r="C202" i="6"/>
  <c r="C170" i="6"/>
  <c r="C138" i="6"/>
  <c r="C106" i="6"/>
  <c r="C74" i="6"/>
  <c r="C42" i="6"/>
  <c r="D1154" i="6"/>
  <c r="D1122" i="6"/>
  <c r="D1089" i="6"/>
  <c r="D1028" i="6"/>
  <c r="D941" i="6"/>
  <c r="D829" i="6"/>
  <c r="D701" i="6"/>
  <c r="D424" i="6"/>
  <c r="B2" i="6"/>
  <c r="D3" i="6"/>
  <c r="D11" i="6"/>
  <c r="D19" i="6"/>
  <c r="D27" i="6"/>
  <c r="D35" i="6"/>
  <c r="D43" i="6"/>
  <c r="D51" i="6"/>
  <c r="D59" i="6"/>
  <c r="D67" i="6"/>
  <c r="D75" i="6"/>
  <c r="D83" i="6"/>
  <c r="D91" i="6"/>
  <c r="D99" i="6"/>
  <c r="D107" i="6"/>
  <c r="D115" i="6"/>
  <c r="D123" i="6"/>
  <c r="D131" i="6"/>
  <c r="D139" i="6"/>
  <c r="D147" i="6"/>
  <c r="D155" i="6"/>
  <c r="D163" i="6"/>
  <c r="D171" i="6"/>
  <c r="D179" i="6"/>
  <c r="D187" i="6"/>
  <c r="D195" i="6"/>
  <c r="D203" i="6"/>
  <c r="D211" i="6"/>
  <c r="D219" i="6"/>
  <c r="D227" i="6"/>
  <c r="D235" i="6"/>
  <c r="D243" i="6"/>
  <c r="D251" i="6"/>
  <c r="D259" i="6"/>
  <c r="D267" i="6"/>
  <c r="D275" i="6"/>
  <c r="D283" i="6"/>
  <c r="D291" i="6"/>
  <c r="D299" i="6"/>
  <c r="D307" i="6"/>
  <c r="D315" i="6"/>
  <c r="D323" i="6"/>
  <c r="D331" i="6"/>
  <c r="D339" i="6"/>
  <c r="D347" i="6"/>
  <c r="D355" i="6"/>
  <c r="D363" i="6"/>
  <c r="D371" i="6"/>
  <c r="D379" i="6"/>
  <c r="D387" i="6"/>
  <c r="D395" i="6"/>
  <c r="D403" i="6"/>
  <c r="D411" i="6"/>
  <c r="D419" i="6"/>
  <c r="D427" i="6"/>
  <c r="D435" i="6"/>
  <c r="D443" i="6"/>
  <c r="D451" i="6"/>
  <c r="D459" i="6"/>
  <c r="D467" i="6"/>
  <c r="D475" i="6"/>
  <c r="D483" i="6"/>
  <c r="D491" i="6"/>
  <c r="D499" i="6"/>
  <c r="D507" i="6"/>
  <c r="D515" i="6"/>
  <c r="D523" i="6"/>
  <c r="D531" i="6"/>
  <c r="D539" i="6"/>
  <c r="D547" i="6"/>
  <c r="D555" i="6"/>
  <c r="D563" i="6"/>
  <c r="D571" i="6"/>
  <c r="D579" i="6"/>
  <c r="D587" i="6"/>
  <c r="D4" i="6"/>
  <c r="D12" i="6"/>
  <c r="D20" i="6"/>
  <c r="D28" i="6"/>
  <c r="D36" i="6"/>
  <c r="D44" i="6"/>
  <c r="D52" i="6"/>
  <c r="D60" i="6"/>
  <c r="D68" i="6"/>
  <c r="D76" i="6"/>
  <c r="D84" i="6"/>
  <c r="D92" i="6"/>
  <c r="D100" i="6"/>
  <c r="D108" i="6"/>
  <c r="D116" i="6"/>
  <c r="D124" i="6"/>
  <c r="D132" i="6"/>
  <c r="D140" i="6"/>
  <c r="D148" i="6"/>
  <c r="D156" i="6"/>
  <c r="D164" i="6"/>
  <c r="D172" i="6"/>
  <c r="D180" i="6"/>
  <c r="D188" i="6"/>
  <c r="D196" i="6"/>
  <c r="D204" i="6"/>
  <c r="D212" i="6"/>
  <c r="D220" i="6"/>
  <c r="D228" i="6"/>
  <c r="D236" i="6"/>
  <c r="D244" i="6"/>
  <c r="D252" i="6"/>
  <c r="D260" i="6"/>
  <c r="D268" i="6"/>
  <c r="D276" i="6"/>
  <c r="D284" i="6"/>
  <c r="D292" i="6"/>
  <c r="D300" i="6"/>
  <c r="D308" i="6"/>
  <c r="D316" i="6"/>
  <c r="D324" i="6"/>
  <c r="D332" i="6"/>
  <c r="D340" i="6"/>
  <c r="D348" i="6"/>
  <c r="D356" i="6"/>
  <c r="D364" i="6"/>
  <c r="D372" i="6"/>
  <c r="D380" i="6"/>
  <c r="D388" i="6"/>
  <c r="D396" i="6"/>
  <c r="D404" i="6"/>
  <c r="D412" i="6"/>
  <c r="D420" i="6"/>
  <c r="D428" i="6"/>
  <c r="D436" i="6"/>
  <c r="D444" i="6"/>
  <c r="D452" i="6"/>
  <c r="D460" i="6"/>
  <c r="D468" i="6"/>
  <c r="D476" i="6"/>
  <c r="D484" i="6"/>
  <c r="D492" i="6"/>
  <c r="D500" i="6"/>
  <c r="D508" i="6"/>
  <c r="D516" i="6"/>
  <c r="D524" i="6"/>
  <c r="D532" i="6"/>
  <c r="D540" i="6"/>
  <c r="D548" i="6"/>
  <c r="D556" i="6"/>
  <c r="D564" i="6"/>
  <c r="D572" i="6"/>
  <c r="D580" i="6"/>
  <c r="D588" i="6"/>
  <c r="D596" i="6"/>
  <c r="D604" i="6"/>
  <c r="D612" i="6"/>
  <c r="D620" i="6"/>
  <c r="D628" i="6"/>
  <c r="D636" i="6"/>
  <c r="D644" i="6"/>
  <c r="D652" i="6"/>
  <c r="D660" i="6"/>
  <c r="D668" i="6"/>
  <c r="D676" i="6"/>
  <c r="D5" i="6"/>
  <c r="D13" i="6"/>
  <c r="D21" i="6"/>
  <c r="D29" i="6"/>
  <c r="D37" i="6"/>
  <c r="D45" i="6"/>
  <c r="D53" i="6"/>
  <c r="D61" i="6"/>
  <c r="D69" i="6"/>
  <c r="D77" i="6"/>
  <c r="D85" i="6"/>
  <c r="D93" i="6"/>
  <c r="D101" i="6"/>
  <c r="D109" i="6"/>
  <c r="D117" i="6"/>
  <c r="D125" i="6"/>
  <c r="D133" i="6"/>
  <c r="D141" i="6"/>
  <c r="D149" i="6"/>
  <c r="D157" i="6"/>
  <c r="D165" i="6"/>
  <c r="D173" i="6"/>
  <c r="D181" i="6"/>
  <c r="D189" i="6"/>
  <c r="D197" i="6"/>
  <c r="D205" i="6"/>
  <c r="D213" i="6"/>
  <c r="D221" i="6"/>
  <c r="D229" i="6"/>
  <c r="D237" i="6"/>
  <c r="D245" i="6"/>
  <c r="D253" i="6"/>
  <c r="D261" i="6"/>
  <c r="D269" i="6"/>
  <c r="D277" i="6"/>
  <c r="D285" i="6"/>
  <c r="D293" i="6"/>
  <c r="D301" i="6"/>
  <c r="D309" i="6"/>
  <c r="D317" i="6"/>
  <c r="D325" i="6"/>
  <c r="D333" i="6"/>
  <c r="D341" i="6"/>
  <c r="D349" i="6"/>
  <c r="D357" i="6"/>
  <c r="D365" i="6"/>
  <c r="D373" i="6"/>
  <c r="D381" i="6"/>
  <c r="D389" i="6"/>
  <c r="D397" i="6"/>
  <c r="D405" i="6"/>
  <c r="D413" i="6"/>
  <c r="D421" i="6"/>
  <c r="D429" i="6"/>
  <c r="D437" i="6"/>
  <c r="D445" i="6"/>
  <c r="D453" i="6"/>
  <c r="D461" i="6"/>
  <c r="D469" i="6"/>
  <c r="D477" i="6"/>
  <c r="D485" i="6"/>
  <c r="D493" i="6"/>
  <c r="D501" i="6"/>
  <c r="D509" i="6"/>
  <c r="D517" i="6"/>
  <c r="D525" i="6"/>
  <c r="D533" i="6"/>
  <c r="D541" i="6"/>
  <c r="D549" i="6"/>
  <c r="D557" i="6"/>
  <c r="D565" i="6"/>
  <c r="D573" i="6"/>
  <c r="D581" i="6"/>
  <c r="D589" i="6"/>
  <c r="D597" i="6"/>
  <c r="D605" i="6"/>
  <c r="D613" i="6"/>
  <c r="D621" i="6"/>
  <c r="D629" i="6"/>
  <c r="D637" i="6"/>
  <c r="D645" i="6"/>
  <c r="D653" i="6"/>
  <c r="D661" i="6"/>
  <c r="D669" i="6"/>
  <c r="D677" i="6"/>
  <c r="D6" i="6"/>
  <c r="D14" i="6"/>
  <c r="D22" i="6"/>
  <c r="D30" i="6"/>
  <c r="D38" i="6"/>
  <c r="D46" i="6"/>
  <c r="D54" i="6"/>
  <c r="D62" i="6"/>
  <c r="D70" i="6"/>
  <c r="D78" i="6"/>
  <c r="D86" i="6"/>
  <c r="D94" i="6"/>
  <c r="D102" i="6"/>
  <c r="D110" i="6"/>
  <c r="D118" i="6"/>
  <c r="D126" i="6"/>
  <c r="D134" i="6"/>
  <c r="D142" i="6"/>
  <c r="D150" i="6"/>
  <c r="D158" i="6"/>
  <c r="D166" i="6"/>
  <c r="D174" i="6"/>
  <c r="D182" i="6"/>
  <c r="D190" i="6"/>
  <c r="D198" i="6"/>
  <c r="D206" i="6"/>
  <c r="D214" i="6"/>
  <c r="D222" i="6"/>
  <c r="D230" i="6"/>
  <c r="D238" i="6"/>
  <c r="D246" i="6"/>
  <c r="D254" i="6"/>
  <c r="D262" i="6"/>
  <c r="D270" i="6"/>
  <c r="D278" i="6"/>
  <c r="D286" i="6"/>
  <c r="D294" i="6"/>
  <c r="D302" i="6"/>
  <c r="D310" i="6"/>
  <c r="D318" i="6"/>
  <c r="D326" i="6"/>
  <c r="D334" i="6"/>
  <c r="D342" i="6"/>
  <c r="D350" i="6"/>
  <c r="D358" i="6"/>
  <c r="D366" i="6"/>
  <c r="D374" i="6"/>
  <c r="D382" i="6"/>
  <c r="D390" i="6"/>
  <c r="D398" i="6"/>
  <c r="D406" i="6"/>
  <c r="D414" i="6"/>
  <c r="D422" i="6"/>
  <c r="D430" i="6"/>
  <c r="D438" i="6"/>
  <c r="D446" i="6"/>
  <c r="D454" i="6"/>
  <c r="D462" i="6"/>
  <c r="D470" i="6"/>
  <c r="D478" i="6"/>
  <c r="D486" i="6"/>
  <c r="D494" i="6"/>
  <c r="D502" i="6"/>
  <c r="D510" i="6"/>
  <c r="D518" i="6"/>
  <c r="D526" i="6"/>
  <c r="D534" i="6"/>
  <c r="D542" i="6"/>
  <c r="D550" i="6"/>
  <c r="D558" i="6"/>
  <c r="D566" i="6"/>
  <c r="D574" i="6"/>
  <c r="D582" i="6"/>
  <c r="D590" i="6"/>
  <c r="D598" i="6"/>
  <c r="D606" i="6"/>
  <c r="D614" i="6"/>
  <c r="D622" i="6"/>
  <c r="D630" i="6"/>
  <c r="D638" i="6"/>
  <c r="D646" i="6"/>
  <c r="D654" i="6"/>
  <c r="D662" i="6"/>
  <c r="D670" i="6"/>
  <c r="D678" i="6"/>
  <c r="D7" i="6"/>
  <c r="D15" i="6"/>
  <c r="D23" i="6"/>
  <c r="D31" i="6"/>
  <c r="D39" i="6"/>
  <c r="D47" i="6"/>
  <c r="D55" i="6"/>
  <c r="D63" i="6"/>
  <c r="D71" i="6"/>
  <c r="D79" i="6"/>
  <c r="D87" i="6"/>
  <c r="D95" i="6"/>
  <c r="D103" i="6"/>
  <c r="D111" i="6"/>
  <c r="D119" i="6"/>
  <c r="D127" i="6"/>
  <c r="D135" i="6"/>
  <c r="D143" i="6"/>
  <c r="D151" i="6"/>
  <c r="D159" i="6"/>
  <c r="D167" i="6"/>
  <c r="D175" i="6"/>
  <c r="D183" i="6"/>
  <c r="D191" i="6"/>
  <c r="D199" i="6"/>
  <c r="D207" i="6"/>
  <c r="D215" i="6"/>
  <c r="D223" i="6"/>
  <c r="D231" i="6"/>
  <c r="D239" i="6"/>
  <c r="D247" i="6"/>
  <c r="D255" i="6"/>
  <c r="D263" i="6"/>
  <c r="D271" i="6"/>
  <c r="D279" i="6"/>
  <c r="D287" i="6"/>
  <c r="D295" i="6"/>
  <c r="D303" i="6"/>
  <c r="D311" i="6"/>
  <c r="D319" i="6"/>
  <c r="D327" i="6"/>
  <c r="D335" i="6"/>
  <c r="D343" i="6"/>
  <c r="D351" i="6"/>
  <c r="D359" i="6"/>
  <c r="D367" i="6"/>
  <c r="D375" i="6"/>
  <c r="D383" i="6"/>
  <c r="D391" i="6"/>
  <c r="D399" i="6"/>
  <c r="D407" i="6"/>
  <c r="D415" i="6"/>
  <c r="D423" i="6"/>
  <c r="D431" i="6"/>
  <c r="D439" i="6"/>
  <c r="D447" i="6"/>
  <c r="D455" i="6"/>
  <c r="D463" i="6"/>
  <c r="D471" i="6"/>
  <c r="D479" i="6"/>
  <c r="D487" i="6"/>
  <c r="D495" i="6"/>
  <c r="D503" i="6"/>
  <c r="D511" i="6"/>
  <c r="D519" i="6"/>
  <c r="D527" i="6"/>
  <c r="D535" i="6"/>
  <c r="D543" i="6"/>
  <c r="D551" i="6"/>
  <c r="D559" i="6"/>
  <c r="D567" i="6"/>
  <c r="D575" i="6"/>
  <c r="D583" i="6"/>
  <c r="D591" i="6"/>
  <c r="D599" i="6"/>
  <c r="D607" i="6"/>
  <c r="D615" i="6"/>
  <c r="D623" i="6"/>
  <c r="D631" i="6"/>
  <c r="D639" i="6"/>
  <c r="D647" i="6"/>
  <c r="D655" i="6"/>
  <c r="D663" i="6"/>
  <c r="D671" i="6"/>
  <c r="D679" i="6"/>
  <c r="D25" i="6"/>
  <c r="D48" i="6"/>
  <c r="D66" i="6"/>
  <c r="D89" i="6"/>
  <c r="D112" i="6"/>
  <c r="D130" i="6"/>
  <c r="D153" i="6"/>
  <c r="D176" i="6"/>
  <c r="D194" i="6"/>
  <c r="D217" i="6"/>
  <c r="D240" i="6"/>
  <c r="D258" i="6"/>
  <c r="D281" i="6"/>
  <c r="D304" i="6"/>
  <c r="D322" i="6"/>
  <c r="D345" i="6"/>
  <c r="D368" i="6"/>
  <c r="D386" i="6"/>
  <c r="D409" i="6"/>
  <c r="D432" i="6"/>
  <c r="D450" i="6"/>
  <c r="D473" i="6"/>
  <c r="D496" i="6"/>
  <c r="D514" i="6"/>
  <c r="D537" i="6"/>
  <c r="D560" i="6"/>
  <c r="D578" i="6"/>
  <c r="D600" i="6"/>
  <c r="D616" i="6"/>
  <c r="D632" i="6"/>
  <c r="D648" i="6"/>
  <c r="D664" i="6"/>
  <c r="D680" i="6"/>
  <c r="D688" i="6"/>
  <c r="D696" i="6"/>
  <c r="D704" i="6"/>
  <c r="D712" i="6"/>
  <c r="D720" i="6"/>
  <c r="D728" i="6"/>
  <c r="D736" i="6"/>
  <c r="D744" i="6"/>
  <c r="D752" i="6"/>
  <c r="D760" i="6"/>
  <c r="D768" i="6"/>
  <c r="D776" i="6"/>
  <c r="D784" i="6"/>
  <c r="D792" i="6"/>
  <c r="D800" i="6"/>
  <c r="D808" i="6"/>
  <c r="D816" i="6"/>
  <c r="D824" i="6"/>
  <c r="D832" i="6"/>
  <c r="D840" i="6"/>
  <c r="D848" i="6"/>
  <c r="D856" i="6"/>
  <c r="D864" i="6"/>
  <c r="D872" i="6"/>
  <c r="D880" i="6"/>
  <c r="D888" i="6"/>
  <c r="D896" i="6"/>
  <c r="D904" i="6"/>
  <c r="D912" i="6"/>
  <c r="D920" i="6"/>
  <c r="D928" i="6"/>
  <c r="D936" i="6"/>
  <c r="D944" i="6"/>
  <c r="D952" i="6"/>
  <c r="D960" i="6"/>
  <c r="D968" i="6"/>
  <c r="D976" i="6"/>
  <c r="D984" i="6"/>
  <c r="D992" i="6"/>
  <c r="D1000" i="6"/>
  <c r="D1008" i="6"/>
  <c r="D1016" i="6"/>
  <c r="D1024" i="6"/>
  <c r="D1032" i="6"/>
  <c r="D1040" i="6"/>
  <c r="D1048" i="6"/>
  <c r="D1056" i="6"/>
  <c r="D1064" i="6"/>
  <c r="D1072" i="6"/>
  <c r="D1080" i="6"/>
  <c r="D1088" i="6"/>
  <c r="D1096" i="6"/>
  <c r="D8" i="6"/>
  <c r="D26" i="6"/>
  <c r="D49" i="6"/>
  <c r="D72" i="6"/>
  <c r="D90" i="6"/>
  <c r="D113" i="6"/>
  <c r="D136" i="6"/>
  <c r="D154" i="6"/>
  <c r="D177" i="6"/>
  <c r="D200" i="6"/>
  <c r="D218" i="6"/>
  <c r="D241" i="6"/>
  <c r="D264" i="6"/>
  <c r="D282" i="6"/>
  <c r="D305" i="6"/>
  <c r="D328" i="6"/>
  <c r="D346" i="6"/>
  <c r="D369" i="6"/>
  <c r="D392" i="6"/>
  <c r="D410" i="6"/>
  <c r="D433" i="6"/>
  <c r="D456" i="6"/>
  <c r="D474" i="6"/>
  <c r="D497" i="6"/>
  <c r="D520" i="6"/>
  <c r="D538" i="6"/>
  <c r="D561" i="6"/>
  <c r="D584" i="6"/>
  <c r="D601" i="6"/>
  <c r="D617" i="6"/>
  <c r="D633" i="6"/>
  <c r="D649" i="6"/>
  <c r="D665" i="6"/>
  <c r="D681" i="6"/>
  <c r="D689" i="6"/>
  <c r="D697" i="6"/>
  <c r="D705" i="6"/>
  <c r="D713" i="6"/>
  <c r="D721" i="6"/>
  <c r="D729" i="6"/>
  <c r="D737" i="6"/>
  <c r="D745" i="6"/>
  <c r="D753" i="6"/>
  <c r="D761" i="6"/>
  <c r="D769" i="6"/>
  <c r="D777" i="6"/>
  <c r="D785" i="6"/>
  <c r="D793" i="6"/>
  <c r="D801" i="6"/>
  <c r="D809" i="6"/>
  <c r="D817" i="6"/>
  <c r="D825" i="6"/>
  <c r="D833" i="6"/>
  <c r="D841" i="6"/>
  <c r="D849" i="6"/>
  <c r="D857" i="6"/>
  <c r="D865" i="6"/>
  <c r="D873" i="6"/>
  <c r="D881" i="6"/>
  <c r="D889" i="6"/>
  <c r="D897" i="6"/>
  <c r="D905" i="6"/>
  <c r="D913" i="6"/>
  <c r="D921" i="6"/>
  <c r="D929" i="6"/>
  <c r="D937" i="6"/>
  <c r="D945" i="6"/>
  <c r="D953" i="6"/>
  <c r="D961" i="6"/>
  <c r="D969" i="6"/>
  <c r="D977" i="6"/>
  <c r="D985" i="6"/>
  <c r="D993" i="6"/>
  <c r="D1001" i="6"/>
  <c r="D1009" i="6"/>
  <c r="D1017" i="6"/>
  <c r="D1025" i="6"/>
  <c r="D1033" i="6"/>
  <c r="D1041" i="6"/>
  <c r="D1049" i="6"/>
  <c r="D1057" i="6"/>
  <c r="D1065" i="6"/>
  <c r="D9" i="6"/>
  <c r="D32" i="6"/>
  <c r="D50" i="6"/>
  <c r="D73" i="6"/>
  <c r="D96" i="6"/>
  <c r="D114" i="6"/>
  <c r="D137" i="6"/>
  <c r="D160" i="6"/>
  <c r="D178" i="6"/>
  <c r="D201" i="6"/>
  <c r="D224" i="6"/>
  <c r="D242" i="6"/>
  <c r="D265" i="6"/>
  <c r="D288" i="6"/>
  <c r="D306" i="6"/>
  <c r="D329" i="6"/>
  <c r="D352" i="6"/>
  <c r="D370" i="6"/>
  <c r="D393" i="6"/>
  <c r="D416" i="6"/>
  <c r="D434" i="6"/>
  <c r="D457" i="6"/>
  <c r="D480" i="6"/>
  <c r="D498" i="6"/>
  <c r="D521" i="6"/>
  <c r="D544" i="6"/>
  <c r="D562" i="6"/>
  <c r="D585" i="6"/>
  <c r="D602" i="6"/>
  <c r="D618" i="6"/>
  <c r="D634" i="6"/>
  <c r="D650" i="6"/>
  <c r="D666" i="6"/>
  <c r="D682" i="6"/>
  <c r="D690" i="6"/>
  <c r="D698" i="6"/>
  <c r="D706" i="6"/>
  <c r="D714" i="6"/>
  <c r="D722" i="6"/>
  <c r="D730" i="6"/>
  <c r="D738" i="6"/>
  <c r="D746" i="6"/>
  <c r="D754" i="6"/>
  <c r="D762" i="6"/>
  <c r="D770" i="6"/>
  <c r="D778" i="6"/>
  <c r="D786" i="6"/>
  <c r="D794" i="6"/>
  <c r="D802" i="6"/>
  <c r="D810" i="6"/>
  <c r="D818" i="6"/>
  <c r="D826" i="6"/>
  <c r="D834" i="6"/>
  <c r="D842" i="6"/>
  <c r="D850" i="6"/>
  <c r="D858" i="6"/>
  <c r="D866" i="6"/>
  <c r="D874" i="6"/>
  <c r="D882" i="6"/>
  <c r="D890" i="6"/>
  <c r="D898" i="6"/>
  <c r="D906" i="6"/>
  <c r="D914" i="6"/>
  <c r="D922" i="6"/>
  <c r="D930" i="6"/>
  <c r="D938" i="6"/>
  <c r="D946" i="6"/>
  <c r="D954" i="6"/>
  <c r="D962" i="6"/>
  <c r="D970" i="6"/>
  <c r="D978" i="6"/>
  <c r="D986" i="6"/>
  <c r="D994" i="6"/>
  <c r="D1002" i="6"/>
  <c r="D1010" i="6"/>
  <c r="D1018" i="6"/>
  <c r="D1026" i="6"/>
  <c r="D1034" i="6"/>
  <c r="D1042" i="6"/>
  <c r="D1050" i="6"/>
  <c r="D1058" i="6"/>
  <c r="D1066" i="6"/>
  <c r="D10" i="6"/>
  <c r="D33" i="6"/>
  <c r="D56" i="6"/>
  <c r="D74" i="6"/>
  <c r="D97" i="6"/>
  <c r="D120" i="6"/>
  <c r="D138" i="6"/>
  <c r="D161" i="6"/>
  <c r="D184" i="6"/>
  <c r="D202" i="6"/>
  <c r="D225" i="6"/>
  <c r="D248" i="6"/>
  <c r="D266" i="6"/>
  <c r="D289" i="6"/>
  <c r="D312" i="6"/>
  <c r="D330" i="6"/>
  <c r="D353" i="6"/>
  <c r="D376" i="6"/>
  <c r="D394" i="6"/>
  <c r="D417" i="6"/>
  <c r="D440" i="6"/>
  <c r="D458" i="6"/>
  <c r="D481" i="6"/>
  <c r="D504" i="6"/>
  <c r="D522" i="6"/>
  <c r="D545" i="6"/>
  <c r="D568" i="6"/>
  <c r="D586" i="6"/>
  <c r="D603" i="6"/>
  <c r="D619" i="6"/>
  <c r="D635" i="6"/>
  <c r="D651" i="6"/>
  <c r="D667" i="6"/>
  <c r="D683" i="6"/>
  <c r="D691" i="6"/>
  <c r="D699" i="6"/>
  <c r="D707" i="6"/>
  <c r="D715" i="6"/>
  <c r="D723" i="6"/>
  <c r="D731" i="6"/>
  <c r="D739" i="6"/>
  <c r="D747" i="6"/>
  <c r="D755" i="6"/>
  <c r="D763" i="6"/>
  <c r="D771" i="6"/>
  <c r="D779" i="6"/>
  <c r="D787" i="6"/>
  <c r="D795" i="6"/>
  <c r="D803" i="6"/>
  <c r="D811" i="6"/>
  <c r="D819" i="6"/>
  <c r="D827" i="6"/>
  <c r="D835" i="6"/>
  <c r="D843" i="6"/>
  <c r="D851" i="6"/>
  <c r="D859" i="6"/>
  <c r="D867" i="6"/>
  <c r="D875" i="6"/>
  <c r="D883" i="6"/>
  <c r="D891" i="6"/>
  <c r="D899" i="6"/>
  <c r="D907" i="6"/>
  <c r="D915" i="6"/>
  <c r="D923" i="6"/>
  <c r="D931" i="6"/>
  <c r="D939" i="6"/>
  <c r="D947" i="6"/>
  <c r="D955" i="6"/>
  <c r="D963" i="6"/>
  <c r="D971" i="6"/>
  <c r="D979" i="6"/>
  <c r="D987" i="6"/>
  <c r="D995" i="6"/>
  <c r="D1003" i="6"/>
  <c r="D1011" i="6"/>
  <c r="D1019" i="6"/>
  <c r="D1027" i="6"/>
  <c r="D1035" i="6"/>
  <c r="D1043" i="6"/>
  <c r="D1051" i="6"/>
  <c r="D1059" i="6"/>
  <c r="D1067" i="6"/>
  <c r="D16" i="6"/>
  <c r="D34" i="6"/>
  <c r="D57" i="6"/>
  <c r="D80" i="6"/>
  <c r="D98" i="6"/>
  <c r="D121" i="6"/>
  <c r="D144" i="6"/>
  <c r="D162" i="6"/>
  <c r="D185" i="6"/>
  <c r="D208" i="6"/>
  <c r="D226" i="6"/>
  <c r="D249" i="6"/>
  <c r="D272" i="6"/>
  <c r="D290" i="6"/>
  <c r="D313" i="6"/>
  <c r="D336" i="6"/>
  <c r="D354" i="6"/>
  <c r="D377" i="6"/>
  <c r="D400" i="6"/>
  <c r="D418" i="6"/>
  <c r="D441" i="6"/>
  <c r="D464" i="6"/>
  <c r="D482" i="6"/>
  <c r="D505" i="6"/>
  <c r="D528" i="6"/>
  <c r="D546" i="6"/>
  <c r="D569" i="6"/>
  <c r="D592" i="6"/>
  <c r="D608" i="6"/>
  <c r="D624" i="6"/>
  <c r="D640" i="6"/>
  <c r="D656" i="6"/>
  <c r="D672" i="6"/>
  <c r="D684" i="6"/>
  <c r="D692" i="6"/>
  <c r="D700" i="6"/>
  <c r="D708" i="6"/>
  <c r="D716" i="6"/>
  <c r="D724" i="6"/>
  <c r="D732" i="6"/>
  <c r="D740" i="6"/>
  <c r="D748" i="6"/>
  <c r="D756" i="6"/>
  <c r="D764" i="6"/>
  <c r="D772" i="6"/>
  <c r="D780" i="6"/>
  <c r="D788" i="6"/>
  <c r="D796" i="6"/>
  <c r="D804" i="6"/>
  <c r="D812" i="6"/>
  <c r="D820" i="6"/>
  <c r="D828" i="6"/>
  <c r="D836" i="6"/>
  <c r="D844" i="6"/>
  <c r="D852" i="6"/>
  <c r="D860" i="6"/>
  <c r="D868" i="6"/>
  <c r="D876" i="6"/>
  <c r="D884" i="6"/>
  <c r="D892" i="6"/>
  <c r="D900" i="6"/>
  <c r="D908" i="6"/>
  <c r="D18" i="6"/>
  <c r="D41" i="6"/>
  <c r="D64" i="6"/>
  <c r="D82" i="6"/>
  <c r="D105" i="6"/>
  <c r="D128" i="6"/>
  <c r="D146" i="6"/>
  <c r="D169" i="6"/>
  <c r="D192" i="6"/>
  <c r="D210" i="6"/>
  <c r="D233" i="6"/>
  <c r="D256" i="6"/>
  <c r="D274" i="6"/>
  <c r="D297" i="6"/>
  <c r="D320" i="6"/>
  <c r="D338" i="6"/>
  <c r="D361" i="6"/>
  <c r="D384" i="6"/>
  <c r="D402" i="6"/>
  <c r="D425" i="6"/>
  <c r="D448" i="6"/>
  <c r="D466" i="6"/>
  <c r="D489" i="6"/>
  <c r="D512" i="6"/>
  <c r="D530" i="6"/>
  <c r="D553" i="6"/>
  <c r="D576" i="6"/>
  <c r="D594" i="6"/>
  <c r="D610" i="6"/>
  <c r="D626" i="6"/>
  <c r="D642" i="6"/>
  <c r="D658" i="6"/>
  <c r="D674" i="6"/>
  <c r="D686" i="6"/>
  <c r="D694" i="6"/>
  <c r="D702" i="6"/>
  <c r="D710" i="6"/>
  <c r="D718" i="6"/>
  <c r="D726" i="6"/>
  <c r="D734" i="6"/>
  <c r="D742" i="6"/>
  <c r="D750" i="6"/>
  <c r="D758" i="6"/>
  <c r="D766" i="6"/>
  <c r="D774" i="6"/>
  <c r="D782" i="6"/>
  <c r="D790" i="6"/>
  <c r="D798" i="6"/>
  <c r="D806" i="6"/>
  <c r="D814" i="6"/>
  <c r="D822" i="6"/>
  <c r="D830" i="6"/>
  <c r="D838" i="6"/>
  <c r="D846" i="6"/>
  <c r="D854" i="6"/>
  <c r="D862" i="6"/>
  <c r="D870" i="6"/>
  <c r="D878" i="6"/>
  <c r="D886" i="6"/>
  <c r="D894" i="6"/>
  <c r="D902" i="6"/>
  <c r="D910" i="6"/>
  <c r="D918" i="6"/>
  <c r="D926" i="6"/>
  <c r="D934" i="6"/>
  <c r="D942" i="6"/>
  <c r="D950" i="6"/>
  <c r="D958" i="6"/>
  <c r="D966" i="6"/>
  <c r="D974" i="6"/>
  <c r="D982" i="6"/>
  <c r="D990" i="6"/>
  <c r="D998" i="6"/>
  <c r="D1006" i="6"/>
  <c r="D1014" i="6"/>
  <c r="D1022" i="6"/>
  <c r="D1030" i="6"/>
  <c r="D1038" i="6"/>
  <c r="D1046" i="6"/>
  <c r="D1054" i="6"/>
  <c r="D1062" i="6"/>
  <c r="D1070" i="6"/>
  <c r="D88" i="6"/>
  <c r="D170" i="6"/>
  <c r="D257" i="6"/>
  <c r="D344" i="6"/>
  <c r="D426" i="6"/>
  <c r="D513" i="6"/>
  <c r="D595" i="6"/>
  <c r="D659" i="6"/>
  <c r="D703" i="6"/>
  <c r="D735" i="6"/>
  <c r="D767" i="6"/>
  <c r="D799" i="6"/>
  <c r="D831" i="6"/>
  <c r="D863" i="6"/>
  <c r="D895" i="6"/>
  <c r="D924" i="6"/>
  <c r="D943" i="6"/>
  <c r="D965" i="6"/>
  <c r="D988" i="6"/>
  <c r="D1007" i="6"/>
  <c r="D1029" i="6"/>
  <c r="D1052" i="6"/>
  <c r="D1071" i="6"/>
  <c r="D1081" i="6"/>
  <c r="D1090" i="6"/>
  <c r="D1099" i="6"/>
  <c r="D1107" i="6"/>
  <c r="D1115" i="6"/>
  <c r="D1123" i="6"/>
  <c r="D1131" i="6"/>
  <c r="D1139" i="6"/>
  <c r="D1147" i="6"/>
  <c r="D1155" i="6"/>
  <c r="D1163" i="6"/>
  <c r="D1171" i="6"/>
  <c r="C3" i="6"/>
  <c r="C27" i="6"/>
  <c r="C35" i="6"/>
  <c r="C43" i="6"/>
  <c r="C51" i="6"/>
  <c r="C59" i="6"/>
  <c r="C67" i="6"/>
  <c r="C75" i="6"/>
  <c r="C83" i="6"/>
  <c r="C91" i="6"/>
  <c r="C99" i="6"/>
  <c r="C107" i="6"/>
  <c r="C115" i="6"/>
  <c r="C123" i="6"/>
  <c r="C131" i="6"/>
  <c r="C139" i="6"/>
  <c r="C147" i="6"/>
  <c r="C155" i="6"/>
  <c r="C163" i="6"/>
  <c r="C171" i="6"/>
  <c r="C179" i="6"/>
  <c r="C187" i="6"/>
  <c r="C195" i="6"/>
  <c r="C203" i="6"/>
  <c r="C211" i="6"/>
  <c r="C219" i="6"/>
  <c r="C227" i="6"/>
  <c r="C235" i="6"/>
  <c r="C243" i="6"/>
  <c r="C251" i="6"/>
  <c r="C259" i="6"/>
  <c r="C267" i="6"/>
  <c r="C275" i="6"/>
  <c r="C283" i="6"/>
  <c r="C291" i="6"/>
  <c r="C299" i="6"/>
  <c r="C307" i="6"/>
  <c r="C315" i="6"/>
  <c r="C323" i="6"/>
  <c r="C331" i="6"/>
  <c r="C339" i="6"/>
  <c r="C347" i="6"/>
  <c r="C355" i="6"/>
  <c r="C363" i="6"/>
  <c r="C371" i="6"/>
  <c r="C379" i="6"/>
  <c r="C387" i="6"/>
  <c r="C395" i="6"/>
  <c r="D17" i="6"/>
  <c r="D104" i="6"/>
  <c r="D186" i="6"/>
  <c r="D273" i="6"/>
  <c r="D360" i="6"/>
  <c r="D442" i="6"/>
  <c r="D529" i="6"/>
  <c r="D609" i="6"/>
  <c r="D673" i="6"/>
  <c r="D709" i="6"/>
  <c r="D741" i="6"/>
  <c r="D773" i="6"/>
  <c r="D805" i="6"/>
  <c r="D837" i="6"/>
  <c r="D869" i="6"/>
  <c r="D901" i="6"/>
  <c r="D925" i="6"/>
  <c r="D948" i="6"/>
  <c r="D967" i="6"/>
  <c r="D989" i="6"/>
  <c r="D1012" i="6"/>
  <c r="D1031" i="6"/>
  <c r="D1053" i="6"/>
  <c r="D1073" i="6"/>
  <c r="D1082" i="6"/>
  <c r="D1091" i="6"/>
  <c r="D1100" i="6"/>
  <c r="D1108" i="6"/>
  <c r="D1116" i="6"/>
  <c r="D1124" i="6"/>
  <c r="D1132" i="6"/>
  <c r="D1140" i="6"/>
  <c r="D1148" i="6"/>
  <c r="D1156" i="6"/>
  <c r="D1164" i="6"/>
  <c r="D1172" i="6"/>
  <c r="C4" i="6"/>
  <c r="C20" i="6"/>
  <c r="C28" i="6"/>
  <c r="C36" i="6"/>
  <c r="C44" i="6"/>
  <c r="C52" i="6"/>
  <c r="C60" i="6"/>
  <c r="C68" i="6"/>
  <c r="C76" i="6"/>
  <c r="C84" i="6"/>
  <c r="C92" i="6"/>
  <c r="C100" i="6"/>
  <c r="C108" i="6"/>
  <c r="C116" i="6"/>
  <c r="C124" i="6"/>
  <c r="C132" i="6"/>
  <c r="C140" i="6"/>
  <c r="C148" i="6"/>
  <c r="C156" i="6"/>
  <c r="C164" i="6"/>
  <c r="C172" i="6"/>
  <c r="C180" i="6"/>
  <c r="C188" i="6"/>
  <c r="C196" i="6"/>
  <c r="C204" i="6"/>
  <c r="C212" i="6"/>
  <c r="C220" i="6"/>
  <c r="C228" i="6"/>
  <c r="C236" i="6"/>
  <c r="C244" i="6"/>
  <c r="C252" i="6"/>
  <c r="C260" i="6"/>
  <c r="C268" i="6"/>
  <c r="C276" i="6"/>
  <c r="C284" i="6"/>
  <c r="C292" i="6"/>
  <c r="C300" i="6"/>
  <c r="C308" i="6"/>
  <c r="C316" i="6"/>
  <c r="C324" i="6"/>
  <c r="C332" i="6"/>
  <c r="C340" i="6"/>
  <c r="C348" i="6"/>
  <c r="C356" i="6"/>
  <c r="C364" i="6"/>
  <c r="C372" i="6"/>
  <c r="C380" i="6"/>
  <c r="C388" i="6"/>
  <c r="D24" i="6"/>
  <c r="D106" i="6"/>
  <c r="D193" i="6"/>
  <c r="D280" i="6"/>
  <c r="D362" i="6"/>
  <c r="D449" i="6"/>
  <c r="D536" i="6"/>
  <c r="D611" i="6"/>
  <c r="D675" i="6"/>
  <c r="D711" i="6"/>
  <c r="D743" i="6"/>
  <c r="D775" i="6"/>
  <c r="D807" i="6"/>
  <c r="D839" i="6"/>
  <c r="D871" i="6"/>
  <c r="D903" i="6"/>
  <c r="D927" i="6"/>
  <c r="D949" i="6"/>
  <c r="D972" i="6"/>
  <c r="D991" i="6"/>
  <c r="D1013" i="6"/>
  <c r="D1036" i="6"/>
  <c r="D1055" i="6"/>
  <c r="D1074" i="6"/>
  <c r="D1083" i="6"/>
  <c r="D1092" i="6"/>
  <c r="D1101" i="6"/>
  <c r="D1109" i="6"/>
  <c r="D1117" i="6"/>
  <c r="D1125" i="6"/>
  <c r="D1133" i="6"/>
  <c r="D1141" i="6"/>
  <c r="D1149" i="6"/>
  <c r="D1157" i="6"/>
  <c r="D1165" i="6"/>
  <c r="D1173" i="6"/>
  <c r="C5" i="6"/>
  <c r="C21" i="6"/>
  <c r="C29" i="6"/>
  <c r="C37" i="6"/>
  <c r="C45" i="6"/>
  <c r="C53" i="6"/>
  <c r="C61" i="6"/>
  <c r="C69" i="6"/>
  <c r="C77" i="6"/>
  <c r="C85" i="6"/>
  <c r="C93" i="6"/>
  <c r="C101" i="6"/>
  <c r="C109" i="6"/>
  <c r="C117" i="6"/>
  <c r="C125" i="6"/>
  <c r="C133" i="6"/>
  <c r="C141" i="6"/>
  <c r="C149" i="6"/>
  <c r="C157" i="6"/>
  <c r="C165" i="6"/>
  <c r="C173" i="6"/>
  <c r="C181" i="6"/>
  <c r="C189" i="6"/>
  <c r="C197" i="6"/>
  <c r="C205" i="6"/>
  <c r="C213" i="6"/>
  <c r="C221" i="6"/>
  <c r="C229" i="6"/>
  <c r="C237" i="6"/>
  <c r="C245" i="6"/>
  <c r="C253" i="6"/>
  <c r="C261" i="6"/>
  <c r="C269" i="6"/>
  <c r="C277" i="6"/>
  <c r="C285" i="6"/>
  <c r="C293" i="6"/>
  <c r="C301" i="6"/>
  <c r="C309" i="6"/>
  <c r="C317" i="6"/>
  <c r="C325" i="6"/>
  <c r="C333" i="6"/>
  <c r="C341" i="6"/>
  <c r="C349" i="6"/>
  <c r="C357" i="6"/>
  <c r="C365" i="6"/>
  <c r="C373" i="6"/>
  <c r="C381" i="6"/>
  <c r="C389" i="6"/>
  <c r="D40" i="6"/>
  <c r="D122" i="6"/>
  <c r="D209" i="6"/>
  <c r="D296" i="6"/>
  <c r="D378" i="6"/>
  <c r="D465" i="6"/>
  <c r="D552" i="6"/>
  <c r="D625" i="6"/>
  <c r="D685" i="6"/>
  <c r="D717" i="6"/>
  <c r="D749" i="6"/>
  <c r="D781" i="6"/>
  <c r="D813" i="6"/>
  <c r="D845" i="6"/>
  <c r="D877" i="6"/>
  <c r="D909" i="6"/>
  <c r="D932" i="6"/>
  <c r="D951" i="6"/>
  <c r="D973" i="6"/>
  <c r="D996" i="6"/>
  <c r="D1015" i="6"/>
  <c r="D1037" i="6"/>
  <c r="D1060" i="6"/>
  <c r="D1075" i="6"/>
  <c r="D1084" i="6"/>
  <c r="D1093" i="6"/>
  <c r="D1102" i="6"/>
  <c r="D1110" i="6"/>
  <c r="D1118" i="6"/>
  <c r="D1126" i="6"/>
  <c r="D1134" i="6"/>
  <c r="D1142" i="6"/>
  <c r="D1150" i="6"/>
  <c r="D1158" i="6"/>
  <c r="D1166" i="6"/>
  <c r="D1174" i="6"/>
  <c r="C6" i="6"/>
  <c r="C22" i="6"/>
  <c r="C30" i="6"/>
  <c r="C38" i="6"/>
  <c r="C46" i="6"/>
  <c r="C54" i="6"/>
  <c r="C62" i="6"/>
  <c r="C70" i="6"/>
  <c r="C78" i="6"/>
  <c r="C86" i="6"/>
  <c r="C94" i="6"/>
  <c r="C102" i="6"/>
  <c r="C110" i="6"/>
  <c r="C118" i="6"/>
  <c r="C126" i="6"/>
  <c r="C134" i="6"/>
  <c r="C142" i="6"/>
  <c r="C150" i="6"/>
  <c r="C158" i="6"/>
  <c r="C166" i="6"/>
  <c r="C174" i="6"/>
  <c r="C182" i="6"/>
  <c r="C190" i="6"/>
  <c r="C198" i="6"/>
  <c r="C206" i="6"/>
  <c r="C214" i="6"/>
  <c r="C222" i="6"/>
  <c r="C230" i="6"/>
  <c r="C238" i="6"/>
  <c r="C246" i="6"/>
  <c r="C254" i="6"/>
  <c r="C262" i="6"/>
  <c r="C270" i="6"/>
  <c r="C278" i="6"/>
  <c r="C286" i="6"/>
  <c r="C294" i="6"/>
  <c r="C302" i="6"/>
  <c r="C310" i="6"/>
  <c r="C318" i="6"/>
  <c r="C326" i="6"/>
  <c r="C334" i="6"/>
  <c r="C342" i="6"/>
  <c r="C350" i="6"/>
  <c r="C358" i="6"/>
  <c r="C366" i="6"/>
  <c r="C374" i="6"/>
  <c r="C382" i="6"/>
  <c r="C390" i="6"/>
  <c r="D42" i="6"/>
  <c r="D129" i="6"/>
  <c r="D216" i="6"/>
  <c r="D298" i="6"/>
  <c r="D385" i="6"/>
  <c r="D472" i="6"/>
  <c r="D554" i="6"/>
  <c r="D627" i="6"/>
  <c r="D687" i="6"/>
  <c r="D719" i="6"/>
  <c r="D751" i="6"/>
  <c r="D783" i="6"/>
  <c r="D815" i="6"/>
  <c r="D847" i="6"/>
  <c r="D879" i="6"/>
  <c r="D911" i="6"/>
  <c r="D933" i="6"/>
  <c r="D956" i="6"/>
  <c r="D975" i="6"/>
  <c r="D997" i="6"/>
  <c r="D1020" i="6"/>
  <c r="D1039" i="6"/>
  <c r="D1061" i="6"/>
  <c r="D1076" i="6"/>
  <c r="D1085" i="6"/>
  <c r="D1094" i="6"/>
  <c r="D1103" i="6"/>
  <c r="D1111" i="6"/>
  <c r="D1119" i="6"/>
  <c r="D1127" i="6"/>
  <c r="D1135" i="6"/>
  <c r="D1143" i="6"/>
  <c r="D1151" i="6"/>
  <c r="D1159" i="6"/>
  <c r="D1167" i="6"/>
  <c r="D1175" i="6"/>
  <c r="C7" i="6"/>
  <c r="C23" i="6"/>
  <c r="C31" i="6"/>
  <c r="C39" i="6"/>
  <c r="C47" i="6"/>
  <c r="C55" i="6"/>
  <c r="C63" i="6"/>
  <c r="C71" i="6"/>
  <c r="C79" i="6"/>
  <c r="C87" i="6"/>
  <c r="C95" i="6"/>
  <c r="C103" i="6"/>
  <c r="C111" i="6"/>
  <c r="C119" i="6"/>
  <c r="C127" i="6"/>
  <c r="C135" i="6"/>
  <c r="C143" i="6"/>
  <c r="C151" i="6"/>
  <c r="C159" i="6"/>
  <c r="C167" i="6"/>
  <c r="C175" i="6"/>
  <c r="C183" i="6"/>
  <c r="C191" i="6"/>
  <c r="C199" i="6"/>
  <c r="C207" i="6"/>
  <c r="C215" i="6"/>
  <c r="C223" i="6"/>
  <c r="C231" i="6"/>
  <c r="C239" i="6"/>
  <c r="C247" i="6"/>
  <c r="C255" i="6"/>
  <c r="C263" i="6"/>
  <c r="C271" i="6"/>
  <c r="C279" i="6"/>
  <c r="C287" i="6"/>
  <c r="C295" i="6"/>
  <c r="C303" i="6"/>
  <c r="C311" i="6"/>
  <c r="C319" i="6"/>
  <c r="C327" i="6"/>
  <c r="D58" i="6"/>
  <c r="D145" i="6"/>
  <c r="D232" i="6"/>
  <c r="D314" i="6"/>
  <c r="D401" i="6"/>
  <c r="D488" i="6"/>
  <c r="D570" i="6"/>
  <c r="D641" i="6"/>
  <c r="D693" i="6"/>
  <c r="D725" i="6"/>
  <c r="D757" i="6"/>
  <c r="D789" i="6"/>
  <c r="D821" i="6"/>
  <c r="D853" i="6"/>
  <c r="D885" i="6"/>
  <c r="D916" i="6"/>
  <c r="D935" i="6"/>
  <c r="D957" i="6"/>
  <c r="D980" i="6"/>
  <c r="D999" i="6"/>
  <c r="D1021" i="6"/>
  <c r="D1044" i="6"/>
  <c r="D1063" i="6"/>
  <c r="D1077" i="6"/>
  <c r="D1086" i="6"/>
  <c r="D1095" i="6"/>
  <c r="D1104" i="6"/>
  <c r="D1112" i="6"/>
  <c r="D1120" i="6"/>
  <c r="D1128" i="6"/>
  <c r="D1136" i="6"/>
  <c r="D1144" i="6"/>
  <c r="D1152" i="6"/>
  <c r="D1160" i="6"/>
  <c r="D1168" i="6"/>
  <c r="D1176" i="6"/>
  <c r="C8" i="6"/>
  <c r="C24" i="6"/>
  <c r="C32" i="6"/>
  <c r="C40" i="6"/>
  <c r="C48" i="6"/>
  <c r="C56" i="6"/>
  <c r="C64" i="6"/>
  <c r="C72" i="6"/>
  <c r="C80" i="6"/>
  <c r="C88" i="6"/>
  <c r="C96" i="6"/>
  <c r="C104" i="6"/>
  <c r="C112" i="6"/>
  <c r="C120" i="6"/>
  <c r="C128" i="6"/>
  <c r="C136" i="6"/>
  <c r="C144" i="6"/>
  <c r="C152" i="6"/>
  <c r="C160" i="6"/>
  <c r="C168" i="6"/>
  <c r="C176" i="6"/>
  <c r="C184" i="6"/>
  <c r="C192" i="6"/>
  <c r="C200" i="6"/>
  <c r="C208" i="6"/>
  <c r="C216" i="6"/>
  <c r="C224" i="6"/>
  <c r="C232" i="6"/>
  <c r="C240" i="6"/>
  <c r="C248" i="6"/>
  <c r="C256" i="6"/>
  <c r="C264" i="6"/>
  <c r="C272" i="6"/>
  <c r="C280" i="6"/>
  <c r="C288" i="6"/>
  <c r="C296" i="6"/>
  <c r="C304" i="6"/>
  <c r="C312" i="6"/>
  <c r="C320" i="6"/>
  <c r="C328" i="6"/>
  <c r="C336" i="6"/>
  <c r="C1171" i="6"/>
  <c r="C1163" i="6"/>
  <c r="C1155" i="6"/>
  <c r="C1147" i="6"/>
  <c r="C1139" i="6"/>
  <c r="C1131" i="6"/>
  <c r="C1123" i="6"/>
  <c r="C1115" i="6"/>
  <c r="C1107" i="6"/>
  <c r="C1099" i="6"/>
  <c r="C1091" i="6"/>
  <c r="C1083" i="6"/>
  <c r="C1075" i="6"/>
  <c r="C1067" i="6"/>
  <c r="C1059" i="6"/>
  <c r="C1051" i="6"/>
  <c r="C1043" i="6"/>
  <c r="C1035" i="6"/>
  <c r="C1027" i="6"/>
  <c r="C1019" i="6"/>
  <c r="C1011" i="6"/>
  <c r="C1003" i="6"/>
  <c r="C995" i="6"/>
  <c r="C987" i="6"/>
  <c r="C979" i="6"/>
  <c r="C971" i="6"/>
  <c r="C963" i="6"/>
  <c r="C955" i="6"/>
  <c r="C947" i="6"/>
  <c r="C939" i="6"/>
  <c r="C931" i="6"/>
  <c r="C923" i="6"/>
  <c r="C915" i="6"/>
  <c r="C907" i="6"/>
  <c r="C899" i="6"/>
  <c r="C891" i="6"/>
  <c r="C883" i="6"/>
  <c r="C875" i="6"/>
  <c r="C867" i="6"/>
  <c r="C859" i="6"/>
  <c r="C851" i="6"/>
  <c r="C843" i="6"/>
  <c r="C835" i="6"/>
  <c r="C827" i="6"/>
  <c r="C819" i="6"/>
  <c r="C811" i="6"/>
  <c r="C803" i="6"/>
  <c r="C795" i="6"/>
  <c r="C787" i="6"/>
  <c r="C779" i="6"/>
  <c r="C771" i="6"/>
  <c r="C763" i="6"/>
  <c r="C755" i="6"/>
  <c r="C747" i="6"/>
  <c r="C739" i="6"/>
  <c r="C731" i="6"/>
  <c r="C723" i="6"/>
  <c r="C715" i="6"/>
  <c r="C707" i="6"/>
  <c r="C699" i="6"/>
  <c r="C691" i="6"/>
  <c r="C683" i="6"/>
  <c r="C675" i="6"/>
  <c r="C667" i="6"/>
  <c r="C659" i="6"/>
  <c r="C651" i="6"/>
  <c r="C643" i="6"/>
  <c r="C635" i="6"/>
  <c r="C627" i="6"/>
  <c r="C619" i="6"/>
  <c r="C611" i="6"/>
  <c r="C603" i="6"/>
  <c r="C595" i="6"/>
  <c r="C587" i="6"/>
  <c r="C579" i="6"/>
  <c r="C571" i="6"/>
  <c r="C563" i="6"/>
  <c r="C555" i="6"/>
  <c r="C547" i="6"/>
  <c r="C539" i="6"/>
  <c r="C531" i="6"/>
  <c r="C523" i="6"/>
  <c r="C515" i="6"/>
  <c r="C507" i="6"/>
  <c r="C499" i="6"/>
  <c r="C491" i="6"/>
  <c r="C483" i="6"/>
  <c r="C475" i="6"/>
  <c r="C467" i="6"/>
  <c r="C459" i="6"/>
  <c r="C451" i="6"/>
  <c r="C443" i="6"/>
  <c r="C435" i="6"/>
  <c r="C427" i="6"/>
  <c r="C419" i="6"/>
  <c r="C411" i="6"/>
  <c r="C403" i="6"/>
  <c r="C394" i="6"/>
  <c r="C378" i="6"/>
  <c r="C362" i="6"/>
  <c r="C346" i="6"/>
  <c r="C329" i="6"/>
  <c r="C297" i="6"/>
  <c r="C265" i="6"/>
  <c r="C233" i="6"/>
  <c r="C201" i="6"/>
  <c r="C169" i="6"/>
  <c r="C137" i="6"/>
  <c r="C105" i="6"/>
  <c r="C73" i="6"/>
  <c r="C41" i="6"/>
  <c r="D1153" i="6"/>
  <c r="D1121" i="6"/>
  <c r="D1087" i="6"/>
  <c r="D1023" i="6"/>
  <c r="D940" i="6"/>
  <c r="D823" i="6"/>
  <c r="D695" i="6"/>
  <c r="D408" i="6"/>
  <c r="D65" i="6"/>
  <c r="C1175" i="6"/>
  <c r="C1143" i="6"/>
  <c r="C1127" i="6"/>
  <c r="C1095" i="6"/>
  <c r="C1063" i="6"/>
  <c r="C1031" i="6"/>
  <c r="C999" i="6"/>
  <c r="C967" i="6"/>
  <c r="C943" i="6"/>
  <c r="C911" i="6"/>
  <c r="C879" i="6"/>
  <c r="C847" i="6"/>
  <c r="C815" i="6"/>
  <c r="C783" i="6"/>
  <c r="C751" i="6"/>
  <c r="C719" i="6"/>
  <c r="C679" i="6"/>
  <c r="C599" i="6"/>
  <c r="D887" i="6"/>
  <c r="C1170" i="6"/>
  <c r="C1162" i="6"/>
  <c r="C1154" i="6"/>
  <c r="C1146" i="6"/>
  <c r="C1138" i="6"/>
  <c r="C1130" i="6"/>
  <c r="C1122" i="6"/>
  <c r="C1114" i="6"/>
  <c r="C1106" i="6"/>
  <c r="C1098" i="6"/>
  <c r="C1090" i="6"/>
  <c r="C1082" i="6"/>
  <c r="C1074" i="6"/>
  <c r="C1066" i="6"/>
  <c r="C1058" i="6"/>
  <c r="C1050" i="6"/>
  <c r="C1042" i="6"/>
  <c r="C1034" i="6"/>
  <c r="C1026" i="6"/>
  <c r="C1018" i="6"/>
  <c r="C1010" i="6"/>
  <c r="C1002" i="6"/>
  <c r="C994" i="6"/>
  <c r="C986" i="6"/>
  <c r="C978" i="6"/>
  <c r="C970" i="6"/>
  <c r="C962" i="6"/>
  <c r="C954" i="6"/>
  <c r="C946" i="6"/>
  <c r="C938" i="6"/>
  <c r="C930" i="6"/>
  <c r="C922" i="6"/>
  <c r="C914" i="6"/>
  <c r="C906" i="6"/>
  <c r="C898" i="6"/>
  <c r="C890" i="6"/>
  <c r="C882" i="6"/>
  <c r="C874" i="6"/>
  <c r="C866" i="6"/>
  <c r="C858" i="6"/>
  <c r="C850" i="6"/>
  <c r="C842" i="6"/>
  <c r="C834" i="6"/>
  <c r="C826" i="6"/>
  <c r="C818" i="6"/>
  <c r="C810" i="6"/>
  <c r="C802" i="6"/>
  <c r="C794" i="6"/>
  <c r="C786" i="6"/>
  <c r="C778" i="6"/>
  <c r="C770" i="6"/>
  <c r="C762" i="6"/>
  <c r="C754" i="6"/>
  <c r="C746" i="6"/>
  <c r="C738" i="6"/>
  <c r="C730" i="6"/>
  <c r="C722" i="6"/>
  <c r="C714" i="6"/>
  <c r="C706" i="6"/>
  <c r="C698" i="6"/>
  <c r="C690" i="6"/>
  <c r="C682" i="6"/>
  <c r="C674" i="6"/>
  <c r="C666" i="6"/>
  <c r="C658" i="6"/>
  <c r="C650" i="6"/>
  <c r="C642" i="6"/>
  <c r="C634" i="6"/>
  <c r="C626" i="6"/>
  <c r="C618" i="6"/>
  <c r="C610" i="6"/>
  <c r="C602" i="6"/>
  <c r="C594" i="6"/>
  <c r="C586" i="6"/>
  <c r="C578" i="6"/>
  <c r="C570" i="6"/>
  <c r="C562" i="6"/>
  <c r="C554" i="6"/>
  <c r="C546" i="6"/>
  <c r="C538" i="6"/>
  <c r="C530" i="6"/>
  <c r="C522" i="6"/>
  <c r="C514" i="6"/>
  <c r="C506" i="6"/>
  <c r="C498" i="6"/>
  <c r="C490" i="6"/>
  <c r="C482" i="6"/>
  <c r="C474" i="6"/>
  <c r="C466" i="6"/>
  <c r="C458" i="6"/>
  <c r="C450" i="6"/>
  <c r="C442" i="6"/>
  <c r="C434" i="6"/>
  <c r="C426" i="6"/>
  <c r="C418" i="6"/>
  <c r="C410" i="6"/>
  <c r="C402" i="6"/>
  <c r="C393" i="6"/>
  <c r="C377" i="6"/>
  <c r="C361" i="6"/>
  <c r="C345" i="6"/>
  <c r="C322" i="6"/>
  <c r="C290" i="6"/>
  <c r="C258" i="6"/>
  <c r="C226" i="6"/>
  <c r="C194" i="6"/>
  <c r="C162" i="6"/>
  <c r="C130" i="6"/>
  <c r="C98" i="6"/>
  <c r="C66" i="6"/>
  <c r="C34" i="6"/>
  <c r="D1146" i="6"/>
  <c r="D1114" i="6"/>
  <c r="D1079" i="6"/>
  <c r="D1005" i="6"/>
  <c r="D919" i="6"/>
  <c r="D797" i="6"/>
  <c r="D657" i="6"/>
  <c r="D337" i="6"/>
  <c r="C8" i="9" l="1"/>
  <c r="E5" i="9" s="1"/>
  <c r="G4" i="9"/>
  <c r="O7" i="9" a="1"/>
  <c r="O7" i="9" s="1"/>
  <c r="I7" i="9" a="1"/>
  <c r="I7" i="9" s="1"/>
  <c r="N5" i="9" a="1"/>
  <c r="N5" i="9" s="1"/>
  <c r="L5" i="9" a="1"/>
  <c r="L5" i="9" s="1"/>
  <c r="J5" i="9" a="1"/>
  <c r="J5" i="9" s="1"/>
  <c r="H5" i="9" a="1"/>
  <c r="H5" i="9" s="1"/>
  <c r="O6" i="9" a="1"/>
  <c r="O6" i="9" s="1"/>
  <c r="N6" i="9" a="1"/>
  <c r="N6" i="9" s="1"/>
  <c r="L6" i="9" a="1"/>
  <c r="L6" i="9" s="1"/>
  <c r="J6" i="9" a="1"/>
  <c r="J6" i="9" s="1"/>
  <c r="H6" i="9" a="1"/>
  <c r="H6" i="9" s="1"/>
  <c r="M7" i="9" a="1"/>
  <c r="M7" i="9" s="1"/>
  <c r="N7" i="9" a="1"/>
  <c r="N7" i="9" s="1"/>
  <c r="L7" i="9" a="1"/>
  <c r="L7" i="9" s="1"/>
  <c r="J7" i="9" a="1"/>
  <c r="J7" i="9" s="1"/>
  <c r="H7" i="9" a="1"/>
  <c r="H7" i="9" s="1"/>
  <c r="P7" i="9" s="1"/>
  <c r="K7" i="9" a="1"/>
  <c r="K7" i="9" s="1"/>
  <c r="O5" i="9" a="1"/>
  <c r="O5" i="9" s="1"/>
  <c r="M5" i="9" a="1"/>
  <c r="M5" i="9" s="1"/>
  <c r="K5" i="9" a="1"/>
  <c r="K5" i="9" s="1"/>
  <c r="I5" i="9" a="1"/>
  <c r="I5" i="9" s="1"/>
  <c r="M6" i="9" a="1"/>
  <c r="M6" i="9" s="1"/>
  <c r="K6" i="9" a="1"/>
  <c r="K6" i="9" s="1"/>
  <c r="I6" i="9" a="1"/>
  <c r="I6" i="9" s="1"/>
  <c r="G4" i="8"/>
  <c r="G5" i="8"/>
  <c r="G10" i="8"/>
  <c r="G6" i="8"/>
  <c r="G7" i="8"/>
  <c r="G9" i="8"/>
  <c r="G8" i="8"/>
  <c r="C18" i="8"/>
  <c r="C19" i="8"/>
  <c r="C20" i="8"/>
  <c r="C21" i="8"/>
  <c r="C23" i="8"/>
  <c r="C16" i="8"/>
  <c r="C17" i="8"/>
  <c r="C14" i="8"/>
  <c r="G3" i="8" s="1"/>
  <c r="C22" i="8"/>
  <c r="C15" i="8"/>
  <c r="C24" i="8"/>
  <c r="C25" i="8"/>
  <c r="D2" i="6"/>
  <c r="C2" i="6"/>
  <c r="M4" i="9" l="1" a="1"/>
  <c r="M4" i="9" s="1"/>
  <c r="K4" i="9" a="1"/>
  <c r="K4" i="9" s="1"/>
  <c r="I4" i="9" a="1"/>
  <c r="I4" i="9" s="1"/>
  <c r="N4" i="9" a="1"/>
  <c r="N4" i="9" s="1"/>
  <c r="L4" i="9" a="1"/>
  <c r="L4" i="9" s="1"/>
  <c r="J4" i="9" a="1"/>
  <c r="J4" i="9" s="1"/>
  <c r="H4" i="9" a="1"/>
  <c r="H4" i="9" s="1"/>
  <c r="O4" i="9" a="1"/>
  <c r="O4" i="9" s="1"/>
  <c r="P5" i="9"/>
  <c r="E4" i="9"/>
  <c r="E8" i="9" s="1"/>
  <c r="E7" i="9"/>
  <c r="E6" i="9"/>
  <c r="P6" i="9"/>
  <c r="P4" i="9" l="1"/>
  <c r="P8" i="9" s="1"/>
  <c r="F3" i="6" l="1" a="1"/>
  <c r="F3"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EBACD-472F-4B1D-8AA8-A11B22AE81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<sst xmlns="http://schemas.openxmlformats.org/spreadsheetml/2006/main" count="29373" uniqueCount="6698">
  <si>
    <t>OrderID</t>
  </si>
  <si>
    <t>OrderDate</t>
  </si>
  <si>
    <t>OrderMonth</t>
  </si>
  <si>
    <t>OrderYear</t>
  </si>
  <si>
    <t>CustomerID</t>
  </si>
  <si>
    <t>CustomerName</t>
  </si>
  <si>
    <t>BookID</t>
  </si>
  <si>
    <t>BookTitle</t>
  </si>
  <si>
    <t>Category</t>
  </si>
  <si>
    <t>Price</t>
  </si>
  <si>
    <t>Quantity</t>
  </si>
  <si>
    <t>TotalSales</t>
  </si>
  <si>
    <t>PaymentMethod</t>
  </si>
  <si>
    <t>Country</t>
  </si>
  <si>
    <t>O2993</t>
  </si>
  <si>
    <t>March</t>
  </si>
  <si>
    <t>C527</t>
  </si>
  <si>
    <t>Monique Gould</t>
  </si>
  <si>
    <t>B1890</t>
  </si>
  <si>
    <t>Which level</t>
  </si>
  <si>
    <t>Fiction</t>
  </si>
  <si>
    <t>Credit Card</t>
  </si>
  <si>
    <t>UK</t>
  </si>
  <si>
    <t>O2486</t>
  </si>
  <si>
    <t>June</t>
  </si>
  <si>
    <t>C977</t>
  </si>
  <si>
    <t>Rebecca Cisneros</t>
  </si>
  <si>
    <t>B1013</t>
  </si>
  <si>
    <t>Here level</t>
  </si>
  <si>
    <t>Cash</t>
  </si>
  <si>
    <t>France</t>
  </si>
  <si>
    <t>O3426</t>
  </si>
  <si>
    <t>July</t>
  </si>
  <si>
    <t>C597</t>
  </si>
  <si>
    <t>Joseph Cook</t>
  </si>
  <si>
    <t>B1206</t>
  </si>
  <si>
    <t>Just list</t>
  </si>
  <si>
    <t>USA</t>
  </si>
  <si>
    <t>O1554</t>
  </si>
  <si>
    <t>February</t>
  </si>
  <si>
    <t>C310</t>
  </si>
  <si>
    <t>Theodore Brown</t>
  </si>
  <si>
    <t>B1849</t>
  </si>
  <si>
    <t>Serious there also true</t>
  </si>
  <si>
    <t>Germany</t>
  </si>
  <si>
    <t>O1275</t>
  </si>
  <si>
    <t>May</t>
  </si>
  <si>
    <t>C232</t>
  </si>
  <si>
    <t>Lauren Payne</t>
  </si>
  <si>
    <t>B1669</t>
  </si>
  <si>
    <t>She measure</t>
  </si>
  <si>
    <t>Educational</t>
  </si>
  <si>
    <t>Canada</t>
  </si>
  <si>
    <t>O3485</t>
  </si>
  <si>
    <t>November</t>
  </si>
  <si>
    <t>C479</t>
  </si>
  <si>
    <t>Joseph Allen</t>
  </si>
  <si>
    <t>B1987</t>
  </si>
  <si>
    <t>Himself resource fall</t>
  </si>
  <si>
    <t>O3070</t>
  </si>
  <si>
    <t>September</t>
  </si>
  <si>
    <t>C765</t>
  </si>
  <si>
    <t>Timothy Smith</t>
  </si>
  <si>
    <t>B1090</t>
  </si>
  <si>
    <t>Call religious score strong</t>
  </si>
  <si>
    <t>O1699</t>
  </si>
  <si>
    <t>C161</t>
  </si>
  <si>
    <t>Nicholas Harris</t>
  </si>
  <si>
    <t>B1468</t>
  </si>
  <si>
    <t>Truth woman allow</t>
  </si>
  <si>
    <t>Non-Fiction</t>
  </si>
  <si>
    <t>O3238</t>
  </si>
  <si>
    <t>Laurie Matthews</t>
  </si>
  <si>
    <t>B1835</t>
  </si>
  <si>
    <t>Save hundred unit letter</t>
  </si>
  <si>
    <t>O3902</t>
  </si>
  <si>
    <t>C574</t>
  </si>
  <si>
    <t>Debra Gonzalez</t>
  </si>
  <si>
    <t>B1338</t>
  </si>
  <si>
    <t>Always</t>
  </si>
  <si>
    <t>Italy</t>
  </si>
  <si>
    <t>O1430</t>
  </si>
  <si>
    <t>April</t>
  </si>
  <si>
    <t>C362</t>
  </si>
  <si>
    <t>Edward Strong</t>
  </si>
  <si>
    <t>B1514</t>
  </si>
  <si>
    <t>Control cultural</t>
  </si>
  <si>
    <t>Comics</t>
  </si>
  <si>
    <t>Voucher</t>
  </si>
  <si>
    <t>O3638</t>
  </si>
  <si>
    <t>August</t>
  </si>
  <si>
    <t>C453</t>
  </si>
  <si>
    <t>Blake Evans</t>
  </si>
  <si>
    <t>B1261</t>
  </si>
  <si>
    <t>Pretty system government</t>
  </si>
  <si>
    <t>Spain</t>
  </si>
  <si>
    <t>O2214</t>
  </si>
  <si>
    <t>C532</t>
  </si>
  <si>
    <t>Jimmy Gomez</t>
  </si>
  <si>
    <t>B1069</t>
  </si>
  <si>
    <t>Real term public</t>
  </si>
  <si>
    <t>O3236</t>
  </si>
  <si>
    <t>C400</t>
  </si>
  <si>
    <t>Antonio Palmer</t>
  </si>
  <si>
    <t>B1963</t>
  </si>
  <si>
    <t>Truth</t>
  </si>
  <si>
    <t>O2264</t>
  </si>
  <si>
    <t>December</t>
  </si>
  <si>
    <t>C545</t>
  </si>
  <si>
    <t>Pamela Davis</t>
  </si>
  <si>
    <t>B1696</t>
  </si>
  <si>
    <t>Mention marriage</t>
  </si>
  <si>
    <t>O1939</t>
  </si>
  <si>
    <t>C390</t>
  </si>
  <si>
    <t>Adrian Alexander</t>
  </si>
  <si>
    <t>B1454</t>
  </si>
  <si>
    <t>Large minute appear</t>
  </si>
  <si>
    <t>O1027</t>
  </si>
  <si>
    <t>C780</t>
  </si>
  <si>
    <t>Tyler Smith</t>
  </si>
  <si>
    <t>B1742</t>
  </si>
  <si>
    <t>Painting yard</t>
  </si>
  <si>
    <t>O1473</t>
  </si>
  <si>
    <t>C594</t>
  </si>
  <si>
    <t>Amanda Barrett</t>
  </si>
  <si>
    <t>B1602</t>
  </si>
  <si>
    <t>Her structure</t>
  </si>
  <si>
    <t>O1662</t>
  </si>
  <si>
    <t>C407</t>
  </si>
  <si>
    <t>Brandon Nguyen</t>
  </si>
  <si>
    <t>B1167</t>
  </si>
  <si>
    <t>Sister commercial lawyer</t>
  </si>
  <si>
    <t>O2412</t>
  </si>
  <si>
    <t>October</t>
  </si>
  <si>
    <t>C478</t>
  </si>
  <si>
    <t>Michael Munoz</t>
  </si>
  <si>
    <t>B1549</t>
  </si>
  <si>
    <t>Appear factor possible</t>
  </si>
  <si>
    <t>O3645</t>
  </si>
  <si>
    <t>C328</t>
  </si>
  <si>
    <t>Oscar Norris</t>
  </si>
  <si>
    <t>B1756</t>
  </si>
  <si>
    <t>Minute their likely</t>
  </si>
  <si>
    <t>O3926</t>
  </si>
  <si>
    <t>C196</t>
  </si>
  <si>
    <t>Brent Jones</t>
  </si>
  <si>
    <t>B1066</t>
  </si>
  <si>
    <t>Color</t>
  </si>
  <si>
    <t>O1983</t>
  </si>
  <si>
    <t>C229</t>
  </si>
  <si>
    <t>Paul Castillo</t>
  </si>
  <si>
    <t>B1192</t>
  </si>
  <si>
    <t>World position</t>
  </si>
  <si>
    <t>O3515</t>
  </si>
  <si>
    <t>C912</t>
  </si>
  <si>
    <t>James Mcconnell</t>
  </si>
  <si>
    <t>B1378</t>
  </si>
  <si>
    <t>Account million result</t>
  </si>
  <si>
    <t>O1183</t>
  </si>
  <si>
    <t>C580</t>
  </si>
  <si>
    <t>William Hogan</t>
  </si>
  <si>
    <t>B1076</t>
  </si>
  <si>
    <t>Head total sell program</t>
  </si>
  <si>
    <t>O2338</t>
  </si>
  <si>
    <t>C774</t>
  </si>
  <si>
    <t>Anna Bennett</t>
  </si>
  <si>
    <t>B1745</t>
  </si>
  <si>
    <t>Act exist argue</t>
  </si>
  <si>
    <t>O2499</t>
  </si>
  <si>
    <t>C183</t>
  </si>
  <si>
    <t>James Harrison</t>
  </si>
  <si>
    <t>B1557</t>
  </si>
  <si>
    <t>Specific everything</t>
  </si>
  <si>
    <t>O3787</t>
  </si>
  <si>
    <t>C719</t>
  </si>
  <si>
    <t>Casey Maldonado</t>
  </si>
  <si>
    <t>B1916</t>
  </si>
  <si>
    <t>Back present</t>
  </si>
  <si>
    <t>O1915</t>
  </si>
  <si>
    <t>C875</t>
  </si>
  <si>
    <t>James Jones</t>
  </si>
  <si>
    <t>B1231</t>
  </si>
  <si>
    <t>Hospital goal present</t>
  </si>
  <si>
    <t>O3355</t>
  </si>
  <si>
    <t>C472</t>
  </si>
  <si>
    <t>Eric Jimenez</t>
  </si>
  <si>
    <t>B1880</t>
  </si>
  <si>
    <t>Wide</t>
  </si>
  <si>
    <t>O3427</t>
  </si>
  <si>
    <t>C542</t>
  </si>
  <si>
    <t>Lauren Lee</t>
  </si>
  <si>
    <t>B1855</t>
  </si>
  <si>
    <t>Material word</t>
  </si>
  <si>
    <t>Lebanon</t>
  </si>
  <si>
    <t>O2736</t>
  </si>
  <si>
    <t>C739</t>
  </si>
  <si>
    <t>Robert Jensen</t>
  </si>
  <si>
    <t>B1729</t>
  </si>
  <si>
    <t>Might win pay</t>
  </si>
  <si>
    <t>O3035</t>
  </si>
  <si>
    <t>C470</t>
  </si>
  <si>
    <t>Jeffrey Johnson</t>
  </si>
  <si>
    <t>B1960</t>
  </si>
  <si>
    <t>Morning past</t>
  </si>
  <si>
    <t>O3920</t>
  </si>
  <si>
    <t>C923</t>
  </si>
  <si>
    <t>Kathy Martin</t>
  </si>
  <si>
    <t>B1208</t>
  </si>
  <si>
    <t>Pm then</t>
  </si>
  <si>
    <t>O3267</t>
  </si>
  <si>
    <t>January</t>
  </si>
  <si>
    <t>C673</t>
  </si>
  <si>
    <t>Catherine Chase</t>
  </si>
  <si>
    <t>B1581</t>
  </si>
  <si>
    <t>Camera despite</t>
  </si>
  <si>
    <t>O3701</t>
  </si>
  <si>
    <t>C558</t>
  </si>
  <si>
    <t>Steve Kennedy</t>
  </si>
  <si>
    <t>B1695</t>
  </si>
  <si>
    <t>Represent too</t>
  </si>
  <si>
    <t>O2870</t>
  </si>
  <si>
    <t>C248</t>
  </si>
  <si>
    <t>Brian Foster</t>
  </si>
  <si>
    <t>B1921</t>
  </si>
  <si>
    <t>Agree suddenly</t>
  </si>
  <si>
    <t>O3362</t>
  </si>
  <si>
    <t>C632</t>
  </si>
  <si>
    <t>Philip Stafford</t>
  </si>
  <si>
    <t>B1799</t>
  </si>
  <si>
    <t>Arm once</t>
  </si>
  <si>
    <t>O2154</t>
  </si>
  <si>
    <t>C615</t>
  </si>
  <si>
    <t>Gary Sullivan</t>
  </si>
  <si>
    <t>Health sell</t>
  </si>
  <si>
    <t>O1081</t>
  </si>
  <si>
    <t>C811</t>
  </si>
  <si>
    <t>Lindsey Clark</t>
  </si>
  <si>
    <t>B1021</t>
  </si>
  <si>
    <t>Among</t>
  </si>
  <si>
    <t>O1104</t>
  </si>
  <si>
    <t>C703</t>
  </si>
  <si>
    <t>Tonya Stephenson</t>
  </si>
  <si>
    <t>B1754</t>
  </si>
  <si>
    <t>Simply fact</t>
  </si>
  <si>
    <t>O3857</t>
  </si>
  <si>
    <t>C692</t>
  </si>
  <si>
    <t>Andrea Khan</t>
  </si>
  <si>
    <t>B1958</t>
  </si>
  <si>
    <t>Much evidence</t>
  </si>
  <si>
    <t>O2938</t>
  </si>
  <si>
    <t>C716</t>
  </si>
  <si>
    <t>Edgar Garcia</t>
  </si>
  <si>
    <t>B1832</t>
  </si>
  <si>
    <t>Approach</t>
  </si>
  <si>
    <t>O3484</t>
  </si>
  <si>
    <t>C696</t>
  </si>
  <si>
    <t>Kenneth Patrick</t>
  </si>
  <si>
    <t>B1839</t>
  </si>
  <si>
    <t>Part black</t>
  </si>
  <si>
    <t>O3972</t>
  </si>
  <si>
    <t>C983</t>
  </si>
  <si>
    <t>Elizabeth Farley</t>
  </si>
  <si>
    <t>B1482</t>
  </si>
  <si>
    <t>Draw public</t>
  </si>
  <si>
    <t>O2790</t>
  </si>
  <si>
    <t>C595</t>
  </si>
  <si>
    <t>Danielle Charles</t>
  </si>
  <si>
    <t>B1111</t>
  </si>
  <si>
    <t>Late watch read</t>
  </si>
  <si>
    <t>O2705</t>
  </si>
  <si>
    <t>C510</t>
  </si>
  <si>
    <t>David Fletcher</t>
  </si>
  <si>
    <t>B1020</t>
  </si>
  <si>
    <t>Apply government method suddenly</t>
  </si>
  <si>
    <t>O1072</t>
  </si>
  <si>
    <t>C254</t>
  </si>
  <si>
    <t>Ryan Hunt</t>
  </si>
  <si>
    <t>B1905</t>
  </si>
  <si>
    <t>Statement late live</t>
  </si>
  <si>
    <t>O3299</t>
  </si>
  <si>
    <t>C152</t>
  </si>
  <si>
    <t>Steven Curry</t>
  </si>
  <si>
    <t>B1806</t>
  </si>
  <si>
    <t>Reason participant</t>
  </si>
  <si>
    <t>O1386</t>
  </si>
  <si>
    <t>C749</t>
  </si>
  <si>
    <t>Gabriella Gonzalez</t>
  </si>
  <si>
    <t>B1025</t>
  </si>
  <si>
    <t>Power until source worker</t>
  </si>
  <si>
    <t>O2732</t>
  </si>
  <si>
    <t>C853</t>
  </si>
  <si>
    <t>Christopher Franklin</t>
  </si>
  <si>
    <t>B1195</t>
  </si>
  <si>
    <t>Know water</t>
  </si>
  <si>
    <t>O2872</t>
  </si>
  <si>
    <t>C222</t>
  </si>
  <si>
    <t>Paul Davis</t>
  </si>
  <si>
    <t>B1147</t>
  </si>
  <si>
    <t>Want nation view finally</t>
  </si>
  <si>
    <t>O3962</t>
  </si>
  <si>
    <t>C671</t>
  </si>
  <si>
    <t>Jessica Elliott</t>
  </si>
  <si>
    <t>B1875</t>
  </si>
  <si>
    <t>Apply pattern</t>
  </si>
  <si>
    <t>O3528</t>
  </si>
  <si>
    <t>C304</t>
  </si>
  <si>
    <t>Julie Wang</t>
  </si>
  <si>
    <t>O1258</t>
  </si>
  <si>
    <t>C242</t>
  </si>
  <si>
    <t>Charles Clarke</t>
  </si>
  <si>
    <t>B1959</t>
  </si>
  <si>
    <t>International their</t>
  </si>
  <si>
    <t>O3184</t>
  </si>
  <si>
    <t>C385</t>
  </si>
  <si>
    <t>Sandra Torres</t>
  </si>
  <si>
    <t>Test score second</t>
  </si>
  <si>
    <t>O1921</t>
  </si>
  <si>
    <t>C386</t>
  </si>
  <si>
    <t>Paige English</t>
  </si>
  <si>
    <t>B1937</t>
  </si>
  <si>
    <t>Eat best</t>
  </si>
  <si>
    <t>O3517</t>
  </si>
  <si>
    <t>C679</t>
  </si>
  <si>
    <t>Scott Barron</t>
  </si>
  <si>
    <t>B1667</t>
  </si>
  <si>
    <t>Exactly range believe</t>
  </si>
  <si>
    <t>C936</t>
  </si>
  <si>
    <t>Marilyn Perry</t>
  </si>
  <si>
    <t>B1236</t>
  </si>
  <si>
    <t>O1948</t>
  </si>
  <si>
    <t>C154</t>
  </si>
  <si>
    <t>Victor Petty</t>
  </si>
  <si>
    <t>B1735</t>
  </si>
  <si>
    <t>Night blue little herself</t>
  </si>
  <si>
    <t>O1087</t>
  </si>
  <si>
    <t>C163</t>
  </si>
  <si>
    <t>Kelly Kirby</t>
  </si>
  <si>
    <t>B1798</t>
  </si>
  <si>
    <t>Or prevent agreement</t>
  </si>
  <si>
    <t>O3828</t>
  </si>
  <si>
    <t>C270</t>
  </si>
  <si>
    <t>Not Mentioned</t>
  </si>
  <si>
    <t>B1757</t>
  </si>
  <si>
    <t>Tax without</t>
  </si>
  <si>
    <t>O2172</t>
  </si>
  <si>
    <t>B1435</t>
  </si>
  <si>
    <t>Yet quickly</t>
  </si>
  <si>
    <t>O3764</t>
  </si>
  <si>
    <t>C260</t>
  </si>
  <si>
    <t>Jennifer Mitchell</t>
  </si>
  <si>
    <t>B1002</t>
  </si>
  <si>
    <t>Already could</t>
  </si>
  <si>
    <t>O3203</t>
  </si>
  <si>
    <t>C106</t>
  </si>
  <si>
    <t>April Miller</t>
  </si>
  <si>
    <t>B1887</t>
  </si>
  <si>
    <t>Positive way</t>
  </si>
  <si>
    <t>O3519</t>
  </si>
  <si>
    <t>C427</t>
  </si>
  <si>
    <t>Mitchell Wallace</t>
  </si>
  <si>
    <t>B1768</t>
  </si>
  <si>
    <t>Shake drive</t>
  </si>
  <si>
    <t>O1185</t>
  </si>
  <si>
    <t>C863</t>
  </si>
  <si>
    <t>Patrick Scott</t>
  </si>
  <si>
    <t>B1621</t>
  </si>
  <si>
    <t>Maintain some lose</t>
  </si>
  <si>
    <t>O2441</t>
  </si>
  <si>
    <t>C760</t>
  </si>
  <si>
    <t>Brenda Long</t>
  </si>
  <si>
    <t>B1578</t>
  </si>
  <si>
    <t>Or</t>
  </si>
  <si>
    <t>O2344</t>
  </si>
  <si>
    <t>C741</t>
  </si>
  <si>
    <t>Taylor Gonzalez</t>
  </si>
  <si>
    <t>B1795</t>
  </si>
  <si>
    <t>Including news vote</t>
  </si>
  <si>
    <t>O2395</t>
  </si>
  <si>
    <t>C461</t>
  </si>
  <si>
    <t>Kimberly Alvarez</t>
  </si>
  <si>
    <t>Size voice</t>
  </si>
  <si>
    <t>O1518</t>
  </si>
  <si>
    <t>C970</t>
  </si>
  <si>
    <t>Alexis Russell</t>
  </si>
  <si>
    <t>B1977</t>
  </si>
  <si>
    <t>Discussion skill</t>
  </si>
  <si>
    <t>O2502</t>
  </si>
  <si>
    <t>C565</t>
  </si>
  <si>
    <t>Kaitlyn Black</t>
  </si>
  <si>
    <t>B1566</t>
  </si>
  <si>
    <t>Share whatever</t>
  </si>
  <si>
    <t>C315</t>
  </si>
  <si>
    <t>Jonathan Tate</t>
  </si>
  <si>
    <t>B1003</t>
  </si>
  <si>
    <t>Piece protect</t>
  </si>
  <si>
    <t>O3248</t>
  </si>
  <si>
    <t>C498</t>
  </si>
  <si>
    <t>Rebecca Long</t>
  </si>
  <si>
    <t>B1972</t>
  </si>
  <si>
    <t>Catch work summer explain</t>
  </si>
  <si>
    <t>O2425</t>
  </si>
  <si>
    <t>C293</t>
  </si>
  <si>
    <t>Rebecca Brown</t>
  </si>
  <si>
    <t>O2218</t>
  </si>
  <si>
    <t>C507</t>
  </si>
  <si>
    <t>Laurie Zhang</t>
  </si>
  <si>
    <t>B1555</t>
  </si>
  <si>
    <t>Knowledge establish</t>
  </si>
  <si>
    <t>O2124</t>
  </si>
  <si>
    <t>C347</t>
  </si>
  <si>
    <t>Laura Snyder</t>
  </si>
  <si>
    <t>B1688</t>
  </si>
  <si>
    <t>Look every</t>
  </si>
  <si>
    <t>O3063</t>
  </si>
  <si>
    <t>C406</t>
  </si>
  <si>
    <t>Melvin Lee</t>
  </si>
  <si>
    <t>B1651</t>
  </si>
  <si>
    <t>Begin that wind</t>
  </si>
  <si>
    <t>O1957</t>
  </si>
  <si>
    <t>C999</t>
  </si>
  <si>
    <t>Zachary Sanchez</t>
  </si>
  <si>
    <t>B1679</t>
  </si>
  <si>
    <t>Mean forward</t>
  </si>
  <si>
    <t>O2477</t>
  </si>
  <si>
    <t>C233</t>
  </si>
  <si>
    <t>Paige Cunningham</t>
  </si>
  <si>
    <t>B1986</t>
  </si>
  <si>
    <t>Cut admit</t>
  </si>
  <si>
    <t>O1318</t>
  </si>
  <si>
    <t>Billy Barker</t>
  </si>
  <si>
    <t>B1102</t>
  </si>
  <si>
    <t>Life she fire</t>
  </si>
  <si>
    <t>O3797</t>
  </si>
  <si>
    <t>C926</t>
  </si>
  <si>
    <t>Eric Clark</t>
  </si>
  <si>
    <t>B1954</t>
  </si>
  <si>
    <t>Appear interview would another</t>
  </si>
  <si>
    <t>O1300</t>
  </si>
  <si>
    <t>C948</t>
  </si>
  <si>
    <t>Michael Carlson</t>
  </si>
  <si>
    <t>B1794</t>
  </si>
  <si>
    <t>Practice father</t>
  </si>
  <si>
    <t>O1143</t>
  </si>
  <si>
    <t>C988</t>
  </si>
  <si>
    <t>Stacy Snyder</t>
  </si>
  <si>
    <t>B1328</t>
  </si>
  <si>
    <t>Late begin</t>
  </si>
  <si>
    <t>O1819</t>
  </si>
  <si>
    <t>C514</t>
  </si>
  <si>
    <t>Kimberly Morris</t>
  </si>
  <si>
    <t>B1764</t>
  </si>
  <si>
    <t>Successful</t>
  </si>
  <si>
    <t>O3437</t>
  </si>
  <si>
    <t>C487</t>
  </si>
  <si>
    <t>Stephanie Dean</t>
  </si>
  <si>
    <t>B1229</t>
  </si>
  <si>
    <t>Gun area</t>
  </si>
  <si>
    <t>O3369</t>
  </si>
  <si>
    <t>C343</t>
  </si>
  <si>
    <t>Travis Davis</t>
  </si>
  <si>
    <t>B1600</t>
  </si>
  <si>
    <t>Parent eat skill</t>
  </si>
  <si>
    <t>O2611</t>
  </si>
  <si>
    <t>C365</t>
  </si>
  <si>
    <t>Brian Baker</t>
  </si>
  <si>
    <t>O1887</t>
  </si>
  <si>
    <t>C878</t>
  </si>
  <si>
    <t>Mrs. Leslie Flores PhD</t>
  </si>
  <si>
    <t>B1572</t>
  </si>
  <si>
    <t>Prove tax</t>
  </si>
  <si>
    <t>O2323</t>
  </si>
  <si>
    <t>C624</t>
  </si>
  <si>
    <t>Laura Bennett</t>
  </si>
  <si>
    <t>B1251</t>
  </si>
  <si>
    <t>Himself pattern environment admit</t>
  </si>
  <si>
    <t>O1624</t>
  </si>
  <si>
    <t>C437</t>
  </si>
  <si>
    <t>Donna Thompson</t>
  </si>
  <si>
    <t>B1466</t>
  </si>
  <si>
    <t>Least current</t>
  </si>
  <si>
    <t>O2806</t>
  </si>
  <si>
    <t>C898</t>
  </si>
  <si>
    <t>Douglas Bond</t>
  </si>
  <si>
    <t>Know democratic still</t>
  </si>
  <si>
    <t>O1952</t>
  </si>
  <si>
    <t>C429</t>
  </si>
  <si>
    <t>Michael Best</t>
  </si>
  <si>
    <t>B1145</t>
  </si>
  <si>
    <t>Administration</t>
  </si>
  <si>
    <t>O2276</t>
  </si>
  <si>
    <t>C738</t>
  </si>
  <si>
    <t>Jaime Carr</t>
  </si>
  <si>
    <t>B1379</t>
  </si>
  <si>
    <t>Order</t>
  </si>
  <si>
    <t>O1032</t>
  </si>
  <si>
    <t>C955</t>
  </si>
  <si>
    <t>Stacey Brown</t>
  </si>
  <si>
    <t>Language current</t>
  </si>
  <si>
    <t>O1526</t>
  </si>
  <si>
    <t>C251</t>
  </si>
  <si>
    <t>Lisa Schmidt</t>
  </si>
  <si>
    <t>B1657</t>
  </si>
  <si>
    <t>Sell born career</t>
  </si>
  <si>
    <t>O3252</t>
  </si>
  <si>
    <t>B1856</t>
  </si>
  <si>
    <t>Music large</t>
  </si>
  <si>
    <t>O3963</t>
  </si>
  <si>
    <t>Nicole Gay</t>
  </si>
  <si>
    <t>B1274</t>
  </si>
  <si>
    <t>Cup player population</t>
  </si>
  <si>
    <t>O1733</t>
  </si>
  <si>
    <t>C164</t>
  </si>
  <si>
    <t>Scott Joseph</t>
  </si>
  <si>
    <t>B1704</t>
  </si>
  <si>
    <t>State follow about</t>
  </si>
  <si>
    <t>O3379</t>
  </si>
  <si>
    <t>C359</t>
  </si>
  <si>
    <t>Michael Smith</t>
  </si>
  <si>
    <t>B1565</t>
  </si>
  <si>
    <t>For tonight allow</t>
  </si>
  <si>
    <t>O3707</t>
  </si>
  <si>
    <t>C221</t>
  </si>
  <si>
    <t>Amanda Rivera</t>
  </si>
  <si>
    <t>O1455</t>
  </si>
  <si>
    <t>C313</t>
  </si>
  <si>
    <t>Stephanie Andersen</t>
  </si>
  <si>
    <t>B1245</t>
  </si>
  <si>
    <t>Support defense</t>
  </si>
  <si>
    <t>O1427</t>
  </si>
  <si>
    <t>C172</t>
  </si>
  <si>
    <t>James Lewis</t>
  </si>
  <si>
    <t>Number young</t>
  </si>
  <si>
    <t>O2237</t>
  </si>
  <si>
    <t>C854</t>
  </si>
  <si>
    <t>Robert Raymond</t>
  </si>
  <si>
    <t>B1864</t>
  </si>
  <si>
    <t>West officer</t>
  </si>
  <si>
    <t>O3095</t>
  </si>
  <si>
    <t>C177</t>
  </si>
  <si>
    <t>Jeffrey Wood</t>
  </si>
  <si>
    <t>B1563</t>
  </si>
  <si>
    <t>Especially improve seek</t>
  </si>
  <si>
    <t>O1519</t>
  </si>
  <si>
    <t>C676</t>
  </si>
  <si>
    <t>Sara Lindsey</t>
  </si>
  <si>
    <t>B1337</t>
  </si>
  <si>
    <t>Activity past</t>
  </si>
  <si>
    <t>O1262</t>
  </si>
  <si>
    <t>C978</t>
  </si>
  <si>
    <t>Jennifer Dyer</t>
  </si>
  <si>
    <t>System hard bag</t>
  </si>
  <si>
    <t>O2466</t>
  </si>
  <si>
    <t>C376</t>
  </si>
  <si>
    <t>Timothy Barr</t>
  </si>
  <si>
    <t>B1357</t>
  </si>
  <si>
    <t>Research</t>
  </si>
  <si>
    <t>O3377</t>
  </si>
  <si>
    <t>C945</t>
  </si>
  <si>
    <t>Jamie Smith</t>
  </si>
  <si>
    <t>B1144</t>
  </si>
  <si>
    <t>Total message activity</t>
  </si>
  <si>
    <t>O1566</t>
  </si>
  <si>
    <t>Renee Ortiz</t>
  </si>
  <si>
    <t>B1450</t>
  </si>
  <si>
    <t>Push learn</t>
  </si>
  <si>
    <t>O1947</t>
  </si>
  <si>
    <t>C257</t>
  </si>
  <si>
    <t>Barbara King</t>
  </si>
  <si>
    <t>B1180</t>
  </si>
  <si>
    <t>Group imagine PM</t>
  </si>
  <si>
    <t>O3763</t>
  </si>
  <si>
    <t>Amanda Farmer</t>
  </si>
  <si>
    <t>B1724</t>
  </si>
  <si>
    <t>Scene start</t>
  </si>
  <si>
    <t>O3622</t>
  </si>
  <si>
    <t>C833</t>
  </si>
  <si>
    <t>Sarah Rodriguez</t>
  </si>
  <si>
    <t>O3751</t>
  </si>
  <si>
    <t>C127</t>
  </si>
  <si>
    <t>Alexander Phillips</t>
  </si>
  <si>
    <t>B1225</t>
  </si>
  <si>
    <t>Entire couple</t>
  </si>
  <si>
    <t>O2995</t>
  </si>
  <si>
    <t>C252</t>
  </si>
  <si>
    <t>Amy Chavez</t>
  </si>
  <si>
    <t>B1935</t>
  </si>
  <si>
    <t>Study wonder</t>
  </si>
  <si>
    <t>O2823</t>
  </si>
  <si>
    <t>B1247</t>
  </si>
  <si>
    <t>Tonight however threat</t>
  </si>
  <si>
    <t>O1809</t>
  </si>
  <si>
    <t>C971</t>
  </si>
  <si>
    <t>Anna Perez DDS</t>
  </si>
  <si>
    <t>B1874</t>
  </si>
  <si>
    <t>Use author from</t>
  </si>
  <si>
    <t>O3803</t>
  </si>
  <si>
    <t>C899</t>
  </si>
  <si>
    <t>Carl Rodriguez</t>
  </si>
  <si>
    <t>B1073</t>
  </si>
  <si>
    <t>Director position reason across</t>
  </si>
  <si>
    <t>O1147</t>
  </si>
  <si>
    <t>C860</t>
  </si>
  <si>
    <t>daniel meyers</t>
  </si>
  <si>
    <t>B1870</t>
  </si>
  <si>
    <t>Can section</t>
  </si>
  <si>
    <t>O1264</t>
  </si>
  <si>
    <t>C468</t>
  </si>
  <si>
    <t>Gloria Cruz</t>
  </si>
  <si>
    <t>B1530</t>
  </si>
  <si>
    <t>Finally too enough onto</t>
  </si>
  <si>
    <t>O2733</t>
  </si>
  <si>
    <t>C569</t>
  </si>
  <si>
    <t>Michael Burns</t>
  </si>
  <si>
    <t>B1730</t>
  </si>
  <si>
    <t>Task morning community</t>
  </si>
  <si>
    <t>O3382</t>
  </si>
  <si>
    <t>C572</t>
  </si>
  <si>
    <t>Kimberly Holmes</t>
  </si>
  <si>
    <t>B1792</t>
  </si>
  <si>
    <t>More natural commercial</t>
  </si>
  <si>
    <t>O1005</t>
  </si>
  <si>
    <t>C835</t>
  </si>
  <si>
    <t>Jacob Velasquez</t>
  </si>
  <si>
    <t>B1995</t>
  </si>
  <si>
    <t>Policy turn</t>
  </si>
  <si>
    <t>O3021</t>
  </si>
  <si>
    <t>C321</t>
  </si>
  <si>
    <t>Ashley Avery</t>
  </si>
  <si>
    <t>B1554</t>
  </si>
  <si>
    <t>Prepare trial</t>
  </si>
  <si>
    <t>O3114</t>
  </si>
  <si>
    <t>C823</t>
  </si>
  <si>
    <t>Ms. Donna Green</t>
  </si>
  <si>
    <t>B1586</t>
  </si>
  <si>
    <t>Professor record style</t>
  </si>
  <si>
    <t>O1562</t>
  </si>
  <si>
    <t>C327</t>
  </si>
  <si>
    <t>Allison Powell</t>
  </si>
  <si>
    <t>Measure suggest possible</t>
  </si>
  <si>
    <t>O3179</t>
  </si>
  <si>
    <t>C980</t>
  </si>
  <si>
    <t>Anita Snow</t>
  </si>
  <si>
    <t>O3069</t>
  </si>
  <si>
    <t>C458</t>
  </si>
  <si>
    <t>Brandon Thomas</t>
  </si>
  <si>
    <t>B1424</t>
  </si>
  <si>
    <t>Know space against safe</t>
  </si>
  <si>
    <t>O3430</t>
  </si>
  <si>
    <t>C618</t>
  </si>
  <si>
    <t>Ryan Smith</t>
  </si>
  <si>
    <t>B1472</t>
  </si>
  <si>
    <t>Pay ahead few magazine</t>
  </si>
  <si>
    <t>O2069</t>
  </si>
  <si>
    <t>C647</t>
  </si>
  <si>
    <t>Ryan Murray</t>
  </si>
  <si>
    <t>B1781</t>
  </si>
  <si>
    <t>Church if</t>
  </si>
  <si>
    <t>O1965</t>
  </si>
  <si>
    <t>C133</t>
  </si>
  <si>
    <t>Anna Brock</t>
  </si>
  <si>
    <t>B1936</t>
  </si>
  <si>
    <t>Evening deal public</t>
  </si>
  <si>
    <t>O1979</t>
  </si>
  <si>
    <t>B1489</t>
  </si>
  <si>
    <t>Fill</t>
  </si>
  <si>
    <t>O3131</t>
  </si>
  <si>
    <t>C604</t>
  </si>
  <si>
    <t>Kevin Johnson</t>
  </si>
  <si>
    <t>B1331</t>
  </si>
  <si>
    <t>Reality different</t>
  </si>
  <si>
    <t>O1985</t>
  </si>
  <si>
    <t>C992</t>
  </si>
  <si>
    <t>Mrs. Rebecca Davis</t>
  </si>
  <si>
    <t>B1036</t>
  </si>
  <si>
    <t>Account assume</t>
  </si>
  <si>
    <t>O3126</t>
  </si>
  <si>
    <t>C259</t>
  </si>
  <si>
    <t>Dr. Joseph Kent</t>
  </si>
  <si>
    <t>B1125</t>
  </si>
  <si>
    <t>Message hotel</t>
  </si>
  <si>
    <t>O2942</t>
  </si>
  <si>
    <t>C357</t>
  </si>
  <si>
    <t>Christopher Smith</t>
  </si>
  <si>
    <t>B1218</t>
  </si>
  <si>
    <t>House political</t>
  </si>
  <si>
    <t>O3931</t>
  </si>
  <si>
    <t>C540</t>
  </si>
  <si>
    <t>Craig Dean</t>
  </si>
  <si>
    <t>Near condition cost</t>
  </si>
  <si>
    <t>O3768</t>
  </si>
  <si>
    <t>C711</t>
  </si>
  <si>
    <t>Kristin Johnson</t>
  </si>
  <si>
    <t>B1611</t>
  </si>
  <si>
    <t>Beat maintain</t>
  </si>
  <si>
    <t>O1943</t>
  </si>
  <si>
    <t>C227</t>
  </si>
  <si>
    <t>Denise Thomas</t>
  </si>
  <si>
    <t>B1931</t>
  </si>
  <si>
    <t>Who training size</t>
  </si>
  <si>
    <t>O2334</t>
  </si>
  <si>
    <t>C934</t>
  </si>
  <si>
    <t>Troy Hardy</t>
  </si>
  <si>
    <t>B1327</t>
  </si>
  <si>
    <t>Player send</t>
  </si>
  <si>
    <t>O3217</t>
  </si>
  <si>
    <t>C940</t>
  </si>
  <si>
    <t>Donna Turner</t>
  </si>
  <si>
    <t>B1912</t>
  </si>
  <si>
    <t>Produce trip site</t>
  </si>
  <si>
    <t>O3452</t>
  </si>
  <si>
    <t>C274</t>
  </si>
  <si>
    <t>Dave Jackson</t>
  </si>
  <si>
    <t>B1700</t>
  </si>
  <si>
    <t>Career second</t>
  </si>
  <si>
    <t>O3948</t>
  </si>
  <si>
    <t>C132</t>
  </si>
  <si>
    <t>Derrick Lamb MD</t>
  </si>
  <si>
    <t>B1708</t>
  </si>
  <si>
    <t>American mother</t>
  </si>
  <si>
    <t>O2647</t>
  </si>
  <si>
    <t>B1320</t>
  </si>
  <si>
    <t>Employee would</t>
  </si>
  <si>
    <t>O1110</t>
  </si>
  <si>
    <t>C648</t>
  </si>
  <si>
    <t>John Brown</t>
  </si>
  <si>
    <t>B1885</t>
  </si>
  <si>
    <t>Doctor maybe campaign</t>
  </si>
  <si>
    <t>O3222</t>
  </si>
  <si>
    <t>C830</t>
  </si>
  <si>
    <t>Kevin Ayers</t>
  </si>
  <si>
    <t>B1433</t>
  </si>
  <si>
    <t>Weight here</t>
  </si>
  <si>
    <t>C543</t>
  </si>
  <si>
    <t>Jasmin House</t>
  </si>
  <si>
    <t>B1276</t>
  </si>
  <si>
    <t>Party computer base</t>
  </si>
  <si>
    <t>O2003</t>
  </si>
  <si>
    <t>C263</t>
  </si>
  <si>
    <t>Bailey Miles</t>
  </si>
  <si>
    <t>B1597</t>
  </si>
  <si>
    <t>Great rise</t>
  </si>
  <si>
    <t>O3560</t>
  </si>
  <si>
    <t>C575</t>
  </si>
  <si>
    <t>Tammy Davis</t>
  </si>
  <si>
    <t>Mean fund</t>
  </si>
  <si>
    <t>O3875</t>
  </si>
  <si>
    <t>Brandon Hall</t>
  </si>
  <si>
    <t>B1018</t>
  </si>
  <si>
    <t>Hour however</t>
  </si>
  <si>
    <t>O1009</t>
  </si>
  <si>
    <t>C717</t>
  </si>
  <si>
    <t>Kristin Rogers</t>
  </si>
  <si>
    <t>B1160</t>
  </si>
  <si>
    <t>Personal safe summer</t>
  </si>
  <si>
    <t>O3527</t>
  </si>
  <si>
    <t>C299</t>
  </si>
  <si>
    <t>Emily Adams</t>
  </si>
  <si>
    <t>B1126</t>
  </si>
  <si>
    <t>Data happy</t>
  </si>
  <si>
    <t>O3456</t>
  </si>
  <si>
    <t>C346</t>
  </si>
  <si>
    <t>Timothy Reed</t>
  </si>
  <si>
    <t>B1269</t>
  </si>
  <si>
    <t>Shoulder debate</t>
  </si>
  <si>
    <t>O1054</t>
  </si>
  <si>
    <t>C256</t>
  </si>
  <si>
    <t>John Lucas</t>
  </si>
  <si>
    <t>B1585</t>
  </si>
  <si>
    <t>Partner another</t>
  </si>
  <si>
    <t>O2616</t>
  </si>
  <si>
    <t>C821</t>
  </si>
  <si>
    <t>Cory Espinoza</t>
  </si>
  <si>
    <t>B1234</t>
  </si>
  <si>
    <t>Father center</t>
  </si>
  <si>
    <t>O1218</t>
  </si>
  <si>
    <t>C901</t>
  </si>
  <si>
    <t>Michael Wilson</t>
  </si>
  <si>
    <t>B1440</t>
  </si>
  <si>
    <t>Government decade citizen avoid</t>
  </si>
  <si>
    <t>O3289</t>
  </si>
  <si>
    <t>C816</t>
  </si>
  <si>
    <t>Andrea Young</t>
  </si>
  <si>
    <t>B1448</t>
  </si>
  <si>
    <t>Drive food</t>
  </si>
  <si>
    <t>O2187</t>
  </si>
  <si>
    <t>B1930</t>
  </si>
  <si>
    <t>Night all</t>
  </si>
  <si>
    <t>O1030</t>
  </si>
  <si>
    <t>C273</t>
  </si>
  <si>
    <t>Laura Adkins</t>
  </si>
  <si>
    <t>O1946</t>
  </si>
  <si>
    <t>B1016</t>
  </si>
  <si>
    <t>Yet reach question</t>
  </si>
  <si>
    <t>O2554</t>
  </si>
  <si>
    <t>C672</t>
  </si>
  <si>
    <t>Shannon Anderson</t>
  </si>
  <si>
    <t>B1879</t>
  </si>
  <si>
    <t>Purpose trial</t>
  </si>
  <si>
    <t>O3381</t>
  </si>
  <si>
    <t>C408</t>
  </si>
  <si>
    <t>Matthew Murphy</t>
  </si>
  <si>
    <t>O2858</t>
  </si>
  <si>
    <t>C962</t>
  </si>
  <si>
    <t>Russell Gonzalez</t>
  </si>
  <si>
    <t>O3044</t>
  </si>
  <si>
    <t>Brandy Ballard</t>
  </si>
  <si>
    <t>B1143</t>
  </si>
  <si>
    <t>Throughout statement husband</t>
  </si>
  <si>
    <t>O3994</t>
  </si>
  <si>
    <t>C431</t>
  </si>
  <si>
    <t>Stephanie Aguilar</t>
  </si>
  <si>
    <t>B1739</t>
  </si>
  <si>
    <t>If</t>
  </si>
  <si>
    <t>O3085</t>
  </si>
  <si>
    <t>C862</t>
  </si>
  <si>
    <t>Jasmine Franklin</t>
  </si>
  <si>
    <t>B1395</t>
  </si>
  <si>
    <t>Mention own</t>
  </si>
  <si>
    <t>O2786</t>
  </si>
  <si>
    <t>C623</t>
  </si>
  <si>
    <t>Jamie Schroeder</t>
  </si>
  <si>
    <t>B1119</t>
  </si>
  <si>
    <t>Different imagine down</t>
  </si>
  <si>
    <t>O3029</t>
  </si>
  <si>
    <t>C590</t>
  </si>
  <si>
    <t>Warren Brown</t>
  </si>
  <si>
    <t>B1939</t>
  </si>
  <si>
    <t>Image process machine</t>
  </si>
  <si>
    <t>O2288</t>
  </si>
  <si>
    <t>C881</t>
  </si>
  <si>
    <t>Jessica Hansen</t>
  </si>
  <si>
    <t>B1121</t>
  </si>
  <si>
    <t>Consider myself</t>
  </si>
  <si>
    <t>O2468</t>
  </si>
  <si>
    <t>C601</t>
  </si>
  <si>
    <t>Mr. Brian Ellison</t>
  </si>
  <si>
    <t>B1580</t>
  </si>
  <si>
    <t>Part attorney</t>
  </si>
  <si>
    <t>O1460</t>
  </si>
  <si>
    <t>C352</t>
  </si>
  <si>
    <t>Stephanie Cunningham</t>
  </si>
  <si>
    <t>B1381</t>
  </si>
  <si>
    <t>Manage wish condition</t>
  </si>
  <si>
    <t>O2901</t>
  </si>
  <si>
    <t>C450</t>
  </si>
  <si>
    <t>Melinda Adams</t>
  </si>
  <si>
    <t>B1082</t>
  </si>
  <si>
    <t>Yard series beat</t>
  </si>
  <si>
    <t>O2265</t>
  </si>
  <si>
    <t>C225</t>
  </si>
  <si>
    <t>Troy Clark</t>
  </si>
  <si>
    <t>B1232</t>
  </si>
  <si>
    <t>All why</t>
  </si>
  <si>
    <t>O2787</t>
  </si>
  <si>
    <t>C639</t>
  </si>
  <si>
    <t>Taylor Jones</t>
  </si>
  <si>
    <t>B1594</t>
  </si>
  <si>
    <t>Whose trade</t>
  </si>
  <si>
    <t>O2266</t>
  </si>
  <si>
    <t>C214</t>
  </si>
  <si>
    <t>Eddie Mccoy</t>
  </si>
  <si>
    <t>B1398</t>
  </si>
  <si>
    <t>Whole traditional</t>
  </si>
  <si>
    <t>O3618</t>
  </si>
  <si>
    <t>Wendy Garcia</t>
  </si>
  <si>
    <t>B1948</t>
  </si>
  <si>
    <t>Chair</t>
  </si>
  <si>
    <t>O1888</t>
  </si>
  <si>
    <t>C480</t>
  </si>
  <si>
    <t>Lance Le</t>
  </si>
  <si>
    <t>B1840</t>
  </si>
  <si>
    <t>Theory fall wall simple</t>
  </si>
  <si>
    <t>O3838</t>
  </si>
  <si>
    <t>C415</t>
  </si>
  <si>
    <t>William Edwards</t>
  </si>
  <si>
    <t>Call artist through</t>
  </si>
  <si>
    <t>O2905</t>
  </si>
  <si>
    <t>Melissa Bailey</t>
  </si>
  <si>
    <t>B1273</t>
  </si>
  <si>
    <t>Reveal reflect</t>
  </si>
  <si>
    <t>O2622</t>
  </si>
  <si>
    <t>C286</t>
  </si>
  <si>
    <t>Brian Peters</t>
  </si>
  <si>
    <t>B1726</t>
  </si>
  <si>
    <t>Business success</t>
  </si>
  <si>
    <t>O1049</t>
  </si>
  <si>
    <t>B1624</t>
  </si>
  <si>
    <t>Notice Mrs language</t>
  </si>
  <si>
    <t>O2135</t>
  </si>
  <si>
    <t>C460</t>
  </si>
  <si>
    <t>Frank Johnson</t>
  </si>
  <si>
    <t>B1189</t>
  </si>
  <si>
    <t>Interesting either</t>
  </si>
  <si>
    <t>O3596</t>
  </si>
  <si>
    <t>C995</t>
  </si>
  <si>
    <t>Curtis Harvey</t>
  </si>
  <si>
    <t>B1736</t>
  </si>
  <si>
    <t>Whether remember</t>
  </si>
  <si>
    <t>C930</t>
  </si>
  <si>
    <t>Stephanie Perkins</t>
  </si>
  <si>
    <t>B1281</t>
  </si>
  <si>
    <t>O3653</t>
  </si>
  <si>
    <t>Perhaps low economy page</t>
  </si>
  <si>
    <t>O2949</t>
  </si>
  <si>
    <t>Michelle Hamilton</t>
  </si>
  <si>
    <t>B1332</t>
  </si>
  <si>
    <t>Wish</t>
  </si>
  <si>
    <t>O2507</t>
  </si>
  <si>
    <t>C771</t>
  </si>
  <si>
    <t>B1918</t>
  </si>
  <si>
    <t>Describe</t>
  </si>
  <si>
    <t>O3246</t>
  </si>
  <si>
    <t>C412</t>
  </si>
  <si>
    <t>Suzanne Smith</t>
  </si>
  <si>
    <t>Election gun</t>
  </si>
  <si>
    <t>O2202</t>
  </si>
  <si>
    <t>We town too</t>
  </si>
  <si>
    <t>O3296</t>
  </si>
  <si>
    <t>C388</t>
  </si>
  <si>
    <t>Amanda Adams</t>
  </si>
  <si>
    <t>O1709</t>
  </si>
  <si>
    <t>C396</t>
  </si>
  <si>
    <t>Monica Stone</t>
  </si>
  <si>
    <t>B1744</t>
  </si>
  <si>
    <t>Institution night pull</t>
  </si>
  <si>
    <t>O1022</t>
  </si>
  <si>
    <t>Brian Johnson</t>
  </si>
  <si>
    <t>B1008</t>
  </si>
  <si>
    <t>Story partner professional</t>
  </si>
  <si>
    <t>O2810</t>
  </si>
  <si>
    <t>C538</t>
  </si>
  <si>
    <t>John Taylor</t>
  </si>
  <si>
    <t>B1560</t>
  </si>
  <si>
    <t>American list</t>
  </si>
  <si>
    <t>O1094</t>
  </si>
  <si>
    <t>Randy Yoder</t>
  </si>
  <si>
    <t>B1721</t>
  </si>
  <si>
    <t>Draw study</t>
  </si>
  <si>
    <t>O1791</t>
  </si>
  <si>
    <t>C336</t>
  </si>
  <si>
    <t>Robert Goodman</t>
  </si>
  <si>
    <t>B1490</t>
  </si>
  <si>
    <t>Source affect too</t>
  </si>
  <si>
    <t>O1828</t>
  </si>
  <si>
    <t>C107</t>
  </si>
  <si>
    <t>Kevin Bates</t>
  </si>
  <si>
    <t>O3605</t>
  </si>
  <si>
    <t>B1552</t>
  </si>
  <si>
    <t>Simply available</t>
  </si>
  <si>
    <t>O1870</t>
  </si>
  <si>
    <t>B1542</t>
  </si>
  <si>
    <t>Mission bit</t>
  </si>
  <si>
    <t>O1038</t>
  </si>
  <si>
    <t>C204</t>
  </si>
  <si>
    <t>Maria Berry</t>
  </si>
  <si>
    <t>B1943</t>
  </si>
  <si>
    <t>Specific eat</t>
  </si>
  <si>
    <t>O2883</t>
  </si>
  <si>
    <t>C109</t>
  </si>
  <si>
    <t>Victoria Brady</t>
  </si>
  <si>
    <t>O2080</t>
  </si>
  <si>
    <t>C568</t>
  </si>
  <si>
    <t>Angie Alexander</t>
  </si>
  <si>
    <t>Matter community fund</t>
  </si>
  <si>
    <t>O3692</t>
  </si>
  <si>
    <t>Information once affect</t>
  </si>
  <si>
    <t>O1606</t>
  </si>
  <si>
    <t>C438</t>
  </si>
  <si>
    <t>Jeffery Byrd</t>
  </si>
  <si>
    <t>B1596</t>
  </si>
  <si>
    <t>Type stay politics</t>
  </si>
  <si>
    <t>O3249</t>
  </si>
  <si>
    <t>C278</t>
  </si>
  <si>
    <t>adam sparks</t>
  </si>
  <si>
    <t>B1528</t>
  </si>
  <si>
    <t>Per executive let</t>
  </si>
  <si>
    <t>O3572</t>
  </si>
  <si>
    <t>C677</t>
  </si>
  <si>
    <t>Rebecca Bates</t>
  </si>
  <si>
    <t>B1659</t>
  </si>
  <si>
    <t>Nothing about</t>
  </si>
  <si>
    <t>O2031</t>
  </si>
  <si>
    <t>C234</t>
  </si>
  <si>
    <t>Russell Stanley</t>
  </si>
  <si>
    <t>B1462</t>
  </si>
  <si>
    <t>Field better</t>
  </si>
  <si>
    <t>O2584</t>
  </si>
  <si>
    <t>C709</t>
  </si>
  <si>
    <t>Mrs. Emily Gray</t>
  </si>
  <si>
    <t>B1064</t>
  </si>
  <si>
    <t>International college</t>
  </si>
  <si>
    <t>O1688</t>
  </si>
  <si>
    <t>C333</t>
  </si>
  <si>
    <t>Jennifer Donovan</t>
  </si>
  <si>
    <t>B1652</t>
  </si>
  <si>
    <t>Improve become price against</t>
  </si>
  <si>
    <t>O1851</t>
  </si>
  <si>
    <t>C120</t>
  </si>
  <si>
    <t>Melissa Savage</t>
  </si>
  <si>
    <t>B1556</t>
  </si>
  <si>
    <t>Major of determine</t>
  </si>
  <si>
    <t>O2037</t>
  </si>
  <si>
    <t>C876</t>
  </si>
  <si>
    <t>Heather Burns</t>
  </si>
  <si>
    <t>B1349</t>
  </si>
  <si>
    <t>Allow</t>
  </si>
  <si>
    <t>O2953</t>
  </si>
  <si>
    <t>B1903</t>
  </si>
  <si>
    <t>Walk blue address</t>
  </si>
  <si>
    <t>O1677</t>
  </si>
  <si>
    <t>C993</t>
  </si>
  <si>
    <t>Thomas Harrell</t>
  </si>
  <si>
    <t>B1501</t>
  </si>
  <si>
    <t>Hotel imagine sign</t>
  </si>
  <si>
    <t>O2443</t>
  </si>
  <si>
    <t>C998</t>
  </si>
  <si>
    <t>Kevin Reed</t>
  </si>
  <si>
    <t>Reach game black</t>
  </si>
  <si>
    <t>O3407</t>
  </si>
  <si>
    <t>C446</t>
  </si>
  <si>
    <t>Steven Morrow</t>
  </si>
  <si>
    <t>B1240</t>
  </si>
  <si>
    <t>Manage catch maybe</t>
  </si>
  <si>
    <t>O1076</t>
  </si>
  <si>
    <t>B1377</t>
  </si>
  <si>
    <t>Activity system</t>
  </si>
  <si>
    <t>O2673</t>
  </si>
  <si>
    <t>C366</t>
  </si>
  <si>
    <t>Kyle Bruce</t>
  </si>
  <si>
    <t>B1876</t>
  </si>
  <si>
    <t>Around garden</t>
  </si>
  <si>
    <t>O2505</t>
  </si>
  <si>
    <t>C151</t>
  </si>
  <si>
    <t>Patrick Green IV</t>
  </si>
  <si>
    <t>O1555</t>
  </si>
  <si>
    <t>C114</t>
  </si>
  <si>
    <t>Brian Davis</t>
  </si>
  <si>
    <t>B1006</t>
  </si>
  <si>
    <t>Report every force</t>
  </si>
  <si>
    <t>O2615</t>
  </si>
  <si>
    <t>C100</t>
  </si>
  <si>
    <t>Jon Reyes</t>
  </si>
  <si>
    <t>O2538</t>
  </si>
  <si>
    <t>C562</t>
  </si>
  <si>
    <t>Joshua Smith</t>
  </si>
  <si>
    <t>B1613</t>
  </si>
  <si>
    <t>Anything skill blood</t>
  </si>
  <si>
    <t>O3673</t>
  </si>
  <si>
    <t>C714</t>
  </si>
  <si>
    <t>Courtney Taylor</t>
  </si>
  <si>
    <t>B1038</t>
  </si>
  <si>
    <t>Include know</t>
  </si>
  <si>
    <t>O2379</t>
  </si>
  <si>
    <t>C873</t>
  </si>
  <si>
    <t>Ashley Hubbard</t>
  </si>
  <si>
    <t>B1492</t>
  </si>
  <si>
    <t>Adult</t>
  </si>
  <si>
    <t>O2211</t>
  </si>
  <si>
    <t>C455</t>
  </si>
  <si>
    <t>Douglas Jimenez</t>
  </si>
  <si>
    <t>B1573</t>
  </si>
  <si>
    <t>Decade step</t>
  </si>
  <si>
    <t>O2096</t>
  </si>
  <si>
    <t>C573</t>
  </si>
  <si>
    <t>Teresa Brennan</t>
  </si>
  <si>
    <t>O1767</t>
  </si>
  <si>
    <t>C942</t>
  </si>
  <si>
    <t>lauren dixon</t>
  </si>
  <si>
    <t>B1612</t>
  </si>
  <si>
    <t>Baby realize</t>
  </si>
  <si>
    <t>O3849</t>
  </si>
  <si>
    <t>B1157</t>
  </si>
  <si>
    <t>Certain option</t>
  </si>
  <si>
    <t>O3045</t>
  </si>
  <si>
    <t>Donald Anderson</t>
  </si>
  <si>
    <t>B1753</t>
  </si>
  <si>
    <t>Audience into think</t>
  </si>
  <si>
    <t>O3623</t>
  </si>
  <si>
    <t>C844</t>
  </si>
  <si>
    <t>Julie Young</t>
  </si>
  <si>
    <t>B1761</t>
  </si>
  <si>
    <t>Explain discover</t>
  </si>
  <si>
    <t>O2430</t>
  </si>
  <si>
    <t>C247</t>
  </si>
  <si>
    <t>Richard Allen</t>
  </si>
  <si>
    <t>B1504</t>
  </si>
  <si>
    <t>Card throughout across</t>
  </si>
  <si>
    <t>O3255</t>
  </si>
  <si>
    <t>Michelle Ryan</t>
  </si>
  <si>
    <t>B1344</t>
  </si>
  <si>
    <t>Herself wrong deal brother</t>
  </si>
  <si>
    <t>O1470</t>
  </si>
  <si>
    <t>C536</t>
  </si>
  <si>
    <t>Jeffrey Bolton</t>
  </si>
  <si>
    <t>O1186</t>
  </si>
  <si>
    <t>C130</t>
  </si>
  <si>
    <t>Malik Morris</t>
  </si>
  <si>
    <t>Type action</t>
  </si>
  <si>
    <t>O2925</t>
  </si>
  <si>
    <t>Jason Morton</t>
  </si>
  <si>
    <t>B1738</t>
  </si>
  <si>
    <t>Relate tree</t>
  </si>
  <si>
    <t>O1106</t>
  </si>
  <si>
    <t>C339</t>
  </si>
  <si>
    <t>Angela Lopez</t>
  </si>
  <si>
    <t>O2855</t>
  </si>
  <si>
    <t>C651</t>
  </si>
  <si>
    <t>Claudia Williams</t>
  </si>
  <si>
    <t>B1506</t>
  </si>
  <si>
    <t>Avoid financial career</t>
  </si>
  <si>
    <t>O2033</t>
  </si>
  <si>
    <t>C616</t>
  </si>
  <si>
    <t>Alexander Collins</t>
  </si>
  <si>
    <t>O3018</t>
  </si>
  <si>
    <t>C586</t>
  </si>
  <si>
    <t>Christopher Douglas</t>
  </si>
  <si>
    <t>Budget season</t>
  </si>
  <si>
    <t>O3745</t>
  </si>
  <si>
    <t>Tami Clark</t>
  </si>
  <si>
    <t>O3411</t>
  </si>
  <si>
    <t>C710</t>
  </si>
  <si>
    <t>Donna Clements</t>
  </si>
  <si>
    <t>O2531</t>
  </si>
  <si>
    <t>C158</t>
  </si>
  <si>
    <t>Beth Bridges</t>
  </si>
  <si>
    <t>B1223</t>
  </si>
  <si>
    <t>Carry movie</t>
  </si>
  <si>
    <t>O1735</t>
  </si>
  <si>
    <t>C392</t>
  </si>
  <si>
    <t>Randy Olson</t>
  </si>
  <si>
    <t>B1925</t>
  </si>
  <si>
    <t>Spend</t>
  </si>
  <si>
    <t>O1423</t>
  </si>
  <si>
    <t>C886</t>
  </si>
  <si>
    <t>Tammy Hardy</t>
  </si>
  <si>
    <t>Consider box</t>
  </si>
  <si>
    <t>O2629</t>
  </si>
  <si>
    <t>O1687</t>
  </si>
  <si>
    <t>Kayla Snow</t>
  </si>
  <si>
    <t>O3917</t>
  </si>
  <si>
    <t>B1179</t>
  </si>
  <si>
    <t>Despite animal</t>
  </si>
  <si>
    <t>O2385</t>
  </si>
  <si>
    <t>C713</t>
  </si>
  <si>
    <t>Phillip Bailey</t>
  </si>
  <si>
    <t>O2181</t>
  </si>
  <si>
    <t>C621</t>
  </si>
  <si>
    <t>Amy Obrien</t>
  </si>
  <si>
    <t>B1460</t>
  </si>
  <si>
    <t>Happy</t>
  </si>
  <si>
    <t>O2122</t>
  </si>
  <si>
    <t>Chloe Santiago</t>
  </si>
  <si>
    <t>B1109</t>
  </si>
  <si>
    <t>Perform wait wait</t>
  </si>
  <si>
    <t>O2805</t>
  </si>
  <si>
    <t>B1805</t>
  </si>
  <si>
    <t>From house push stuff</t>
  </si>
  <si>
    <t>O1988</t>
  </si>
  <si>
    <t>B1105</t>
  </si>
  <si>
    <t>Front action</t>
  </si>
  <si>
    <t>O2440</t>
  </si>
  <si>
    <t>becky chen</t>
  </si>
  <si>
    <t>O1182</t>
  </si>
  <si>
    <t>C746</t>
  </si>
  <si>
    <t>Brent Wise</t>
  </si>
  <si>
    <t>B1996</t>
  </si>
  <si>
    <t>As value recently</t>
  </si>
  <si>
    <t>O2405</t>
  </si>
  <si>
    <t>C825</t>
  </si>
  <si>
    <t>Alexis Sanders</t>
  </si>
  <si>
    <t>Notice cell</t>
  </si>
  <si>
    <t>O3307</t>
  </si>
  <si>
    <t>House food</t>
  </si>
  <si>
    <t>O2798</t>
  </si>
  <si>
    <t>Particular trouble soon</t>
  </si>
  <si>
    <t>O3980</t>
  </si>
  <si>
    <t>C908</t>
  </si>
  <si>
    <t>John Woods</t>
  </si>
  <si>
    <t>Organization himself play whole</t>
  </si>
  <si>
    <t>O3627</t>
  </si>
  <si>
    <t>C403</t>
  </si>
  <si>
    <t>Kevin Sanchez</t>
  </si>
  <si>
    <t>Difficult doctor</t>
  </si>
  <si>
    <t>O3997</t>
  </si>
  <si>
    <t>O3196</t>
  </si>
  <si>
    <t>B1413</t>
  </si>
  <si>
    <t>Thus movie and</t>
  </si>
  <si>
    <t>O2557</t>
  </si>
  <si>
    <t>C768</t>
  </si>
  <si>
    <t>James Wagner</t>
  </si>
  <si>
    <t>Tv during song</t>
  </si>
  <si>
    <t>O3718</t>
  </si>
  <si>
    <t>C531</t>
  </si>
  <si>
    <t>Tammy Li</t>
  </si>
  <si>
    <t>B1172</t>
  </si>
  <si>
    <t>Represent pretty ten</t>
  </si>
  <si>
    <t>O2365</t>
  </si>
  <si>
    <t>B1851</t>
  </si>
  <si>
    <t>Glass trip though</t>
  </si>
  <si>
    <t>O1004</t>
  </si>
  <si>
    <t>B1553</t>
  </si>
  <si>
    <t>Region where gas</t>
  </si>
  <si>
    <t>O2914</t>
  </si>
  <si>
    <t>C236</t>
  </si>
  <si>
    <t>Michael Roberts</t>
  </si>
  <si>
    <t>B1350</t>
  </si>
  <si>
    <t>Yet</t>
  </si>
  <si>
    <t>O3995</t>
  </si>
  <si>
    <t>C809</t>
  </si>
  <si>
    <t>Kimberly King</t>
  </si>
  <si>
    <t>B1237</t>
  </si>
  <si>
    <t>Successful move</t>
  </si>
  <si>
    <t>O2667</t>
  </si>
  <si>
    <t>Helen Wilson</t>
  </si>
  <si>
    <t>O1346</t>
  </si>
  <si>
    <t>C887</t>
  </si>
  <si>
    <t>Sheila Mann</t>
  </si>
  <si>
    <t>Office</t>
  </si>
  <si>
    <t>O2734</t>
  </si>
  <si>
    <t>B1910</t>
  </si>
  <si>
    <t>After</t>
  </si>
  <si>
    <t>O1505</t>
  </si>
  <si>
    <t>Ann Lambert</t>
  </si>
  <si>
    <t>Nation do price</t>
  </si>
  <si>
    <t>O1239</t>
  </si>
  <si>
    <t>C435</t>
  </si>
  <si>
    <t>Carrie Adams</t>
  </si>
  <si>
    <t>B1737</t>
  </si>
  <si>
    <t>Among after value</t>
  </si>
  <si>
    <t>O3317</t>
  </si>
  <si>
    <t>C796</t>
  </si>
  <si>
    <t>Michael Kirk</t>
  </si>
  <si>
    <t>B1850</t>
  </si>
  <si>
    <t>Such step way</t>
  </si>
  <si>
    <t>O1539</t>
  </si>
  <si>
    <t>C745</t>
  </si>
  <si>
    <t>Todd Cook</t>
  </si>
  <si>
    <t>Board player</t>
  </si>
  <si>
    <t>O3913</t>
  </si>
  <si>
    <t>Jennifer Klein</t>
  </si>
  <si>
    <t>O2312</t>
  </si>
  <si>
    <t>C654</t>
  </si>
  <si>
    <t>Kelly Johnson</t>
  </si>
  <si>
    <t>B1715</t>
  </si>
  <si>
    <t>Way style difficult</t>
  </si>
  <si>
    <t>O3461</t>
  </si>
  <si>
    <t>B1475</t>
  </si>
  <si>
    <t>Goal bit alone wife</t>
  </si>
  <si>
    <t>O3133</t>
  </si>
  <si>
    <t>C166</t>
  </si>
  <si>
    <t>Julie Hinton</t>
  </si>
  <si>
    <t>B1607</t>
  </si>
  <si>
    <t>She so event</t>
  </si>
  <si>
    <t>O2340</t>
  </si>
  <si>
    <t>C885</t>
  </si>
  <si>
    <t>Crystal Bowman</t>
  </si>
  <si>
    <t>B1763</t>
  </si>
  <si>
    <t>Surface music</t>
  </si>
  <si>
    <t>O2474</t>
  </si>
  <si>
    <t>C169</t>
  </si>
  <si>
    <t>Rachel Guerrero</t>
  </si>
  <si>
    <t>B1777</t>
  </si>
  <si>
    <t>Technology guess</t>
  </si>
  <si>
    <t>O1570</t>
  </si>
  <si>
    <t>C192</t>
  </si>
  <si>
    <t>Brian Garrison</t>
  </si>
  <si>
    <t>Hope these</t>
  </si>
  <si>
    <t>O2582</t>
  </si>
  <si>
    <t>Emily Moody</t>
  </si>
  <si>
    <t>Knowledge white</t>
  </si>
  <si>
    <t>O1976</t>
  </si>
  <si>
    <t>C329</t>
  </si>
  <si>
    <t>James Lopez</t>
  </si>
  <si>
    <t>Want pretty</t>
  </si>
  <si>
    <t>O3892</t>
  </si>
  <si>
    <t>C813</t>
  </si>
  <si>
    <t>Leslie Johns</t>
  </si>
  <si>
    <t>B1071</t>
  </si>
  <si>
    <t>Nor book</t>
  </si>
  <si>
    <t>O3019</t>
  </si>
  <si>
    <t>C110</t>
  </si>
  <si>
    <t>Jeffrey Cole</t>
  </si>
  <si>
    <t>B1558</t>
  </si>
  <si>
    <t>Him truth seem</t>
  </si>
  <si>
    <t>O1534</t>
  </si>
  <si>
    <t>C974</t>
  </si>
  <si>
    <t>Alexandra Blake</t>
  </si>
  <si>
    <t>B1258</t>
  </si>
  <si>
    <t>Heart issue top</t>
  </si>
  <si>
    <t>O2020</t>
  </si>
  <si>
    <t>C794</t>
  </si>
  <si>
    <t>Michelle Reed</t>
  </si>
  <si>
    <t>Close free mention</t>
  </si>
  <si>
    <t>O2110</t>
  </si>
  <si>
    <t>C554</t>
  </si>
  <si>
    <t>Dave Vasquez</t>
  </si>
  <si>
    <t>B1226</t>
  </si>
  <si>
    <t>Free</t>
  </si>
  <si>
    <t>O1599</t>
  </si>
  <si>
    <t>C426</t>
  </si>
  <si>
    <t>Jonathan Lawrence</t>
  </si>
  <si>
    <t>B1297</t>
  </si>
  <si>
    <t>Effort white any majority</t>
  </si>
  <si>
    <t>O1319</t>
  </si>
  <si>
    <t>C255</t>
  </si>
  <si>
    <t>Michael Valentine</t>
  </si>
  <si>
    <t>B1815</t>
  </si>
  <si>
    <t>Picture event place four</t>
  </si>
  <si>
    <t>O2244</t>
  </si>
  <si>
    <t>O2766</t>
  </si>
  <si>
    <t>C449</t>
  </si>
  <si>
    <t>Lauren Best</t>
  </si>
  <si>
    <t>O3547</t>
  </si>
  <si>
    <t>C551</t>
  </si>
  <si>
    <t>B1775</t>
  </si>
  <si>
    <t>Occur type</t>
  </si>
  <si>
    <t>O1937</t>
  </si>
  <si>
    <t>C539</t>
  </si>
  <si>
    <t>Andrea Miller</t>
  </si>
  <si>
    <t>B1382</t>
  </si>
  <si>
    <t>Key send make</t>
  </si>
  <si>
    <t>O3637</t>
  </si>
  <si>
    <t>C891</t>
  </si>
  <si>
    <t>Christie Novak</t>
  </si>
  <si>
    <t>Market region issue</t>
  </si>
  <si>
    <t>O3529</t>
  </si>
  <si>
    <t>C984</t>
  </si>
  <si>
    <t>Aaron Baker</t>
  </si>
  <si>
    <t>O3911</t>
  </si>
  <si>
    <t>O1327</t>
  </si>
  <si>
    <t>Melissa Ramirez</t>
  </si>
  <si>
    <t>B1982</t>
  </si>
  <si>
    <t>Suddenly medical</t>
  </si>
  <si>
    <t>William Parker</t>
  </si>
  <si>
    <t>B1620</t>
  </si>
  <si>
    <t>Shake research</t>
  </si>
  <si>
    <t>O3955</t>
  </si>
  <si>
    <t>B1828</t>
  </si>
  <si>
    <t>Car rock billion</t>
  </si>
  <si>
    <t>O3272</t>
  </si>
  <si>
    <t>Juan Lynch</t>
  </si>
  <si>
    <t>O1752</t>
  </si>
  <si>
    <t>Monica Aguilar</t>
  </si>
  <si>
    <t>O3576</t>
  </si>
  <si>
    <t>C356</t>
  </si>
  <si>
    <t>Jimmy Simmons</t>
  </si>
  <si>
    <t>Difficult others</t>
  </si>
  <si>
    <t>O1660</t>
  </si>
  <si>
    <t>Blake Gibson</t>
  </si>
  <si>
    <t>O3848</t>
  </si>
  <si>
    <t>B1356</t>
  </si>
  <si>
    <t>Church discover ago</t>
  </si>
  <si>
    <t>O1203</t>
  </si>
  <si>
    <t>C309</t>
  </si>
  <si>
    <t>Jennifer Haynes</t>
  </si>
  <si>
    <t>Space them</t>
  </si>
  <si>
    <t>O2864</t>
  </si>
  <si>
    <t>B1822</t>
  </si>
  <si>
    <t>Toward spend</t>
  </si>
  <si>
    <t>O1549</t>
  </si>
  <si>
    <t>Sean Jenkins MD</t>
  </si>
  <si>
    <t>B1033</t>
  </si>
  <si>
    <t>Commercial move finally</t>
  </si>
  <si>
    <t>O2693</t>
  </si>
  <si>
    <t>Lynn Jones</t>
  </si>
  <si>
    <t>B1407</t>
  </si>
  <si>
    <t>Now thus because</t>
  </si>
  <si>
    <t>O2958</t>
  </si>
  <si>
    <t>C378</t>
  </si>
  <si>
    <t>Toni White</t>
  </si>
  <si>
    <t>B1093</t>
  </si>
  <si>
    <t>Treatment place</t>
  </si>
  <si>
    <t>O3580</t>
  </si>
  <si>
    <t>B1911</t>
  </si>
  <si>
    <t>Technology real oil</t>
  </si>
  <si>
    <t>O1410</t>
  </si>
  <si>
    <t>C707</t>
  </si>
  <si>
    <t>James Barber</t>
  </si>
  <si>
    <t>B1841</t>
  </si>
  <si>
    <t>Stop opportunity tonight</t>
  </si>
  <si>
    <t>O3423</t>
  </si>
  <si>
    <t>B1984</t>
  </si>
  <si>
    <t>True somebody</t>
  </si>
  <si>
    <t>O1331</t>
  </si>
  <si>
    <t>Timothy Hernandez</t>
  </si>
  <si>
    <t>B1417</t>
  </si>
  <si>
    <t>Third whatever</t>
  </si>
  <si>
    <t>O1050</t>
  </si>
  <si>
    <t>C958</t>
  </si>
  <si>
    <t>Lydia Carter</t>
  </si>
  <si>
    <t>B1564</t>
  </si>
  <si>
    <t>Consider or</t>
  </si>
  <si>
    <t>O2885</t>
  </si>
  <si>
    <t>Terry Wright</t>
  </si>
  <si>
    <t>B1725</t>
  </si>
  <si>
    <t>Relationship treatment</t>
  </si>
  <si>
    <t>O3466</t>
  </si>
  <si>
    <t>Victoria Morrow</t>
  </si>
  <si>
    <t>B1968</t>
  </si>
  <si>
    <t>Would large</t>
  </si>
  <si>
    <t>O2002</t>
  </si>
  <si>
    <t>Debra Barton</t>
  </si>
  <si>
    <t>Common hear simple</t>
  </si>
  <si>
    <t>O3223</t>
  </si>
  <si>
    <t>O3630</t>
  </si>
  <si>
    <t>C757</t>
  </si>
  <si>
    <t>Laura Miller</t>
  </si>
  <si>
    <t>O2517</t>
  </si>
  <si>
    <t>C393</t>
  </si>
  <si>
    <t>Courtney Anderson</t>
  </si>
  <si>
    <t>B1277</t>
  </si>
  <si>
    <t>Will foot wait</t>
  </si>
  <si>
    <t>O1486</t>
  </si>
  <si>
    <t>C553</t>
  </si>
  <si>
    <t>Angela Dennis</t>
  </si>
  <si>
    <t>B1425</t>
  </si>
  <si>
    <t>Though nation during community</t>
  </si>
  <si>
    <t>O2064</t>
  </si>
  <si>
    <t>C870</t>
  </si>
  <si>
    <t>Gregory Simmons</t>
  </si>
  <si>
    <t>Prove off</t>
  </si>
  <si>
    <t>O1047</t>
  </si>
  <si>
    <t>C814</t>
  </si>
  <si>
    <t>Grace Hartman</t>
  </si>
  <si>
    <t>O1097</t>
  </si>
  <si>
    <t>B1117</t>
  </si>
  <si>
    <t>Expert at health</t>
  </si>
  <si>
    <t>O3794</t>
  </si>
  <si>
    <t>B1782</t>
  </si>
  <si>
    <t>Debate deep</t>
  </si>
  <si>
    <t>O2027</t>
  </si>
  <si>
    <t>B1969</t>
  </si>
  <si>
    <t>Become medical</t>
  </si>
  <si>
    <t>O2155</t>
  </si>
  <si>
    <t>C389</t>
  </si>
  <si>
    <t>Mr. Kyle Walker</t>
  </si>
  <si>
    <t>B1127</t>
  </si>
  <si>
    <t>As name manager</t>
  </si>
  <si>
    <t>O3333</t>
  </si>
  <si>
    <t>C907</t>
  </si>
  <si>
    <t>Casey Diaz</t>
  </si>
  <si>
    <t>Seven exist whatever development</t>
  </si>
  <si>
    <t>O1101</t>
  </si>
  <si>
    <t>C379</t>
  </si>
  <si>
    <t>Jeremy Sparks</t>
  </si>
  <si>
    <t>Great forward</t>
  </si>
  <si>
    <t>O3845</t>
  </si>
  <si>
    <t>School</t>
  </si>
  <si>
    <t>O2537</t>
  </si>
  <si>
    <t>C858</t>
  </si>
  <si>
    <t>Justin Salazar</t>
  </si>
  <si>
    <t>O3177</t>
  </si>
  <si>
    <t>C839</t>
  </si>
  <si>
    <t>Beverly Arroyo</t>
  </si>
  <si>
    <t>B1698</t>
  </si>
  <si>
    <t>Before station</t>
  </si>
  <si>
    <t>O2100</t>
  </si>
  <si>
    <t>Peggy Tucker</t>
  </si>
  <si>
    <t>Nothing approach image</t>
  </si>
  <si>
    <t>C868</t>
  </si>
  <si>
    <t>Tara Lane</t>
  </si>
  <si>
    <t>O1458</t>
  </si>
  <si>
    <t>B1319</t>
  </si>
  <si>
    <t>Which</t>
  </si>
  <si>
    <t>O1695</t>
  </si>
  <si>
    <t>C165</t>
  </si>
  <si>
    <t>John Davis</t>
  </si>
  <si>
    <t>West however election</t>
  </si>
  <si>
    <t>O1245</t>
  </si>
  <si>
    <t>Writer despite</t>
  </si>
  <si>
    <t>O2046</t>
  </si>
  <si>
    <t>C287</t>
  </si>
  <si>
    <t>Kristin Black</t>
  </si>
  <si>
    <t>O3738</t>
  </si>
  <si>
    <t>C340</t>
  </si>
  <si>
    <t>Amanda Thompson</t>
  </si>
  <si>
    <t>O3186</t>
  </si>
  <si>
    <t>C758</t>
  </si>
  <si>
    <t>Robert Williams</t>
  </si>
  <si>
    <t>B1767</t>
  </si>
  <si>
    <t>Arrive</t>
  </si>
  <si>
    <t>O2511</t>
  </si>
  <si>
    <t>C418</t>
  </si>
  <si>
    <t>Lauren Nguyen</t>
  </si>
  <si>
    <t>O1216</t>
  </si>
  <si>
    <t>C933</t>
  </si>
  <si>
    <t>Daniel Dillon</t>
  </si>
  <si>
    <t>B1308</t>
  </si>
  <si>
    <t>Leader well they most</t>
  </si>
  <si>
    <t>O3771</t>
  </si>
  <si>
    <t>C249</t>
  </si>
  <si>
    <t>Brittany Schmidt</t>
  </si>
  <si>
    <t>O3286</t>
  </si>
  <si>
    <t>Pamela Thompson</t>
  </si>
  <si>
    <t>O1368</t>
  </si>
  <si>
    <t>C235</t>
  </si>
  <si>
    <t>Richard Osborne</t>
  </si>
  <si>
    <t>B1080</t>
  </si>
  <si>
    <t>Set wall</t>
  </si>
  <si>
    <t>O3754</t>
  </si>
  <si>
    <t>C920</t>
  </si>
  <si>
    <t>Angelica Zhang</t>
  </si>
  <si>
    <t>O2284</t>
  </si>
  <si>
    <t>C750</t>
  </si>
  <si>
    <t>Ann Smith</t>
  </si>
  <si>
    <t>B1895</t>
  </si>
  <si>
    <t>Summer agent improve</t>
  </si>
  <si>
    <t>O1878</t>
  </si>
  <si>
    <t>C987</t>
  </si>
  <si>
    <t>Pamela Allen</t>
  </si>
  <si>
    <t>O1357</t>
  </si>
  <si>
    <t>C303</t>
  </si>
  <si>
    <t>Michael Walker</t>
  </si>
  <si>
    <t>B1074</t>
  </si>
  <si>
    <t>Present listen</t>
  </si>
  <si>
    <t>O2523</t>
  </si>
  <si>
    <t>C755</t>
  </si>
  <si>
    <t>Jesus Torres</t>
  </si>
  <si>
    <t>B1773</t>
  </si>
  <si>
    <t>Drive recognize accept</t>
  </si>
  <si>
    <t>O2179</t>
  </si>
  <si>
    <t>C294</t>
  </si>
  <si>
    <t>Steven Santos</t>
  </si>
  <si>
    <t>O2895</t>
  </si>
  <si>
    <t>C683</t>
  </si>
  <si>
    <t>Sarah Porter</t>
  </si>
  <si>
    <t>O3171</t>
  </si>
  <si>
    <t>C405</t>
  </si>
  <si>
    <t>Kenneth Webb</t>
  </si>
  <si>
    <t>Christina Steele MD</t>
  </si>
  <si>
    <t>B1471</t>
  </si>
  <si>
    <t>O1002</t>
  </si>
  <si>
    <t>Team provide</t>
  </si>
  <si>
    <t>O3328</t>
  </si>
  <si>
    <t>James Miller</t>
  </si>
  <si>
    <t>B1335</t>
  </si>
  <si>
    <t>Religious partner southern</t>
  </si>
  <si>
    <t>O1173</t>
  </si>
  <si>
    <t>B1926</t>
  </si>
  <si>
    <t>Where member</t>
  </si>
  <si>
    <t>O2599</t>
  </si>
  <si>
    <t>B1933</t>
  </si>
  <si>
    <t>Radio we crime</t>
  </si>
  <si>
    <t>O3104</t>
  </si>
  <si>
    <t>C267</t>
  </si>
  <si>
    <t>Lauren Jenkins</t>
  </si>
  <si>
    <t>B1917</t>
  </si>
  <si>
    <t>Ok American probably</t>
  </si>
  <si>
    <t>O1259</t>
  </si>
  <si>
    <t>C239</t>
  </si>
  <si>
    <t>Tammy Griffin</t>
  </si>
  <si>
    <t>O1494</t>
  </si>
  <si>
    <t>B1294</t>
  </si>
  <si>
    <t>Strategy never anyone</t>
  </si>
  <si>
    <t>O1247</t>
  </si>
  <si>
    <t>C179</t>
  </si>
  <si>
    <t>Corey Howard</t>
  </si>
  <si>
    <t>B1614</t>
  </si>
  <si>
    <t>News air</t>
  </si>
  <si>
    <t>O2410</t>
  </si>
  <si>
    <t>C641</t>
  </si>
  <si>
    <t>Emily Dyer</t>
  </si>
  <si>
    <t>Always lot</t>
  </si>
  <si>
    <t>O2300</t>
  </si>
  <si>
    <t>C483</t>
  </si>
  <si>
    <t>Michael Reed</t>
  </si>
  <si>
    <t>B1728</t>
  </si>
  <si>
    <t>Surface daughter hair</t>
  </si>
  <si>
    <t>O3635</t>
  </si>
  <si>
    <t>C985</t>
  </si>
  <si>
    <t>Ronald Howard</t>
  </si>
  <si>
    <t>B1099</t>
  </si>
  <si>
    <t>Affect a coach</t>
  </si>
  <si>
    <t>O3259</t>
  </si>
  <si>
    <t>Angela Montes</t>
  </si>
  <si>
    <t>O3914</t>
  </si>
  <si>
    <t>Martin Hutchinson</t>
  </si>
  <si>
    <t>Usually pay attorney</t>
  </si>
  <si>
    <t>O2706</t>
  </si>
  <si>
    <t>Lindsay Scott</t>
  </si>
  <si>
    <t>B1295</t>
  </si>
  <si>
    <t>Stay beyond</t>
  </si>
  <si>
    <t>O1958</t>
  </si>
  <si>
    <t>C982</t>
  </si>
  <si>
    <t>Blake Moore</t>
  </si>
  <si>
    <t>O3244</t>
  </si>
  <si>
    <t>Offer say</t>
  </si>
  <si>
    <t>O3327</t>
  </si>
  <si>
    <t>C966</t>
  </si>
  <si>
    <t>John Moore</t>
  </si>
  <si>
    <t>B1512</t>
  </si>
  <si>
    <t>Job somebody</t>
  </si>
  <si>
    <t>O2164</t>
  </si>
  <si>
    <t>C759</t>
  </si>
  <si>
    <t>Travis Hicks</t>
  </si>
  <si>
    <t>O1842</t>
  </si>
  <si>
    <t>C559</t>
  </si>
  <si>
    <t>Catherine Lee</t>
  </si>
  <si>
    <t>Personal</t>
  </si>
  <si>
    <t>O3945</t>
  </si>
  <si>
    <t>C695</t>
  </si>
  <si>
    <t>Lori Hoffman</t>
  </si>
  <si>
    <t>B1983</t>
  </si>
  <si>
    <t>Knowledge other ground</t>
  </si>
  <si>
    <t>O1966</t>
  </si>
  <si>
    <t>Christopher Peterson</t>
  </si>
  <si>
    <t>B1348</t>
  </si>
  <si>
    <t>Wear life song</t>
  </si>
  <si>
    <t>O1379</t>
  </si>
  <si>
    <t>B1341</t>
  </si>
  <si>
    <t>Person very always</t>
  </si>
  <si>
    <t>O2937</t>
  </si>
  <si>
    <t>Hannah Smith</t>
  </si>
  <si>
    <t>B1046</t>
  </si>
  <si>
    <t>Must government</t>
  </si>
  <si>
    <t>O1140</t>
  </si>
  <si>
    <t>C358</t>
  </si>
  <si>
    <t>Dalton Anderson</t>
  </si>
  <si>
    <t>B1654</t>
  </si>
  <si>
    <t>Something describe security</t>
  </si>
  <si>
    <t>O3191</t>
  </si>
  <si>
    <t>C947</t>
  </si>
  <si>
    <t>Alicia Walker</t>
  </si>
  <si>
    <t>O1417</t>
  </si>
  <si>
    <t>C210</t>
  </si>
  <si>
    <t>Evan Santana</t>
  </si>
  <si>
    <t>Old billion research</t>
  </si>
  <si>
    <t>O1726</t>
  </si>
  <si>
    <t>O2882</t>
  </si>
  <si>
    <t>Michelle Castillo</t>
  </si>
  <si>
    <t>B1521</t>
  </si>
  <si>
    <t>Final responsibility</t>
  </si>
  <si>
    <t>O3501</t>
  </si>
  <si>
    <t>C175</t>
  </si>
  <si>
    <t>Stephanie Watkins</t>
  </si>
  <si>
    <t>Music thought</t>
  </si>
  <si>
    <t>O2451</t>
  </si>
  <si>
    <t>C456</t>
  </si>
  <si>
    <t>Maureen Cole</t>
  </si>
  <si>
    <t>B1086</t>
  </si>
  <si>
    <t>Wall center its</t>
  </si>
  <si>
    <t>O1769</t>
  </si>
  <si>
    <t>C622</t>
  </si>
  <si>
    <t>William Klein</t>
  </si>
  <si>
    <t>Peace collection theory</t>
  </si>
  <si>
    <t>O3105</t>
  </si>
  <si>
    <t>B1383</t>
  </si>
  <si>
    <t>Leg see low true</t>
  </si>
  <si>
    <t>O2025</t>
  </si>
  <si>
    <t>C124</t>
  </si>
  <si>
    <t>Joseph Scott</t>
  </si>
  <si>
    <t>B1094</t>
  </si>
  <si>
    <t>Discuss bad article</t>
  </si>
  <si>
    <t>O1234</t>
  </si>
  <si>
    <t>B1823</t>
  </si>
  <si>
    <t>Six</t>
  </si>
  <si>
    <t>O1227</t>
  </si>
  <si>
    <t>C752</t>
  </si>
  <si>
    <t>Megan Smith</t>
  </si>
  <si>
    <t>O2863</t>
  </si>
  <si>
    <t>Amy Mejia</t>
  </si>
  <si>
    <t>B1072</t>
  </si>
  <si>
    <t>Space art bed wall</t>
  </si>
  <si>
    <t>O1261</t>
  </si>
  <si>
    <t>Vanessa Tate</t>
  </si>
  <si>
    <t>B1389</t>
  </si>
  <si>
    <t>President read lawyer</t>
  </si>
  <si>
    <t>O2047</t>
  </si>
  <si>
    <t>C171</t>
  </si>
  <si>
    <t>John Cunningham</t>
  </si>
  <si>
    <t>O2362</t>
  </si>
  <si>
    <t>C776</t>
  </si>
  <si>
    <t>Peggy Rivera</t>
  </si>
  <si>
    <t>B1780</t>
  </si>
  <si>
    <t>Course turn also</t>
  </si>
  <si>
    <t>O1189</t>
  </si>
  <si>
    <t>Felicia Rodriguez</t>
  </si>
  <si>
    <t>B1453</t>
  </si>
  <si>
    <t>Record statement phone</t>
  </si>
  <si>
    <t>O3489</t>
  </si>
  <si>
    <t>C871</t>
  </si>
  <si>
    <t>Erica Meyer</t>
  </si>
  <si>
    <t>O2094</t>
  </si>
  <si>
    <t>C843</t>
  </si>
  <si>
    <t>Donald Wilson</t>
  </si>
  <si>
    <t>B1165</t>
  </si>
  <si>
    <t>Recognize range since particularly</t>
  </si>
  <si>
    <t>O2782</t>
  </si>
  <si>
    <t>C850</t>
  </si>
  <si>
    <t>Luke Martinez</t>
  </si>
  <si>
    <t>O3444</t>
  </si>
  <si>
    <t>C877</t>
  </si>
  <si>
    <t>Samuel Hawkins</t>
  </si>
  <si>
    <t>Bit bed</t>
  </si>
  <si>
    <t>O1740</t>
  </si>
  <si>
    <t>O2495</t>
  </si>
  <si>
    <t>Robert Jackson</t>
  </si>
  <si>
    <t>O3563</t>
  </si>
  <si>
    <t>Jenna Vazquez</t>
  </si>
  <si>
    <t>O1556</t>
  </si>
  <si>
    <t>C219</t>
  </si>
  <si>
    <t>Angela Gates</t>
  </si>
  <si>
    <t>B1323</t>
  </si>
  <si>
    <t>Actually west</t>
  </si>
  <si>
    <t>O3439</t>
  </si>
  <si>
    <t>C949</t>
  </si>
  <si>
    <t>Aaron Wilson</t>
  </si>
  <si>
    <t>B1246</t>
  </si>
  <si>
    <t>Real teacher</t>
  </si>
  <si>
    <t>O3207</t>
  </si>
  <si>
    <t>Thomas Ross</t>
  </si>
  <si>
    <t>Better</t>
  </si>
  <si>
    <t>O2482</t>
  </si>
  <si>
    <t>B1502</t>
  </si>
  <si>
    <t>Dinner side</t>
  </si>
  <si>
    <t>O3062</t>
  </si>
  <si>
    <t>O1766</t>
  </si>
  <si>
    <t>Bad knowledge already</t>
  </si>
  <si>
    <t>O2612</t>
  </si>
  <si>
    <t>C836</t>
  </si>
  <si>
    <t>Angela Schwartz</t>
  </si>
  <si>
    <t>Here positive necessary</t>
  </si>
  <si>
    <t>O1145</t>
  </si>
  <si>
    <t>Bobby Mayo</t>
  </si>
  <si>
    <t>Receive add past</t>
  </si>
  <si>
    <t>O3240</t>
  </si>
  <si>
    <t>C440</t>
  </si>
  <si>
    <t>Timothy Horton</t>
  </si>
  <si>
    <t>Service go</t>
  </si>
  <si>
    <t>O2799</t>
  </si>
  <si>
    <t>B1788</t>
  </si>
  <si>
    <t>Technology</t>
  </si>
  <si>
    <t>O2318</t>
  </si>
  <si>
    <t>C893</t>
  </si>
  <si>
    <t>Emily Martin</t>
  </si>
  <si>
    <t>B1124</t>
  </si>
  <si>
    <t>Partner we guess record</t>
  </si>
  <si>
    <t>O1674</t>
  </si>
  <si>
    <t>C846</t>
  </si>
  <si>
    <t>Rachel Cline</t>
  </si>
  <si>
    <t>Open large difficult summer</t>
  </si>
  <si>
    <t>O1696</t>
  </si>
  <si>
    <t>C788</t>
  </si>
  <si>
    <t>Kyle Thompson</t>
  </si>
  <si>
    <t>Research base</t>
  </si>
  <si>
    <t>O2195</t>
  </si>
  <si>
    <t>C669</t>
  </si>
  <si>
    <t>Robert Cross</t>
  </si>
  <si>
    <t>B1203</t>
  </si>
  <si>
    <t>Student child</t>
  </si>
  <si>
    <t>O2868</t>
  </si>
  <si>
    <t>C207</t>
  </si>
  <si>
    <t>Mary Lucero</t>
  </si>
  <si>
    <t>President food news</t>
  </si>
  <si>
    <t>O1136</t>
  </si>
  <si>
    <t>B1485</t>
  </si>
  <si>
    <t>Station resource lot</t>
  </si>
  <si>
    <t>O3812</t>
  </si>
  <si>
    <t>O1029</t>
  </si>
  <si>
    <t>Susan Miller</t>
  </si>
  <si>
    <t>Sort group</t>
  </si>
  <si>
    <t>O3343</t>
  </si>
  <si>
    <t>B1052</t>
  </si>
  <si>
    <t>Than pass</t>
  </si>
  <si>
    <t>O1345</t>
  </si>
  <si>
    <t>B1041</t>
  </si>
  <si>
    <t>Drug economic</t>
  </si>
  <si>
    <t>O2178</t>
  </si>
  <si>
    <t>Douglas Terry</t>
  </si>
  <si>
    <t>O1690</t>
  </si>
  <si>
    <t>C708</t>
  </si>
  <si>
    <t>Donald Ali</t>
  </si>
  <si>
    <t>O2865</t>
  </si>
  <si>
    <t>Sheila Peterson</t>
  </si>
  <si>
    <t>Significant too fill</t>
  </si>
  <si>
    <t>O1513</t>
  </si>
  <si>
    <t>O2206</t>
  </si>
  <si>
    <t>C125</t>
  </si>
  <si>
    <t>Christine Barker</t>
  </si>
  <si>
    <t>Standard real</t>
  </si>
  <si>
    <t>O1232</t>
  </si>
  <si>
    <t>Amy Ramirez</t>
  </si>
  <si>
    <t>B1128</t>
  </si>
  <si>
    <t>Move term</t>
  </si>
  <si>
    <t>O1003</t>
  </si>
  <si>
    <t>C979</t>
  </si>
  <si>
    <t>Lisa Carpenter</t>
  </si>
  <si>
    <t>B1762</t>
  </si>
  <si>
    <t>Treatment in weight</t>
  </si>
  <si>
    <t>O1490</t>
  </si>
  <si>
    <t>Jessica Smith</t>
  </si>
  <si>
    <t>O2961</t>
  </si>
  <si>
    <t>O1849</t>
  </si>
  <si>
    <t>C583</t>
  </si>
  <si>
    <t>Jose Smith</t>
  </si>
  <si>
    <t>B1656</t>
  </si>
  <si>
    <t>Entire far admit</t>
  </si>
  <si>
    <t>O2735</t>
  </si>
  <si>
    <t>B1818</t>
  </si>
  <si>
    <t>Will system call</t>
  </si>
  <si>
    <t>O3129</t>
  </si>
  <si>
    <t>Performance which</t>
  </si>
  <si>
    <t>O3540</t>
  </si>
  <si>
    <t>O3280</t>
  </si>
  <si>
    <t>C822</t>
  </si>
  <si>
    <t>Jacqueline Moore</t>
  </si>
  <si>
    <t>B1248</t>
  </si>
  <si>
    <t>New hotel</t>
  </si>
  <si>
    <t>O3464</t>
  </si>
  <si>
    <t>Station else nation</t>
  </si>
  <si>
    <t>O3766</t>
  </si>
  <si>
    <t>Deborah Johnson</t>
  </si>
  <si>
    <t>B1077</t>
  </si>
  <si>
    <t>Hundred owner baby</t>
  </si>
  <si>
    <t>O2305</t>
  </si>
  <si>
    <t>C957</t>
  </si>
  <si>
    <t>Maria Garza</t>
  </si>
  <si>
    <t>O3843</t>
  </si>
  <si>
    <t>O1583</t>
  </si>
  <si>
    <t>C374</t>
  </si>
  <si>
    <t>Bruce Brown</t>
  </si>
  <si>
    <t>B1877</t>
  </si>
  <si>
    <t>Fine move</t>
  </si>
  <si>
    <t>O2713</t>
  </si>
  <si>
    <t>Paul Day</t>
  </si>
  <si>
    <t>B1817</t>
  </si>
  <si>
    <t>Weight attorney</t>
  </si>
  <si>
    <t>O3128</t>
  </si>
  <si>
    <t>Forward city direction</t>
  </si>
  <si>
    <t>O2353</t>
  </si>
  <si>
    <t>C806</t>
  </si>
  <si>
    <t>William Rodriguez</t>
  </si>
  <si>
    <t>B1663</t>
  </si>
  <si>
    <t>Evening detail under</t>
  </si>
  <si>
    <t>O1108</t>
  </si>
  <si>
    <t>O1778</t>
  </si>
  <si>
    <t>C705</t>
  </si>
  <si>
    <t>Mark Munoz</t>
  </si>
  <si>
    <t>Better company</t>
  </si>
  <si>
    <t>O2497</t>
  </si>
  <si>
    <t>C477</t>
  </si>
  <si>
    <t>Tami Rodriguez</t>
  </si>
  <si>
    <t>O3888</t>
  </si>
  <si>
    <t>B1266</t>
  </si>
  <si>
    <t>Vote source outside</t>
  </si>
  <si>
    <t>O1469</t>
  </si>
  <si>
    <t>C855</t>
  </si>
  <si>
    <t>Cole Edwards</t>
  </si>
  <si>
    <t>B1703</t>
  </si>
  <si>
    <t>Crime market</t>
  </si>
  <si>
    <t>O1339</t>
  </si>
  <si>
    <t>Kara Rivas</t>
  </si>
  <si>
    <t>O2900</t>
  </si>
  <si>
    <t>O1044</t>
  </si>
  <si>
    <t>He almost health light</t>
  </si>
  <si>
    <t>O3753</t>
  </si>
  <si>
    <t>B1385</t>
  </si>
  <si>
    <t>Course plant</t>
  </si>
  <si>
    <t>O1052</t>
  </si>
  <si>
    <t>B1517</t>
  </si>
  <si>
    <t>Discover truth about</t>
  </si>
  <si>
    <t>O2600</t>
  </si>
  <si>
    <t>B1949</t>
  </si>
  <si>
    <t>Dream agree</t>
  </si>
  <si>
    <t>O1033</t>
  </si>
  <si>
    <t>Courtney Cox</t>
  </si>
  <si>
    <t>B1140</t>
  </si>
  <si>
    <t>Idea each south</t>
  </si>
  <si>
    <t>O3898</t>
  </si>
  <si>
    <t>Jeff Oneal</t>
  </si>
  <si>
    <t>Away specific</t>
  </si>
  <si>
    <t>O1571</t>
  </si>
  <si>
    <t>Edwin Brown</t>
  </si>
  <si>
    <t>Mean sing</t>
  </si>
  <si>
    <t>O3273</t>
  </si>
  <si>
    <t>William Howell</t>
  </si>
  <si>
    <t>O2807</t>
  </si>
  <si>
    <t>C246</t>
  </si>
  <si>
    <t>Kelli Butler</t>
  </si>
  <si>
    <t>B1264</t>
  </si>
  <si>
    <t>Learn enter military</t>
  </si>
  <si>
    <t>O1157</t>
  </si>
  <si>
    <t>Antonio Schultz</t>
  </si>
  <si>
    <t>O1359</t>
  </si>
  <si>
    <t>C620</t>
  </si>
  <si>
    <t>Elizabeth Brown</t>
  </si>
  <si>
    <t>B1394</t>
  </si>
  <si>
    <t>Defense result</t>
  </si>
  <si>
    <t>O2191</t>
  </si>
  <si>
    <t>Kyle Leblanc</t>
  </si>
  <si>
    <t>B1437</t>
  </si>
  <si>
    <t>Brother old</t>
  </si>
  <si>
    <t>O1927</t>
  </si>
  <si>
    <t>Robert Cooper</t>
  </si>
  <si>
    <t>B1978</t>
  </si>
  <si>
    <t>Defense enjoy newspaper</t>
  </si>
  <si>
    <t>O3409</t>
  </si>
  <si>
    <t>C281</t>
  </si>
  <si>
    <t>Mark Rice</t>
  </si>
  <si>
    <t>B1714</t>
  </si>
  <si>
    <t>Wonder position save</t>
  </si>
  <si>
    <t>O2223</t>
  </si>
  <si>
    <t>C975</t>
  </si>
  <si>
    <t>Jeremy Stevenson</t>
  </si>
  <si>
    <t>Interview worry edge</t>
  </si>
  <si>
    <t>O2696</t>
  </si>
  <si>
    <t>C801</t>
  </si>
  <si>
    <t>Tommy Murphy</t>
  </si>
  <si>
    <t>B1268</t>
  </si>
  <si>
    <t>Generation behind</t>
  </si>
  <si>
    <t>O3283</t>
  </si>
  <si>
    <t>B1901</t>
  </si>
  <si>
    <t>Of move somebody</t>
  </si>
  <si>
    <t>O2401</t>
  </si>
  <si>
    <t>C140</t>
  </si>
  <si>
    <t>Andrew Nelson</t>
  </si>
  <si>
    <t>O3752</t>
  </si>
  <si>
    <t>C664</t>
  </si>
  <si>
    <t>Adrian Braun</t>
  </si>
  <si>
    <t>B1896</t>
  </si>
  <si>
    <t>Idea direction</t>
  </si>
  <si>
    <t>O2263</t>
  </si>
  <si>
    <t>Aaron Kelly</t>
  </si>
  <si>
    <t>O3603</t>
  </si>
  <si>
    <t>Michael Pierce</t>
  </si>
  <si>
    <t>Indicate rich</t>
  </si>
  <si>
    <t>O1548</t>
  </si>
  <si>
    <t>Matthew Williams</t>
  </si>
  <si>
    <t>Bring picture</t>
  </si>
  <si>
    <t>O2215</t>
  </si>
  <si>
    <t>Sharon Owens</t>
  </si>
  <si>
    <t>O1225</t>
  </si>
  <si>
    <t>C996</t>
  </si>
  <si>
    <t>Jeffery Dominguez</t>
  </si>
  <si>
    <t>B1439</t>
  </si>
  <si>
    <t>Main</t>
  </si>
  <si>
    <t>O2015</t>
  </si>
  <si>
    <t>C111</t>
  </si>
  <si>
    <t>Craig Henry</t>
  </si>
  <si>
    <t>B1797</t>
  </si>
  <si>
    <t>Billion similar</t>
  </si>
  <si>
    <t>O1498</t>
  </si>
  <si>
    <t>C950</t>
  </si>
  <si>
    <t>Shannon Wells</t>
  </si>
  <si>
    <t>B1994</t>
  </si>
  <si>
    <t>Pressure father exist hour</t>
  </si>
  <si>
    <t>O1521</t>
  </si>
  <si>
    <t>Jason Collier</t>
  </si>
  <si>
    <t>B1217</t>
  </si>
  <si>
    <t>Task Democrat last</t>
  </si>
  <si>
    <t>O2059</t>
  </si>
  <si>
    <t>C686</t>
  </si>
  <si>
    <t>Mary Hardy</t>
  </si>
  <si>
    <t>B1353</t>
  </si>
  <si>
    <t>Early prepare</t>
  </si>
  <si>
    <t>O1568</t>
  </si>
  <si>
    <t>O2697</t>
  </si>
  <si>
    <t>C134</t>
  </si>
  <si>
    <t>Spencer Sampson</t>
  </si>
  <si>
    <t>B1486</t>
  </si>
  <si>
    <t>Help executive arrive</t>
  </si>
  <si>
    <t>O1373</t>
  </si>
  <si>
    <t>Church on</t>
  </si>
  <si>
    <t>O2931</t>
  </si>
  <si>
    <t>Never day</t>
  </si>
  <si>
    <t>O1179</t>
  </si>
  <si>
    <t>C742</t>
  </si>
  <si>
    <t>Rachel Williams</t>
  </si>
  <si>
    <t>B1662</t>
  </si>
  <si>
    <t>Guess growth</t>
  </si>
  <si>
    <t>O3397</t>
  </si>
  <si>
    <t>C428</t>
  </si>
  <si>
    <t>Jillian Lopez</t>
  </si>
  <si>
    <t>O3197</t>
  </si>
  <si>
    <t>B1488</t>
  </si>
  <si>
    <t>Make machine budget</t>
  </si>
  <si>
    <t>O2685</t>
  </si>
  <si>
    <t>Jennifer Erickson</t>
  </si>
  <si>
    <t>B1496</t>
  </si>
  <si>
    <t>Heavy issue</t>
  </si>
  <si>
    <t>O1246</t>
  </si>
  <si>
    <t>B1639</t>
  </si>
  <si>
    <t>Pull behind bring</t>
  </si>
  <si>
    <t>Education fear difficult</t>
  </si>
  <si>
    <t>O2572</t>
  </si>
  <si>
    <t>Michael Burton</t>
  </si>
  <si>
    <t>B1047</t>
  </si>
  <si>
    <t>Professor more</t>
  </si>
  <si>
    <t>O1909</t>
  </si>
  <si>
    <t>Stephanie Jones</t>
  </si>
  <si>
    <t>B1191</t>
  </si>
  <si>
    <t>Land rate treat</t>
  </si>
  <si>
    <t>O3424</t>
  </si>
  <si>
    <t>C448</t>
  </si>
  <si>
    <t>Patrick Calderon</t>
  </si>
  <si>
    <t>O2976</t>
  </si>
  <si>
    <t>O1879</t>
  </si>
  <si>
    <t>O3302</t>
  </si>
  <si>
    <t>C462</t>
  </si>
  <si>
    <t>Tanner Williams</t>
  </si>
  <si>
    <t>Goal child development</t>
  </si>
  <si>
    <t>O2986</t>
  </si>
  <si>
    <t>Jennifer Collins</t>
  </si>
  <si>
    <t>B1243</t>
  </si>
  <si>
    <t>Few remain</t>
  </si>
  <si>
    <t>O1968</t>
  </si>
  <si>
    <t>C919</t>
  </si>
  <si>
    <t>Elizabeth Schultz</t>
  </si>
  <si>
    <t>High</t>
  </si>
  <si>
    <t>O2182</t>
  </si>
  <si>
    <t>Jeremy Stuart</t>
  </si>
  <si>
    <t>B1635</t>
  </si>
  <si>
    <t>Though resource five</t>
  </si>
  <si>
    <t>O3078</t>
  </si>
  <si>
    <t>C269</t>
  </si>
  <si>
    <t>Katherine Howard</t>
  </si>
  <si>
    <t>O3932</t>
  </si>
  <si>
    <t>C884</t>
  </si>
  <si>
    <t>Thomas Cook</t>
  </si>
  <si>
    <t>B1991</t>
  </si>
  <si>
    <t>Thought tough everybody</t>
  </si>
  <si>
    <t>O2084</t>
  </si>
  <si>
    <t>C591</t>
  </si>
  <si>
    <t>Mr. Joe Williams</t>
  </si>
  <si>
    <t>O3727</t>
  </si>
  <si>
    <t>B1800</t>
  </si>
  <si>
    <t>Nor city</t>
  </si>
  <si>
    <t>O3546</t>
  </si>
  <si>
    <t>C384</t>
  </si>
  <si>
    <t>Kathryn Daniels</t>
  </si>
  <si>
    <t>O1575</t>
  </si>
  <si>
    <t>Kathryn Sanchez</t>
  </si>
  <si>
    <t>B1075</t>
  </si>
  <si>
    <t>Probably seek subject</t>
  </si>
  <si>
    <t>O1495</t>
  </si>
  <si>
    <t>C213</t>
  </si>
  <si>
    <t>Christopher Richard</t>
  </si>
  <si>
    <t>B1091</t>
  </si>
  <si>
    <t>Security although</t>
  </si>
  <si>
    <t>O1334</t>
  </si>
  <si>
    <t>Brittany Roberson</t>
  </si>
  <si>
    <t>O3229</t>
  </si>
  <si>
    <t>C642</t>
  </si>
  <si>
    <t>Kevin Wright</t>
  </si>
  <si>
    <t>O3443</t>
  </si>
  <si>
    <t>C895</t>
  </si>
  <si>
    <t>Carl Harris</t>
  </si>
  <si>
    <t>O3091</t>
  </si>
  <si>
    <t>B1515</t>
  </si>
  <si>
    <t>Tell should away</t>
  </si>
  <si>
    <t>O1684</t>
  </si>
  <si>
    <t>C697</t>
  </si>
  <si>
    <t>Kimberly Cummings</t>
  </si>
  <si>
    <t>B1690</t>
  </si>
  <si>
    <t>Option loss</t>
  </si>
  <si>
    <t>O1434</t>
  </si>
  <si>
    <t>Breanna Bell</t>
  </si>
  <si>
    <t>O3101</t>
  </si>
  <si>
    <t>Andrea Brown</t>
  </si>
  <si>
    <t>O3292</t>
  </si>
  <si>
    <t>Which money</t>
  </si>
  <si>
    <t>O1977</t>
  </si>
  <si>
    <t>B1649</t>
  </si>
  <si>
    <t>Analysis per</t>
  </si>
  <si>
    <t>O1414</t>
  </si>
  <si>
    <t>B1481</t>
  </si>
  <si>
    <t>Piece thought during fly</t>
  </si>
  <si>
    <t>O2198</t>
  </si>
  <si>
    <t>Joseph Moody</t>
  </si>
  <si>
    <t>O2613</t>
  </si>
  <si>
    <t>B1746</t>
  </si>
  <si>
    <t>Particularly fast day</t>
  </si>
  <si>
    <t>O1475</t>
  </si>
  <si>
    <t>Elizabeth Mcbride</t>
  </si>
  <si>
    <t>B1392</t>
  </si>
  <si>
    <t>Answer accept</t>
  </si>
  <si>
    <t>O3037</t>
  </si>
  <si>
    <t>C187</t>
  </si>
  <si>
    <t>Joshua Thompson</t>
  </si>
  <si>
    <t>B1465</t>
  </si>
  <si>
    <t>Entire month</t>
  </si>
  <si>
    <t>O1128</t>
  </si>
  <si>
    <t>C305</t>
  </si>
  <si>
    <t>Linda Murphy</t>
  </si>
  <si>
    <t>B1221</t>
  </si>
  <si>
    <t>Together training few</t>
  </si>
  <si>
    <t>O2815</t>
  </si>
  <si>
    <t>Administration despite everyone</t>
  </si>
  <si>
    <t>O3060</t>
  </si>
  <si>
    <t>C354</t>
  </si>
  <si>
    <t>Brian Scott MD</t>
  </si>
  <si>
    <t>Difference back</t>
  </si>
  <si>
    <t>O3872</t>
  </si>
  <si>
    <t>B1096</t>
  </si>
  <si>
    <t>Later light avoid</t>
  </si>
  <si>
    <t>O1296</t>
  </si>
  <si>
    <t>B1456</t>
  </si>
  <si>
    <t>May agent</t>
  </si>
  <si>
    <t>O1420</t>
  </si>
  <si>
    <t>C280</t>
  </si>
  <si>
    <t>Joseph Chapman</t>
  </si>
  <si>
    <t>B1304</t>
  </si>
  <si>
    <t>Purpose present Mr</t>
  </si>
  <si>
    <t>O2707</t>
  </si>
  <si>
    <t>C973</t>
  </si>
  <si>
    <t>Michael Brooks</t>
  </si>
  <si>
    <t>B1361</t>
  </si>
  <si>
    <t>Goal girl culture</t>
  </si>
  <si>
    <t>O1288</t>
  </si>
  <si>
    <t>Jessica Thompson</t>
  </si>
  <si>
    <t>B1469</t>
  </si>
  <si>
    <t>Nation reduce lot</t>
  </si>
  <si>
    <t>O3339</t>
  </si>
  <si>
    <t>C115</t>
  </si>
  <si>
    <t>Amber Brown</t>
  </si>
  <si>
    <t>B1684</t>
  </si>
  <si>
    <t>Challenge federal</t>
  </si>
  <si>
    <t>O2564</t>
  </si>
  <si>
    <t>Kayla Potter</t>
  </si>
  <si>
    <t>Structure body fine include</t>
  </si>
  <si>
    <t>B1396</t>
  </si>
  <si>
    <t>Defense identify</t>
  </si>
  <si>
    <t>O1899</t>
  </si>
  <si>
    <t>C927</t>
  </si>
  <si>
    <t>Dustin Thomas</t>
  </si>
  <si>
    <t>B1686</t>
  </si>
  <si>
    <t>Finally protect</t>
  </si>
  <si>
    <t>O2014</t>
  </si>
  <si>
    <t>C728</t>
  </si>
  <si>
    <t>Thomas Jones</t>
  </si>
  <si>
    <t>B1464</t>
  </si>
  <si>
    <t>O1663</t>
  </si>
  <si>
    <t>Austin Jenkins</t>
  </si>
  <si>
    <t>B1610</t>
  </si>
  <si>
    <t>Choose mission ten</t>
  </si>
  <si>
    <t>O2448</t>
  </si>
  <si>
    <t>C526</t>
  </si>
  <si>
    <t>Sarah Wright</t>
  </si>
  <si>
    <t>School into</t>
  </si>
  <si>
    <t>O3387</t>
  </si>
  <si>
    <t>C712</t>
  </si>
  <si>
    <t>Sarah Osborn</t>
  </si>
  <si>
    <t>O1190</t>
  </si>
  <si>
    <t>C691</t>
  </si>
  <si>
    <t>Joyce Davis</t>
  </si>
  <si>
    <t>O3199</t>
  </si>
  <si>
    <t>C401</t>
  </si>
  <si>
    <t>Miranda Shepherd</t>
  </si>
  <si>
    <t>O3725</t>
  </si>
  <si>
    <t>C517</t>
  </si>
  <si>
    <t>Andrew Miller</t>
  </si>
  <si>
    <t>B1290</t>
  </si>
  <si>
    <t>Per occur speech</t>
  </si>
  <si>
    <t>O2601</t>
  </si>
  <si>
    <t>C636</t>
  </si>
  <si>
    <t>Trevor Thornton</t>
  </si>
  <si>
    <t>B1375</t>
  </si>
  <si>
    <t>Computer alone</t>
  </si>
  <si>
    <t>O3652</t>
  </si>
  <si>
    <t>O2121</t>
  </si>
  <si>
    <t>Richard Ellis</t>
  </si>
  <si>
    <t>B1106</t>
  </si>
  <si>
    <t>Seem heart arrive</t>
  </si>
  <si>
    <t>O3723</t>
  </si>
  <si>
    <t>C121</t>
  </si>
  <si>
    <t>Dr. Lynn Hansen</t>
  </si>
  <si>
    <t>B1416</t>
  </si>
  <si>
    <t>Everyone window</t>
  </si>
  <si>
    <t>O1328</t>
  </si>
  <si>
    <t>C523</t>
  </si>
  <si>
    <t>Joshua Boyd</t>
  </si>
  <si>
    <t>B1083</t>
  </si>
  <si>
    <t>Trip again since front</t>
  </si>
  <si>
    <t>O1634</t>
  </si>
  <si>
    <t>B1536</t>
  </si>
  <si>
    <t>Good simply</t>
  </si>
  <si>
    <t>O3882</t>
  </si>
  <si>
    <t>B1115</t>
  </si>
  <si>
    <t>Window support early</t>
  </si>
  <si>
    <t>O2335</t>
  </si>
  <si>
    <t>C381</t>
  </si>
  <si>
    <t>Gregory Williams</t>
  </si>
  <si>
    <t>B1476</t>
  </si>
  <si>
    <t>How</t>
  </si>
  <si>
    <t>O1580</t>
  </si>
  <si>
    <t>B1177</t>
  </si>
  <si>
    <t>Mouth young simply</t>
  </si>
  <si>
    <t>O1567</t>
  </si>
  <si>
    <t>Colin Scott</t>
  </si>
  <si>
    <t>B1718</t>
  </si>
  <si>
    <t>Change cultural</t>
  </si>
  <si>
    <t>O1422</t>
  </si>
  <si>
    <t>C546</t>
  </si>
  <si>
    <t>Sarah Lynch</t>
  </si>
  <si>
    <t>Cause official</t>
  </si>
  <si>
    <t>O2959</t>
  </si>
  <si>
    <t>C521</t>
  </si>
  <si>
    <t>Daniel Cohen</t>
  </si>
  <si>
    <t>O3140</t>
  </si>
  <si>
    <t>C785</t>
  </si>
  <si>
    <t>stephanie gibson</t>
  </si>
  <si>
    <t>O3198</t>
  </si>
  <si>
    <t>B1360</t>
  </si>
  <si>
    <t>Professional scene author</t>
  </si>
  <si>
    <t>O3498</t>
  </si>
  <si>
    <t>O3765</t>
  </si>
  <si>
    <t>C300</t>
  </si>
  <si>
    <t>Angela Pierce</t>
  </si>
  <si>
    <t>B1222</t>
  </si>
  <si>
    <t>Wait reality</t>
  </si>
  <si>
    <t>O3750</t>
  </si>
  <si>
    <t>O1657</t>
  </si>
  <si>
    <t>Vanessa Walker</t>
  </si>
  <si>
    <t>B1085</t>
  </si>
  <si>
    <t>Business new public</t>
  </si>
  <si>
    <t>O2322</t>
  </si>
  <si>
    <t>C661</t>
  </si>
  <si>
    <t>Brittany Jackson</t>
  </si>
  <si>
    <t>Nice effort surface</t>
  </si>
  <si>
    <t>O1483</t>
  </si>
  <si>
    <t>C334</t>
  </si>
  <si>
    <t>Brooke Reyes</t>
  </si>
  <si>
    <t>O2392</t>
  </si>
  <si>
    <t>Donna Aguilar</t>
  </si>
  <si>
    <t>B1533</t>
  </si>
  <si>
    <t>Political threat</t>
  </si>
  <si>
    <t>O3565</t>
  </si>
  <si>
    <t>C726</t>
  </si>
  <si>
    <t>Matthew Spencer</t>
  </si>
  <si>
    <t>B1716</t>
  </si>
  <si>
    <t>World sit</t>
  </si>
  <si>
    <t>O3971</t>
  </si>
  <si>
    <t>Hear black writer</t>
  </si>
  <si>
    <t>O3957</t>
  </si>
  <si>
    <t>B1022</t>
  </si>
  <si>
    <t>National feeling</t>
  </si>
  <si>
    <t>O3081</t>
  </si>
  <si>
    <t>O1426</t>
  </si>
  <si>
    <t>Luis Davis</t>
  </si>
  <si>
    <t>B1541</t>
  </si>
  <si>
    <t>Happen network represent</t>
  </si>
  <si>
    <t>O2922</t>
  </si>
  <si>
    <t>Teresa Armstrong</t>
  </si>
  <si>
    <t>Theory charge</t>
  </si>
  <si>
    <t>O1278</t>
  </si>
  <si>
    <t>Jamie Chavez</t>
  </si>
  <si>
    <t>B1098</t>
  </si>
  <si>
    <t>Understand citizen</t>
  </si>
  <si>
    <t>O1986</t>
  </si>
  <si>
    <t>B1044</t>
  </si>
  <si>
    <t>Letter process cause</t>
  </si>
  <si>
    <t>O2948</t>
  </si>
  <si>
    <t>B1599</t>
  </si>
  <si>
    <t>Beyond each teacher</t>
  </si>
  <si>
    <t>O2485</t>
  </si>
  <si>
    <t>Support well</t>
  </si>
  <si>
    <t>O1799</t>
  </si>
  <si>
    <t>Girl ready</t>
  </si>
  <si>
    <t>O3308</t>
  </si>
  <si>
    <t>C549</t>
  </si>
  <si>
    <t>Melinda Valenzuela</t>
  </si>
  <si>
    <t>Interview sound</t>
  </si>
  <si>
    <t>O3592</t>
  </si>
  <si>
    <t>Jason Reynolds</t>
  </si>
  <si>
    <t>Shake spring care</t>
  </si>
  <si>
    <t>O3521</t>
  </si>
  <si>
    <t>C350</t>
  </si>
  <si>
    <t>Randall Lopez</t>
  </si>
  <si>
    <t>B1186</t>
  </si>
  <si>
    <t>Yourself what lot</t>
  </si>
  <si>
    <t>O1320</t>
  </si>
  <si>
    <t>Kelly Hernandez</t>
  </si>
  <si>
    <t>B1945</t>
  </si>
  <si>
    <t>First wind view</t>
  </si>
  <si>
    <t>O2595</t>
  </si>
  <si>
    <t>Brittney Burch</t>
  </si>
  <si>
    <t>Eight</t>
  </si>
  <si>
    <t>C688</t>
  </si>
  <si>
    <t>Cory Davis</t>
  </si>
  <si>
    <t>Grow magazine</t>
  </si>
  <si>
    <t>O3613</t>
  </si>
  <si>
    <t>C167</t>
  </si>
  <si>
    <t>Brenda Gonzalez</t>
  </si>
  <si>
    <t>Clear resource follow</t>
  </si>
  <si>
    <t>O2444</t>
  </si>
  <si>
    <t>C452</t>
  </si>
  <si>
    <t>Sheena Hernandez</t>
  </si>
  <si>
    <t>B1942</t>
  </si>
  <si>
    <t>Example relate break</t>
  </si>
  <si>
    <t>O3658</t>
  </si>
  <si>
    <t>B1307</t>
  </si>
  <si>
    <t>Treat</t>
  </si>
  <si>
    <t>O2954</t>
  </si>
  <si>
    <t>Anthony Hammond</t>
  </si>
  <si>
    <t>O3200</t>
  </si>
  <si>
    <t>C772</t>
  </si>
  <si>
    <t>Crystal Powell</t>
  </si>
  <si>
    <t>Itself TV</t>
  </si>
  <si>
    <t>O3679</t>
  </si>
  <si>
    <t>Source raise</t>
  </si>
  <si>
    <t>O1175</t>
  </si>
  <si>
    <t>C420</t>
  </si>
  <si>
    <t>Kathleen Johnson</t>
  </si>
  <si>
    <t>Gun watch culture identify</t>
  </si>
  <si>
    <t>O1928</t>
  </si>
  <si>
    <t>Enter dream</t>
  </si>
  <si>
    <t>O1973</t>
  </si>
  <si>
    <t>C766</t>
  </si>
  <si>
    <t>Amanda May</t>
  </si>
  <si>
    <t>B1650</t>
  </si>
  <si>
    <t>Affect son sister</t>
  </si>
  <si>
    <t>O3275</t>
  </si>
  <si>
    <t>B1689</t>
  </si>
  <si>
    <t>Eight ability section</t>
  </si>
  <si>
    <t>O1905</t>
  </si>
  <si>
    <t>Fly ground measure</t>
  </si>
  <si>
    <t>O3689</t>
  </si>
  <si>
    <t>C240</t>
  </si>
  <si>
    <t>Jordan Richardson</t>
  </si>
  <si>
    <t>B1169</t>
  </si>
  <si>
    <t>Find reveal</t>
  </si>
  <si>
    <t>O1918</t>
  </si>
  <si>
    <t>Themselves in from</t>
  </si>
  <si>
    <t>O1158</t>
  </si>
  <si>
    <t>B1355</t>
  </si>
  <si>
    <t>Toward area</t>
  </si>
  <si>
    <t>O3341</t>
  </si>
  <si>
    <t>C720</t>
  </si>
  <si>
    <t>Norma Walker</t>
  </si>
  <si>
    <t>O3152</t>
  </si>
  <si>
    <t>C423</t>
  </si>
  <si>
    <t>Ashley Duncan</t>
  </si>
  <si>
    <t>Simply cell recently</t>
  </si>
  <si>
    <t>O1333</t>
  </si>
  <si>
    <t>B1539</t>
  </si>
  <si>
    <t>Our deal record</t>
  </si>
  <si>
    <t>O1643</t>
  </si>
  <si>
    <t>C635</t>
  </si>
  <si>
    <t>Daniel Martin</t>
  </si>
  <si>
    <t>Go society interest</t>
  </si>
  <si>
    <t>O2918</t>
  </si>
  <si>
    <t>Star long</t>
  </si>
  <si>
    <t>O2849</t>
  </si>
  <si>
    <t>Tax hour budget more</t>
  </si>
  <si>
    <t>O1880</t>
  </si>
  <si>
    <t>C690</t>
  </si>
  <si>
    <t>Christina Martinez</t>
  </si>
  <si>
    <t>O2731</t>
  </si>
  <si>
    <t>Elizabeth Skinner</t>
  </si>
  <si>
    <t>B1300</t>
  </si>
  <si>
    <t>Table huge</t>
  </si>
  <si>
    <t>O3410</t>
  </si>
  <si>
    <t>O1795</t>
  </si>
  <si>
    <t>C743</t>
  </si>
  <si>
    <t>Robert Barry</t>
  </si>
  <si>
    <t>O1066</t>
  </si>
  <si>
    <t>B1844</t>
  </si>
  <si>
    <t>Those attack themselves together</t>
  </si>
  <si>
    <t>O1865</t>
  </si>
  <si>
    <t>B1056</t>
  </si>
  <si>
    <t>Reveal each them</t>
  </si>
  <si>
    <t>O2023</t>
  </si>
  <si>
    <t>Arthur Wilson</t>
  </si>
  <si>
    <t>O3681</t>
  </si>
  <si>
    <t>O2144</t>
  </si>
  <si>
    <t>B1369</t>
  </si>
  <si>
    <t>Goal thank</t>
  </si>
  <si>
    <t>O1635</t>
  </si>
  <si>
    <t>C541</t>
  </si>
  <si>
    <t>Mr. Robert Tanner DDS</t>
  </si>
  <si>
    <t>Population reflect issue father</t>
  </si>
  <si>
    <t>O2501</t>
  </si>
  <si>
    <t>C657</t>
  </si>
  <si>
    <t>Steven Kirby</t>
  </si>
  <si>
    <t>B1997</t>
  </si>
  <si>
    <t>What seem</t>
  </si>
  <si>
    <t>O2681</t>
  </si>
  <si>
    <t>O1557</t>
  </si>
  <si>
    <t>Argue sort</t>
  </si>
  <si>
    <t>O3819</t>
  </si>
  <si>
    <t>C826</t>
  </si>
  <si>
    <t>Teresa Miller</t>
  </si>
  <si>
    <t>B1701</t>
  </si>
  <si>
    <t>Half three board</t>
  </si>
  <si>
    <t>O1310</t>
  </si>
  <si>
    <t>Tiffany Lawson</t>
  </si>
  <si>
    <t>O1615</t>
  </si>
  <si>
    <t>C377</t>
  </si>
  <si>
    <t>Kimberly Davenport</t>
  </si>
  <si>
    <t>O1785</t>
  </si>
  <si>
    <t>Gregory Cook</t>
  </si>
  <si>
    <t>O3483</t>
  </si>
  <si>
    <t>Mr. William Harrison</t>
  </si>
  <si>
    <t>B1766</t>
  </si>
  <si>
    <t>Write very</t>
  </si>
  <si>
    <t>O3722</t>
  </si>
  <si>
    <t>B1011</t>
  </si>
  <si>
    <t>Similar whatever care</t>
  </si>
  <si>
    <t>O2462</t>
  </si>
  <si>
    <t>C473</t>
  </si>
  <si>
    <t>Joshua Rogers</t>
  </si>
  <si>
    <t>O1201</t>
  </si>
  <si>
    <t>Rachel Morris</t>
  </si>
  <si>
    <t>B1882</t>
  </si>
  <si>
    <t>From son account little</t>
  </si>
  <si>
    <t>O1902</t>
  </si>
  <si>
    <t>C959</t>
  </si>
  <si>
    <t>Derrick Bean</t>
  </si>
  <si>
    <t>Image Mrs</t>
  </si>
  <si>
    <t>O1812</t>
  </si>
  <si>
    <t>Derrick Carter</t>
  </si>
  <si>
    <t>B1826</t>
  </si>
  <si>
    <t>Instead resource</t>
  </si>
  <si>
    <t>O2840</t>
  </si>
  <si>
    <t>Nicole Clark</t>
  </si>
  <si>
    <t>B1588</t>
  </si>
  <si>
    <t>Budget</t>
  </si>
  <si>
    <t>O2941</t>
  </si>
  <si>
    <t>O3833</t>
  </si>
  <si>
    <t>B1403</t>
  </si>
  <si>
    <t>Our could reality</t>
  </si>
  <si>
    <t>O3816</t>
  </si>
  <si>
    <t>C291</t>
  </si>
  <si>
    <t>Robert Henderson Jr.</t>
  </si>
  <si>
    <t>B1500</t>
  </si>
  <si>
    <t>Box foreign deal whom</t>
  </si>
  <si>
    <t>O1771</t>
  </si>
  <si>
    <t>Kristen Williams</t>
  </si>
  <si>
    <t>B1004</t>
  </si>
  <si>
    <t>Care edge</t>
  </si>
  <si>
    <t>O3169</t>
  </si>
  <si>
    <t>Angela Pineda</t>
  </si>
  <si>
    <t>Exactly however choice green</t>
  </si>
  <si>
    <t>O2892</t>
  </si>
  <si>
    <t>Penny Lewis</t>
  </si>
  <si>
    <t>O3842</t>
  </si>
  <si>
    <t>Mia Herman</t>
  </si>
  <si>
    <t>O2205</t>
  </si>
  <si>
    <t>B1583</t>
  </si>
  <si>
    <t>Home study</t>
  </si>
  <si>
    <t>O3342</t>
  </si>
  <si>
    <t>O2841</t>
  </si>
  <si>
    <t>Heart score beautiful</t>
  </si>
  <si>
    <t>O2645</t>
  </si>
  <si>
    <t>Derrick Thomas</t>
  </si>
  <si>
    <t>Listen</t>
  </si>
  <si>
    <t>O1978</t>
  </si>
  <si>
    <t>C290</t>
  </si>
  <si>
    <t>Michael Nichols</t>
  </si>
  <si>
    <t>B1814</t>
  </si>
  <si>
    <t>Find available your prove</t>
  </si>
  <si>
    <t>O3758</t>
  </si>
  <si>
    <t>Kyle Nelson</t>
  </si>
  <si>
    <t>Allow page indicate</t>
  </si>
  <si>
    <t>O1161</t>
  </si>
  <si>
    <t>C198</t>
  </si>
  <si>
    <t>Frances Shaw</t>
  </si>
  <si>
    <t>O2739</t>
  </si>
  <si>
    <t>C571</t>
  </si>
  <si>
    <t>Joyce Garrison</t>
  </si>
  <si>
    <t>O3564</t>
  </si>
  <si>
    <t>Police include dream</t>
  </si>
  <si>
    <t>O1907</t>
  </si>
  <si>
    <t>C148</t>
  </si>
  <si>
    <t>Cynthia Potter</t>
  </si>
  <si>
    <t>O3778</t>
  </si>
  <si>
    <t>Clarence Washington</t>
  </si>
  <si>
    <t>O3977</t>
  </si>
  <si>
    <t>Angela Anthony</t>
  </si>
  <si>
    <t>O2035</t>
  </si>
  <si>
    <t>B1359</t>
  </si>
  <si>
    <t>Information central</t>
  </si>
  <si>
    <t>O3516</t>
  </si>
  <si>
    <t>C552</t>
  </si>
  <si>
    <t>Barry Mosley</t>
  </si>
  <si>
    <t>Draw able</t>
  </si>
  <si>
    <t>O2373</t>
  </si>
  <si>
    <t>C325</t>
  </si>
  <si>
    <t>Jocelyn Hill</t>
  </si>
  <si>
    <t>O1653</t>
  </si>
  <si>
    <t>O3135</t>
  </si>
  <si>
    <t>O2074</t>
  </si>
  <si>
    <t>C729</t>
  </si>
  <si>
    <t>Lauren Foster</t>
  </si>
  <si>
    <t>Series film better</t>
  </si>
  <si>
    <t>O3331</t>
  </si>
  <si>
    <t>O1070</t>
  </si>
  <si>
    <t>Patrick Jacobson</t>
  </si>
  <si>
    <t>B1263</t>
  </si>
  <si>
    <t>Similar attorney</t>
  </si>
  <si>
    <t>O1672</t>
  </si>
  <si>
    <t>C607</t>
  </si>
  <si>
    <t>Angel Flowers</t>
  </si>
  <si>
    <t>B1569</t>
  </si>
  <si>
    <t>Wall take</t>
  </si>
  <si>
    <t>O3908</t>
  </si>
  <si>
    <t>O2301</t>
  </si>
  <si>
    <t>B1053</t>
  </si>
  <si>
    <t>And fine</t>
  </si>
  <si>
    <t>O1440</t>
  </si>
  <si>
    <t>B1410</t>
  </si>
  <si>
    <t>Artist glass</t>
  </si>
  <si>
    <t>O2670</t>
  </si>
  <si>
    <t>O1477</t>
  </si>
  <si>
    <t>B1957</t>
  </si>
  <si>
    <t>Part social</t>
  </si>
  <si>
    <t>O1607</t>
  </si>
  <si>
    <t>C730</t>
  </si>
  <si>
    <t>Yesenia Glenn</t>
  </si>
  <si>
    <t>B1414</t>
  </si>
  <si>
    <t>Record attention ability name</t>
  </si>
  <si>
    <t>O2151</t>
  </si>
  <si>
    <t>Laura Garner</t>
  </si>
  <si>
    <t>Skill could</t>
  </si>
  <si>
    <t>O1210</t>
  </si>
  <si>
    <t>C361</t>
  </si>
  <si>
    <t>Cathy Hanson</t>
  </si>
  <si>
    <t>B1411</t>
  </si>
  <si>
    <t>The same ten</t>
  </si>
  <si>
    <t>O3374</t>
  </si>
  <si>
    <t>Jill Brown</t>
  </si>
  <si>
    <t>B1067</t>
  </si>
  <si>
    <t>Must notice million</t>
  </si>
  <si>
    <t>O3398</t>
  </si>
  <si>
    <t>Heather Hines</t>
  </si>
  <si>
    <t>Marriage have</t>
  </si>
  <si>
    <t>O3358</t>
  </si>
  <si>
    <t>B1976</t>
  </si>
  <si>
    <t>Join source successful</t>
  </si>
  <si>
    <t>O3561</t>
  </si>
  <si>
    <t>O2249</t>
  </si>
  <si>
    <t>Seven everybody</t>
  </si>
  <si>
    <t>O2428</t>
  </si>
  <si>
    <t>C275</t>
  </si>
  <si>
    <t>Debbie Adams</t>
  </si>
  <si>
    <t>B1028</t>
  </si>
  <si>
    <t>Price senior whom down</t>
  </si>
  <si>
    <t>O2104</t>
  </si>
  <si>
    <t>Michael Jones</t>
  </si>
  <si>
    <t>B1999</t>
  </si>
  <si>
    <t>Need meeting hope</t>
  </si>
  <si>
    <t>O3802</t>
  </si>
  <si>
    <t>C322</t>
  </si>
  <si>
    <t>Alexander Garcia</t>
  </si>
  <si>
    <t>O3965</t>
  </si>
  <si>
    <t>Reach third else</t>
  </si>
  <si>
    <t>O2552</t>
  </si>
  <si>
    <t>Garden company</t>
  </si>
  <si>
    <t>O1174</t>
  </si>
  <si>
    <t>C186</t>
  </si>
  <si>
    <t>Thomas Woods</t>
  </si>
  <si>
    <t>B1713</t>
  </si>
  <si>
    <t>Fill customer off</t>
  </si>
  <si>
    <t>O2243</t>
  </si>
  <si>
    <t>C272</t>
  </si>
  <si>
    <t>Elizabeth Garner</t>
  </si>
  <si>
    <t>O3111</t>
  </si>
  <si>
    <t>O3165</t>
  </si>
  <si>
    <t>Chance Democrat college</t>
  </si>
  <si>
    <t>O1207</t>
  </si>
  <si>
    <t>Andrew Marsh</t>
  </si>
  <si>
    <t>B1924</t>
  </si>
  <si>
    <t>Act service place</t>
  </si>
  <si>
    <t>O3514</t>
  </si>
  <si>
    <t>Shannon Vance</t>
  </si>
  <si>
    <t>O3154</t>
  </si>
  <si>
    <t>B1576</t>
  </si>
  <si>
    <t>He kid budget</t>
  </si>
  <si>
    <t>O1863</t>
  </si>
  <si>
    <t>Michelle Forbes</t>
  </si>
  <si>
    <t>O1394</t>
  </si>
  <si>
    <t>C416</t>
  </si>
  <si>
    <t>Eric Spencer</t>
  </si>
  <si>
    <t>Husband throughout pattern</t>
  </si>
  <si>
    <t>O1450</t>
  </si>
  <si>
    <t>B1176</t>
  </si>
  <si>
    <t>Power on town</t>
  </si>
  <si>
    <t>O1120</t>
  </si>
  <si>
    <t>Jennifer Greene</t>
  </si>
  <si>
    <t>B1664</t>
  </si>
  <si>
    <t>Game side</t>
  </si>
  <si>
    <t>O1283</t>
  </si>
  <si>
    <t>Paul Small</t>
  </si>
  <si>
    <t>B1199</t>
  </si>
  <si>
    <t>Mind either need</t>
  </si>
  <si>
    <t>O1614</t>
  </si>
  <si>
    <t>Alexander Bradford</t>
  </si>
  <si>
    <t>O1969</t>
  </si>
  <si>
    <t>C324</t>
  </si>
  <si>
    <t>Catherine Rodriguez</t>
  </si>
  <si>
    <t>B1137</t>
  </si>
  <si>
    <t>Lawyer modern south somebody</t>
  </si>
  <si>
    <t>O3478</t>
  </si>
  <si>
    <t>C353</t>
  </si>
  <si>
    <t>Cody Simon</t>
  </si>
  <si>
    <t>B1449</t>
  </si>
  <si>
    <t>Process social room</t>
  </si>
  <si>
    <t>O2857</t>
  </si>
  <si>
    <t>O2605</t>
  </si>
  <si>
    <t>Class argue</t>
  </si>
  <si>
    <t>O1872</t>
  </si>
  <si>
    <t>Bill fly</t>
  </si>
  <si>
    <t>O1739</t>
  </si>
  <si>
    <t>O3357</t>
  </si>
  <si>
    <t>B1567</t>
  </si>
  <si>
    <t>Economic open</t>
  </si>
  <si>
    <t>O2534</t>
  </si>
  <si>
    <t>Jocelyn Reyes</t>
  </si>
  <si>
    <t>O3900</t>
  </si>
  <si>
    <t>Kelsey Vasquez</t>
  </si>
  <si>
    <t>High alone without</t>
  </si>
  <si>
    <t>O1838</t>
  </si>
  <si>
    <t>C646</t>
  </si>
  <si>
    <t>Jennifer Davidson</t>
  </si>
  <si>
    <t>O2568</t>
  </si>
  <si>
    <t>C845</t>
  </si>
  <si>
    <t>Melissa Sanford</t>
  </si>
  <si>
    <t>O1561</t>
  </si>
  <si>
    <t>B1104</t>
  </si>
  <si>
    <t>Four leg</t>
  </si>
  <si>
    <t>O1930</t>
  </si>
  <si>
    <t>Jillian Horn</t>
  </si>
  <si>
    <t>O2432</t>
  </si>
  <si>
    <t>Jeffrey Whitaker</t>
  </si>
  <si>
    <t>O3607</t>
  </si>
  <si>
    <t>C904</t>
  </si>
  <si>
    <t>Bryan Larson</t>
  </si>
  <si>
    <t>B1293</t>
  </si>
  <si>
    <t>Rest</t>
  </si>
  <si>
    <t>O3611</t>
  </si>
  <si>
    <t>Jennifer Garrett</t>
  </si>
  <si>
    <t>Black tree</t>
  </si>
  <si>
    <t>O1552</t>
  </si>
  <si>
    <t>O2356</t>
  </si>
  <si>
    <t>Ask house produce</t>
  </si>
  <si>
    <t>O3621</t>
  </si>
  <si>
    <t>O3122</t>
  </si>
  <si>
    <t>C504</t>
  </si>
  <si>
    <t>Paula Mosley</t>
  </si>
  <si>
    <t>B1368</t>
  </si>
  <si>
    <t>Line board</t>
  </si>
  <si>
    <t>O2547</t>
  </si>
  <si>
    <t>Aaron Rodriguez</t>
  </si>
  <si>
    <t>O3910</t>
  </si>
  <si>
    <t>C660</t>
  </si>
  <si>
    <t>Ricky Wall</t>
  </si>
  <si>
    <t>O1589</t>
  </si>
  <si>
    <t>Late</t>
  </si>
  <si>
    <t>O2434</t>
  </si>
  <si>
    <t>Lindsay Parker</t>
  </si>
  <si>
    <t>B1254</t>
  </si>
  <si>
    <t>Forward trial</t>
  </si>
  <si>
    <t>O1533</t>
  </si>
  <si>
    <t>C519</t>
  </si>
  <si>
    <t>Mitchell Hall</t>
  </si>
  <si>
    <t>Plant ago</t>
  </si>
  <si>
    <t>O3119</t>
  </si>
  <si>
    <t>Bonnie Jackson</t>
  </si>
  <si>
    <t>B1455</t>
  </si>
  <si>
    <t>Home part</t>
  </si>
  <si>
    <t>O3639</t>
  </si>
  <si>
    <t>C818</t>
  </si>
  <si>
    <t>Nicole Martinez</t>
  </si>
  <si>
    <t>O1236</t>
  </si>
  <si>
    <t>Amy Saunders</t>
  </si>
  <si>
    <t>Authority music writer</t>
  </si>
  <si>
    <t>O3151</t>
  </si>
  <si>
    <t>Lauren White</t>
  </si>
  <si>
    <t>O3664</t>
  </si>
  <si>
    <t>Around today</t>
  </si>
  <si>
    <t>O1273</t>
  </si>
  <si>
    <t>C488</t>
  </si>
  <si>
    <t>Lauren Drake</t>
  </si>
  <si>
    <t>Far happy fight</t>
  </si>
  <si>
    <t>O3016</t>
  </si>
  <si>
    <t>O3966</t>
  </si>
  <si>
    <t>O3798</t>
  </si>
  <si>
    <t>O3853</t>
  </si>
  <si>
    <t>B1342</t>
  </si>
  <si>
    <t>Mind beyond result</t>
  </si>
  <si>
    <t>O2624</t>
  </si>
  <si>
    <t>C802</t>
  </si>
  <si>
    <t>Michael Fox</t>
  </si>
  <si>
    <t>O2549</t>
  </si>
  <si>
    <t>Joshua Mccullough</t>
  </si>
  <si>
    <t>B1162</t>
  </si>
  <si>
    <t>Media without who</t>
  </si>
  <si>
    <t>O3347</t>
  </si>
  <si>
    <t>C123</t>
  </si>
  <si>
    <t>Kurt Lynch</t>
  </si>
  <si>
    <t>B1434</t>
  </si>
  <si>
    <t>Day relationship than buy</t>
  </si>
  <si>
    <t>O2980</t>
  </si>
  <si>
    <t>O2423</t>
  </si>
  <si>
    <t>Charles Humphrey</t>
  </si>
  <si>
    <t>Threat yes often</t>
  </si>
  <si>
    <t>O3436</t>
  </si>
  <si>
    <t>B1058</t>
  </si>
  <si>
    <t>Big strong above</t>
  </si>
  <si>
    <t>O1289</t>
  </si>
  <si>
    <t>Russell Odonnell</t>
  </si>
  <si>
    <t>B1834</t>
  </si>
  <si>
    <t>Catch practice</t>
  </si>
  <si>
    <t>O3790</t>
  </si>
  <si>
    <t>Account year movement</t>
  </si>
  <si>
    <t>O1488</t>
  </si>
  <si>
    <t>Dana Patrick</t>
  </si>
  <si>
    <t>B1279</t>
  </si>
  <si>
    <t>Nice nation</t>
  </si>
  <si>
    <t>O3632</t>
  </si>
  <si>
    <t>C610</t>
  </si>
  <si>
    <t>Ricky Wong</t>
  </si>
  <si>
    <t>Where today</t>
  </si>
  <si>
    <t>O2000</t>
  </si>
  <si>
    <t>Structure security good two</t>
  </si>
  <si>
    <t>O2402</t>
  </si>
  <si>
    <t>O1843</t>
  </si>
  <si>
    <t>C367</t>
  </si>
  <si>
    <t>Brittany Giles</t>
  </si>
  <si>
    <t>O2130</t>
  </si>
  <si>
    <t>Renee Scott</t>
  </si>
  <si>
    <t>Thing able church</t>
  </si>
  <si>
    <t>O3144</t>
  </si>
  <si>
    <t>O3459</t>
  </si>
  <si>
    <t>Katherine Henry</t>
  </si>
  <si>
    <t>Record your</t>
  </si>
  <si>
    <t>O3543</t>
  </si>
  <si>
    <t>O3881</t>
  </si>
  <si>
    <t>Theresa Webb</t>
  </si>
  <si>
    <t>O3048</t>
  </si>
  <si>
    <t>B1853</t>
  </si>
  <si>
    <t>Dark hope</t>
  </si>
  <si>
    <t>O2821</t>
  </si>
  <si>
    <t>O2142</t>
  </si>
  <si>
    <t>B1561</t>
  </si>
  <si>
    <t>Long fire</t>
  </si>
  <si>
    <t>O3677</t>
  </si>
  <si>
    <t>Andre Cohen</t>
  </si>
  <si>
    <t>O3422</t>
  </si>
  <si>
    <t>O1914</t>
  </si>
  <si>
    <t>Joshua Sandoval</t>
  </si>
  <si>
    <t>O3780</t>
  </si>
  <si>
    <t>B1457</t>
  </si>
  <si>
    <t>New they ever long</t>
  </si>
  <si>
    <t>O2068</t>
  </si>
  <si>
    <t>C633</t>
  </si>
  <si>
    <t>Impact else born</t>
  </si>
  <si>
    <t>O1271</t>
  </si>
  <si>
    <t>Christopher Lee</t>
  </si>
  <si>
    <t>Cultural put buy</t>
  </si>
  <si>
    <t>O1600</t>
  </si>
  <si>
    <t>O1537</t>
  </si>
  <si>
    <t>C869</t>
  </si>
  <si>
    <t>Erica York</t>
  </si>
  <si>
    <t>B1548</t>
  </si>
  <si>
    <t>Room short</t>
  </si>
  <si>
    <t>O2099</t>
  </si>
  <si>
    <t>Reflect</t>
  </si>
  <si>
    <t>O1710</t>
  </si>
  <si>
    <t>Sean Harper</t>
  </si>
  <si>
    <t>O1999</t>
  </si>
  <si>
    <t>C476</t>
  </si>
  <si>
    <t>Dr. Alexis Smith DVM</t>
  </si>
  <si>
    <t>B1322</t>
  </si>
  <si>
    <t>Son job watch attorney</t>
  </si>
  <si>
    <t>O3225</t>
  </si>
  <si>
    <t>B1012</t>
  </si>
  <si>
    <t>Apply</t>
  </si>
  <si>
    <t>O2039</t>
  </si>
  <si>
    <t>Wife why</t>
  </si>
  <si>
    <t>O1099</t>
  </si>
  <si>
    <t>B1388</t>
  </si>
  <si>
    <t>Quickly five direction</t>
  </si>
  <si>
    <t>O3136</t>
  </si>
  <si>
    <t>C589</t>
  </si>
  <si>
    <t>Brittany Hall</t>
  </si>
  <si>
    <t>O1416</t>
  </si>
  <si>
    <t>Kimberly Pena</t>
  </si>
  <si>
    <t>O2956</t>
  </si>
  <si>
    <t>B1503</t>
  </si>
  <si>
    <t>House attention check</t>
  </si>
  <si>
    <t>O2063</t>
  </si>
  <si>
    <t>C795</t>
  </si>
  <si>
    <t>Margaret Orozco</t>
  </si>
  <si>
    <t>O2957</t>
  </si>
  <si>
    <t>Katrina Young</t>
  </si>
  <si>
    <t>O3773</t>
  </si>
  <si>
    <t>B1149</t>
  </si>
  <si>
    <t>Piece choice</t>
  </si>
  <si>
    <t>O3982</t>
  </si>
  <si>
    <t>C911</t>
  </si>
  <si>
    <t>Anthony Underwood</t>
  </si>
  <si>
    <t>B1441</t>
  </si>
  <si>
    <t>Two son</t>
  </si>
  <si>
    <t>O3039</t>
  </si>
  <si>
    <t>Stephanie Schmidt</t>
  </si>
  <si>
    <t>B1354</t>
  </si>
  <si>
    <t>Create issue</t>
  </si>
  <si>
    <t>O1801</t>
  </si>
  <si>
    <t>C951</t>
  </si>
  <si>
    <t>Cynthia Torres MD</t>
  </si>
  <si>
    <t>Or top</t>
  </si>
  <si>
    <t>O2610</t>
  </si>
  <si>
    <t>Danielle Howell</t>
  </si>
  <si>
    <t>O1622</t>
  </si>
  <si>
    <t>C402</t>
  </si>
  <si>
    <t>Travis Salinas</t>
  </si>
  <si>
    <t>B1627</t>
  </si>
  <si>
    <t>Score compare</t>
  </si>
  <si>
    <t>O3746</t>
  </si>
  <si>
    <t>B1487</t>
  </si>
  <si>
    <t>Social much generation</t>
  </si>
  <si>
    <t>O3391</t>
  </si>
  <si>
    <t>C682</t>
  </si>
  <si>
    <t>Alicia Rosario</t>
  </si>
  <si>
    <t>B1278</t>
  </si>
  <si>
    <t>Inside green</t>
  </si>
  <si>
    <t>Jeffery Davidson</t>
  </si>
  <si>
    <t>O3473</t>
  </si>
  <si>
    <t>Kelly Ramirez</t>
  </si>
  <si>
    <t>O3858</t>
  </si>
  <si>
    <t>O3014</t>
  </si>
  <si>
    <t>C842</t>
  </si>
  <si>
    <t>Dr. Nicole Davis MD</t>
  </si>
  <si>
    <t>O1164</t>
  </si>
  <si>
    <t>C550</t>
  </si>
  <si>
    <t>Christopher Oliver</t>
  </si>
  <si>
    <t>O3315</t>
  </si>
  <si>
    <t>C191</t>
  </si>
  <si>
    <t>Nicholas Larson</t>
  </si>
  <si>
    <t>B1591</t>
  </si>
  <si>
    <t>Loss test word produce</t>
  </si>
  <si>
    <t>O1442</t>
  </si>
  <si>
    <t>C335</t>
  </si>
  <si>
    <t>Jeanne Lewis</t>
  </si>
  <si>
    <t>B1296</t>
  </si>
  <si>
    <t>Trouble two</t>
  </si>
  <si>
    <t>O2945</t>
  </si>
  <si>
    <t>C266</t>
  </si>
  <si>
    <t>Christina Warner</t>
  </si>
  <si>
    <t>O3859</t>
  </si>
  <si>
    <t>Kristie Molina</t>
  </si>
  <si>
    <t>O2585</t>
  </si>
  <si>
    <t>Jordan Koch</t>
  </si>
  <si>
    <t>B1088</t>
  </si>
  <si>
    <t>Reach budget</t>
  </si>
  <si>
    <t>O2604</t>
  </si>
  <si>
    <t>O2640</t>
  </si>
  <si>
    <t>C754</t>
  </si>
  <si>
    <t>Heather Blake</t>
  </si>
  <si>
    <t>O2437</t>
  </si>
  <si>
    <t>Andrew Yoder</t>
  </si>
  <si>
    <t>Those small</t>
  </si>
  <si>
    <t>O3318</t>
  </si>
  <si>
    <t>O3270</t>
  </si>
  <si>
    <t>C783</t>
  </si>
  <si>
    <t>Cheyenne Sullivan</t>
  </si>
  <si>
    <t>Middle serve understand</t>
  </si>
  <si>
    <t>O3806</t>
  </si>
  <si>
    <t>Kristin Stewart</t>
  </si>
  <si>
    <t>O1836</t>
  </si>
  <si>
    <t>Kimberly Perez</t>
  </si>
  <si>
    <t>B1865</t>
  </si>
  <si>
    <t>Interview quickly central</t>
  </si>
  <si>
    <t>O2594</t>
  </si>
  <si>
    <t>Ricardo Richards</t>
  </si>
  <si>
    <t>O3598</t>
  </si>
  <si>
    <t>Performance performance continue</t>
  </si>
  <si>
    <t>O2388</t>
  </si>
  <si>
    <t>O3782</t>
  </si>
  <si>
    <t>C383</t>
  </si>
  <si>
    <t>Sarah Richards</t>
  </si>
  <si>
    <t>B1922</t>
  </si>
  <si>
    <t>Lay arm</t>
  </si>
  <si>
    <t>O1215</t>
  </si>
  <si>
    <t>C856</t>
  </si>
  <si>
    <t>Dale Brown</t>
  </si>
  <si>
    <t>B1316</t>
  </si>
  <si>
    <t>Image purpose notice</t>
  </si>
  <si>
    <t>O2456</t>
  </si>
  <si>
    <t>O1124</t>
  </si>
  <si>
    <t>B1989</t>
  </si>
  <si>
    <t>Activity field weight</t>
  </si>
  <si>
    <t>O2590</t>
  </si>
  <si>
    <t>C101</t>
  </si>
  <si>
    <t>Dr. Patrick Frazier PhD</t>
  </si>
  <si>
    <t>B1197</t>
  </si>
  <si>
    <t>Ago event history</t>
  </si>
  <si>
    <t>O1344</t>
  </si>
  <si>
    <t>B1317</t>
  </si>
  <si>
    <t>House chair occur</t>
  </si>
  <si>
    <t>O3538</t>
  </si>
  <si>
    <t>O1853</t>
  </si>
  <si>
    <t>B1677</t>
  </si>
  <si>
    <t>Event spend buy</t>
  </si>
  <si>
    <t>O3209</t>
  </si>
  <si>
    <t>O2642</t>
  </si>
  <si>
    <t>Now act maybe way</t>
  </si>
  <si>
    <t>O3555</t>
  </si>
  <si>
    <t>O3728</t>
  </si>
  <si>
    <t>B1438</t>
  </si>
  <si>
    <t>Me over stock practice</t>
  </si>
  <si>
    <t>O3883</t>
  </si>
  <si>
    <t>Mackenzie Lee</t>
  </si>
  <si>
    <t>Culture argue</t>
  </si>
  <si>
    <t>O3188</t>
  </si>
  <si>
    <t>C883</t>
  </si>
  <si>
    <t>Matthew Miller</t>
  </si>
  <si>
    <t>Author</t>
  </si>
  <si>
    <t>O2975</t>
  </si>
  <si>
    <t>O3300</t>
  </si>
  <si>
    <t>Send manage offer</t>
  </si>
  <si>
    <t>O3890</t>
  </si>
  <si>
    <t>B1139</t>
  </si>
  <si>
    <t>News</t>
  </si>
  <si>
    <t>O3304</t>
  </si>
  <si>
    <t>Jody Camacho</t>
  </si>
  <si>
    <t>Activity little</t>
  </si>
  <si>
    <t>O2745</t>
  </si>
  <si>
    <t>C874</t>
  </si>
  <si>
    <t>Tammy Perez</t>
  </si>
  <si>
    <t>O2972</t>
  </si>
  <si>
    <t>Lisa Patterson</t>
  </si>
  <si>
    <t>Will door case</t>
  </si>
  <si>
    <t>O1654</t>
  </si>
  <si>
    <t>Capital art</t>
  </si>
  <si>
    <t>O3959</t>
  </si>
  <si>
    <t>O3068</t>
  </si>
  <si>
    <t>Staff rest</t>
  </si>
  <si>
    <t>O3173</t>
  </si>
  <si>
    <t>Robyn Campbell</t>
  </si>
  <si>
    <t>O1205</t>
  </si>
  <si>
    <t>C775</t>
  </si>
  <si>
    <t>Janet Woods</t>
  </si>
  <si>
    <t>Despite easy there</t>
  </si>
  <si>
    <t>O3831</t>
  </si>
  <si>
    <t>Woman within</t>
  </si>
  <si>
    <t>O1784</t>
  </si>
  <si>
    <t>Brian Figueroa</t>
  </si>
  <si>
    <t>Laugh</t>
  </si>
  <si>
    <t>O3544</t>
  </si>
  <si>
    <t>Danielle Wall</t>
  </si>
  <si>
    <t>B1257</t>
  </si>
  <si>
    <t>Central professional sort</t>
  </si>
  <si>
    <t>O1760</t>
  </si>
  <si>
    <t>James Gonzales MD</t>
  </si>
  <si>
    <t>Put knowledge consumer</t>
  </si>
  <si>
    <t>O1815</t>
  </si>
  <si>
    <t>Evan Hardy</t>
  </si>
  <si>
    <t>It sit</t>
  </si>
  <si>
    <t>O2217</t>
  </si>
  <si>
    <t>Avoid pay</t>
  </si>
  <si>
    <t>O3481</t>
  </si>
  <si>
    <t>O3429</t>
  </si>
  <si>
    <t>Kimberly Garcia</t>
  </si>
  <si>
    <t>O2026</t>
  </si>
  <si>
    <t>Might free standard</t>
  </si>
  <si>
    <t>O1720</t>
  </si>
  <si>
    <t>O3089</t>
  </si>
  <si>
    <t>Daniel Fernandez</t>
  </si>
  <si>
    <t>O2168</t>
  </si>
  <si>
    <t>A music per deal</t>
  </si>
  <si>
    <t>O2493</t>
  </si>
  <si>
    <t>O2679</t>
  </si>
  <si>
    <t>Diane Ramsey</t>
  </si>
  <si>
    <t>O3215</t>
  </si>
  <si>
    <t>O2236</t>
  </si>
  <si>
    <t>C791</t>
  </si>
  <si>
    <t>Bryan Jenkins</t>
  </si>
  <si>
    <t>B1063</t>
  </si>
  <si>
    <t>Best weight yeah</t>
  </si>
  <si>
    <t>O1813</t>
  </si>
  <si>
    <t>C570</t>
  </si>
  <si>
    <t>Tammy Lynn</t>
  </si>
  <si>
    <t>O2476</t>
  </si>
  <si>
    <t>C502</t>
  </si>
  <si>
    <t>Stephen Bryant</t>
  </si>
  <si>
    <t>O1675</t>
  </si>
  <si>
    <t>C732</t>
  </si>
  <si>
    <t>Tracy Martin</t>
  </si>
  <si>
    <t>O2491</t>
  </si>
  <si>
    <t>C364</t>
  </si>
  <si>
    <t>Susan Fowler</t>
  </si>
  <si>
    <t>B1774</t>
  </si>
  <si>
    <t>Increase about catch hold</t>
  </si>
  <si>
    <t>O1676</t>
  </si>
  <si>
    <t>B1230</t>
  </si>
  <si>
    <t>Third yeah</t>
  </si>
  <si>
    <t>O3372</t>
  </si>
  <si>
    <t>O1886</t>
  </si>
  <si>
    <t>C147</t>
  </si>
  <si>
    <t>Mr. Lucas Hansen MD</t>
  </si>
  <si>
    <t>O2363</t>
  </si>
  <si>
    <t>O1776</t>
  </si>
  <si>
    <t>O2969</t>
  </si>
  <si>
    <t>Richard Perkins</t>
  </si>
  <si>
    <t>Government far</t>
  </si>
  <si>
    <t>O2687</t>
  </si>
  <si>
    <t>Quickly short measure</t>
  </si>
  <si>
    <t>O3011</t>
  </si>
  <si>
    <t>Katherine Smith</t>
  </si>
  <si>
    <t>O3026</t>
  </si>
  <si>
    <t>Mark Moore</t>
  </si>
  <si>
    <t>O3499</t>
  </si>
  <si>
    <t>C436</t>
  </si>
  <si>
    <t>Kenneth Brown</t>
  </si>
  <si>
    <t>O1449</t>
  </si>
  <si>
    <t>B1532</t>
  </si>
  <si>
    <t>Inside section figure</t>
  </si>
  <si>
    <t>O1199</t>
  </si>
  <si>
    <t>Career hot</t>
  </si>
  <si>
    <t>O3583</t>
  </si>
  <si>
    <t>O3655</t>
  </si>
  <si>
    <t>Laura Vega</t>
  </si>
  <si>
    <t>O1358</t>
  </si>
  <si>
    <t>Dustin Anderson</t>
  </si>
  <si>
    <t>Third course interesting</t>
  </si>
  <si>
    <t>O1761</t>
  </si>
  <si>
    <t>C939</t>
  </si>
  <si>
    <t>Heather Gonzales</t>
  </si>
  <si>
    <t>Congress by old nature</t>
  </si>
  <si>
    <t>O2162</t>
  </si>
  <si>
    <t>C960</t>
  </si>
  <si>
    <t>Angelica Thomas</t>
  </si>
  <si>
    <t>O2684</t>
  </si>
  <si>
    <t>Put star expect close</t>
  </si>
  <si>
    <t>O3922</t>
  </si>
  <si>
    <t>C913</t>
  </si>
  <si>
    <t>Tammy Pineda</t>
  </si>
  <si>
    <t>O2159</t>
  </si>
  <si>
    <t>C471</t>
  </si>
  <si>
    <t>Jacqueline Heath</t>
  </si>
  <si>
    <t>O1516</t>
  </si>
  <si>
    <t>C501</t>
  </si>
  <si>
    <t>Christy Scott</t>
  </si>
  <si>
    <t>O1057</t>
  </si>
  <si>
    <t>Jimmy Nichols</t>
  </si>
  <si>
    <t>O2478</t>
  </si>
  <si>
    <t>Seth Roberts</t>
  </si>
  <si>
    <t>Day worry</t>
  </si>
  <si>
    <t>O3455</t>
  </si>
  <si>
    <t>O3385</t>
  </si>
  <si>
    <t>O3400</t>
  </si>
  <si>
    <t>O2730</t>
  </si>
  <si>
    <t>B1518</t>
  </si>
  <si>
    <t>Require difficult find</t>
  </si>
  <si>
    <t>O3633</t>
  </si>
  <si>
    <t>Kathy Hensley</t>
  </si>
  <si>
    <t>Notice sense pass</t>
  </si>
  <si>
    <t>O1854</t>
  </si>
  <si>
    <t>Oil size up</t>
  </si>
  <si>
    <t>O1682</t>
  </si>
  <si>
    <t>Jessica Cooper</t>
  </si>
  <si>
    <t>O3250</t>
  </si>
  <si>
    <t>B1173</t>
  </si>
  <si>
    <t>Design while</t>
  </si>
  <si>
    <t>O1704</t>
  </si>
  <si>
    <t>C241</t>
  </si>
  <si>
    <t>Tanya Townsend</t>
  </si>
  <si>
    <t>B1390</t>
  </si>
  <si>
    <t>Commercial more</t>
  </si>
  <si>
    <t>O3258</t>
  </si>
  <si>
    <t>O3985</t>
  </si>
  <si>
    <t>C199</t>
  </si>
  <si>
    <t>James Rivas</t>
  </si>
  <si>
    <t>O1193</t>
  </si>
  <si>
    <t>Frank Reed</t>
  </si>
  <si>
    <t>Set fine soldier</t>
  </si>
  <si>
    <t>O3490</t>
  </si>
  <si>
    <t>Robert Martin</t>
  </si>
  <si>
    <t>Experience suggest</t>
  </si>
  <si>
    <t>O2126</t>
  </si>
  <si>
    <t>C852</t>
  </si>
  <si>
    <t>Larry Fuller</t>
  </si>
  <si>
    <t>B1409</t>
  </si>
  <si>
    <t>Friend reveal no</t>
  </si>
  <si>
    <t>O2813</t>
  </si>
  <si>
    <t>O3836</t>
  </si>
  <si>
    <t>Cassidy Long</t>
  </si>
  <si>
    <t>B1034</t>
  </si>
  <si>
    <t>Instead sea</t>
  </si>
  <si>
    <t>O2352</t>
  </si>
  <si>
    <t>O3642</t>
  </si>
  <si>
    <t>Lori Gray</t>
  </si>
  <si>
    <t>O3017</t>
  </si>
  <si>
    <t>C484</t>
  </si>
  <si>
    <t>Karen Schultz</t>
  </si>
  <si>
    <t>O2902</t>
  </si>
  <si>
    <t>C441</t>
  </si>
  <si>
    <t>Jessica Rogers</t>
  </si>
  <si>
    <t>Senior yeah</t>
  </si>
  <si>
    <t>O3933</t>
  </si>
  <si>
    <t>Lisa Martinez</t>
  </si>
  <si>
    <t>O1126</t>
  </si>
  <si>
    <t>C864</t>
  </si>
  <si>
    <t>Brandon Mays</t>
  </si>
  <si>
    <t>Later baby everybody</t>
  </si>
  <si>
    <t>O1195</t>
  </si>
  <si>
    <t>C944</t>
  </si>
  <si>
    <t>Dustin Hinton</t>
  </si>
  <si>
    <t>B1640</t>
  </si>
  <si>
    <t>Hundred your</t>
  </si>
  <si>
    <t>O3616</t>
  </si>
  <si>
    <t>C464</t>
  </si>
  <si>
    <t>Matthew Wilson</t>
  </si>
  <si>
    <t>O2071</t>
  </si>
  <si>
    <t>C155</t>
  </si>
  <si>
    <t>Kimberly Nunez</t>
  </si>
  <si>
    <t>O3582</t>
  </si>
  <si>
    <t>C563</t>
  </si>
  <si>
    <t>Kevin Williams</t>
  </si>
  <si>
    <t>For art modern</t>
  </si>
  <si>
    <t>O1834</t>
  </si>
  <si>
    <t>B1351</t>
  </si>
  <si>
    <t>Seat food sort</t>
  </si>
  <si>
    <t>O2788</t>
  </si>
  <si>
    <t>B1250</t>
  </si>
  <si>
    <t>Republican</t>
  </si>
  <si>
    <t>O3013</t>
  </si>
  <si>
    <t>Daniel Rogers</t>
  </si>
  <si>
    <t>O1553</t>
  </si>
  <si>
    <t>Kristen Blair</t>
  </si>
  <si>
    <t>B1623</t>
  </si>
  <si>
    <t>Capital soldier situation</t>
  </si>
  <si>
    <t>O3103</t>
  </si>
  <si>
    <t>O3918</t>
  </si>
  <si>
    <t>C799</t>
  </si>
  <si>
    <t>Kayla Stanton</t>
  </si>
  <si>
    <t>O2930</t>
  </si>
  <si>
    <t>Over pick</t>
  </si>
  <si>
    <t>O3332</t>
  </si>
  <si>
    <t>C849</t>
  </si>
  <si>
    <t>Autumn Little</t>
  </si>
  <si>
    <t>B1451</t>
  </si>
  <si>
    <t>Decision edge</t>
  </si>
  <si>
    <t>O2232</t>
  </si>
  <si>
    <t>C417</t>
  </si>
  <si>
    <t>William Hatfield</t>
  </si>
  <si>
    <t>B1253</t>
  </si>
  <si>
    <t>News better</t>
  </si>
  <si>
    <t>O3057</t>
  </si>
  <si>
    <t>Deborah Hunt</t>
  </si>
  <si>
    <t>O3071</t>
  </si>
  <si>
    <t>Regina Porter</t>
  </si>
  <si>
    <t>O3552</t>
  </si>
  <si>
    <t>B1114</t>
  </si>
  <si>
    <t>Be</t>
  </si>
  <si>
    <t>O2779</t>
  </si>
  <si>
    <t>O3325</t>
  </si>
  <si>
    <t>B1647</t>
  </si>
  <si>
    <t>Finish recent each</t>
  </si>
  <si>
    <t>O1712</t>
  </si>
  <si>
    <t>C143</t>
  </si>
  <si>
    <t>Samantha Hall</t>
  </si>
  <si>
    <t>Fish question lay</t>
  </si>
  <si>
    <t>O2438</t>
  </si>
  <si>
    <t>B1305</t>
  </si>
  <si>
    <t>Choice yard list</t>
  </si>
  <si>
    <t>O3562</t>
  </si>
  <si>
    <t>O2873</t>
  </si>
  <si>
    <t>O1091</t>
  </si>
  <si>
    <t>Rise</t>
  </si>
  <si>
    <t>O2509</t>
  </si>
  <si>
    <t>C699</t>
  </si>
  <si>
    <t>Charles Hobbs</t>
  </si>
  <si>
    <t>O3277</t>
  </si>
  <si>
    <t>C131</t>
  </si>
  <si>
    <t>Anthony Lowe</t>
  </si>
  <si>
    <t>O2184</t>
  </si>
  <si>
    <t>Karen Reed</t>
  </si>
  <si>
    <t>Task without</t>
  </si>
  <si>
    <t>O1835</t>
  </si>
  <si>
    <t>B1340</t>
  </si>
  <si>
    <t>Phone move base</t>
  </si>
  <si>
    <t>O3469</t>
  </si>
  <si>
    <t>O2876</t>
  </si>
  <si>
    <t>O3074</t>
  </si>
  <si>
    <t>C880</t>
  </si>
  <si>
    <t>Alan Zamora</t>
  </si>
  <si>
    <t>B1474</t>
  </si>
  <si>
    <t>Every bill</t>
  </si>
  <si>
    <t>O2947</t>
  </si>
  <si>
    <t>Nancy Green</t>
  </si>
  <si>
    <t>O3585</t>
  </si>
  <si>
    <t>Drop necessary course</t>
  </si>
  <si>
    <t>O2273</t>
  </si>
  <si>
    <t>C902</t>
  </si>
  <si>
    <t>Deanna Rose</t>
  </si>
  <si>
    <t>O1950</t>
  </si>
  <si>
    <t>Tyler Wade</t>
  </si>
  <si>
    <t>B1932</t>
  </si>
  <si>
    <t>Democratic mother</t>
  </si>
  <si>
    <t>O3413</t>
  </si>
  <si>
    <t>Rule become</t>
  </si>
  <si>
    <t>O2251</t>
  </si>
  <si>
    <t>B1894</t>
  </si>
  <si>
    <t>Home material the</t>
  </si>
  <si>
    <t>O2253</t>
  </si>
  <si>
    <t>C567</t>
  </si>
  <si>
    <t>Sean Butler</t>
  </si>
  <si>
    <t>O3779</t>
  </si>
  <si>
    <t>Joshua Rodriguez</t>
  </si>
  <si>
    <t>O3818</t>
  </si>
  <si>
    <t>Mary Taylor</t>
  </si>
  <si>
    <t>B1210</t>
  </si>
  <si>
    <t>Door my respond</t>
  </si>
  <si>
    <t>O3820</t>
  </si>
  <si>
    <t>C773</t>
  </si>
  <si>
    <t>Thomas Thompson</t>
  </si>
  <si>
    <t>B1691</t>
  </si>
  <si>
    <t>Carry part</t>
  </si>
  <si>
    <t>O3792</t>
  </si>
  <si>
    <t>O1936</t>
  </si>
  <si>
    <t>Larry Watson</t>
  </si>
  <si>
    <t>Recently some</t>
  </si>
  <si>
    <t>O3187</t>
  </si>
  <si>
    <t>C828</t>
  </si>
  <si>
    <t>Tracey Reynolds</t>
  </si>
  <si>
    <t>Teacher eye star them</t>
  </si>
  <si>
    <t>O3127</t>
  </si>
  <si>
    <t>O2442</t>
  </si>
  <si>
    <t>B1138</t>
  </si>
  <si>
    <t>Peace</t>
  </si>
  <si>
    <t>O2748</t>
  </si>
  <si>
    <t>O3909</t>
  </si>
  <si>
    <t>O1746</t>
  </si>
  <si>
    <t>Paul Delacruz</t>
  </si>
  <si>
    <t>O1146</t>
  </si>
  <si>
    <t>Travis Cervantes</t>
  </si>
  <si>
    <t>Full after wear</t>
  </si>
  <si>
    <t>O1109</t>
  </si>
  <si>
    <t>Andrea Burch</t>
  </si>
  <si>
    <t>O2587</t>
  </si>
  <si>
    <t>C798</t>
  </si>
  <si>
    <t>Sheri Anderson</t>
  </si>
  <si>
    <t>B1252</t>
  </si>
  <si>
    <t>School price federal</t>
  </si>
  <si>
    <t>O2067</t>
  </si>
  <si>
    <t>C867</t>
  </si>
  <si>
    <t>Joyce Foster</t>
  </si>
  <si>
    <t>Sense</t>
  </si>
  <si>
    <t>O1574</t>
  </si>
  <si>
    <t>O1332</t>
  </si>
  <si>
    <t>Through well spend</t>
  </si>
  <si>
    <t>O3737</t>
  </si>
  <si>
    <t>B1299</t>
  </si>
  <si>
    <t>Not shoulder</t>
  </si>
  <si>
    <t>O2045</t>
  </si>
  <si>
    <t>C150</t>
  </si>
  <si>
    <t>Scott Richardson</t>
  </si>
  <si>
    <t>B1751</t>
  </si>
  <si>
    <t>At two early company</t>
  </si>
  <si>
    <t>O3674</t>
  </si>
  <si>
    <t>B1444</t>
  </si>
  <si>
    <t>Market</t>
  </si>
  <si>
    <t>O3488</t>
  </si>
  <si>
    <t>C297</t>
  </si>
  <si>
    <t>Craig Little</t>
  </si>
  <si>
    <t>B1510</t>
  </si>
  <si>
    <t>Environment what executive</t>
  </si>
  <si>
    <t>O2689</t>
  </si>
  <si>
    <t>O1370</t>
  </si>
  <si>
    <t>C491</t>
  </si>
  <si>
    <t>Matthew Warner</t>
  </si>
  <si>
    <t>B1866</t>
  </si>
  <si>
    <t>Economic likely determine newspaper</t>
  </si>
  <si>
    <t>O3827</t>
  </si>
  <si>
    <t>B1339</t>
  </si>
  <si>
    <t>Skill action view</t>
  </si>
  <si>
    <t>O3525</t>
  </si>
  <si>
    <t>O1119</t>
  </si>
  <si>
    <t>O1364</t>
  </si>
  <si>
    <t>O2169</t>
  </si>
  <si>
    <t>Whether seven</t>
  </si>
  <si>
    <t>O2921</t>
  </si>
  <si>
    <t>O2602</t>
  </si>
  <si>
    <t>O1509</t>
  </si>
  <si>
    <t>B1604</t>
  </si>
  <si>
    <t>Sit trial those</t>
  </si>
  <si>
    <t>O2879</t>
  </si>
  <si>
    <t>B1055</t>
  </si>
  <si>
    <t>Later</t>
  </si>
  <si>
    <t>O1984</t>
  </si>
  <si>
    <t>C689</t>
  </si>
  <si>
    <t>Victoria Travis</t>
  </si>
  <si>
    <t>O1096</t>
  </si>
  <si>
    <t>O3271</t>
  </si>
  <si>
    <t>O1384</t>
  </si>
  <si>
    <t>Sergio Brown</t>
  </si>
  <si>
    <t>O2174</t>
  </si>
  <si>
    <t>C505</t>
  </si>
  <si>
    <t>Breanna Howell</t>
  </si>
  <si>
    <t>Concern capital</t>
  </si>
  <si>
    <t>O2403</t>
  </si>
  <si>
    <t>O1178</t>
  </si>
  <si>
    <t>O3625</t>
  </si>
  <si>
    <t>O3688</t>
  </si>
  <si>
    <t>C790</t>
  </si>
  <si>
    <t>Gregory Mahoney</t>
  </si>
  <si>
    <t>B1391</t>
  </si>
  <si>
    <t>Be entire phone actually</t>
  </si>
  <si>
    <t>O2055</t>
  </si>
  <si>
    <t>C637</t>
  </si>
  <si>
    <t>Mr. Jacob Perez PhD</t>
  </si>
  <si>
    <t>O1903</t>
  </si>
  <si>
    <t>C162</t>
  </si>
  <si>
    <t>lisa fowler dds</t>
  </si>
  <si>
    <t>O1438</t>
  </si>
  <si>
    <t>C777</t>
  </si>
  <si>
    <t>Adrian Deleon</t>
  </si>
  <si>
    <t>Newspaper put key</t>
  </si>
  <si>
    <t>O2331</t>
  </si>
  <si>
    <t>Jennifer Alvarado</t>
  </si>
  <si>
    <t>O2245</t>
  </si>
  <si>
    <t>O1034</t>
  </si>
  <si>
    <t>O1369</t>
  </si>
  <si>
    <t>Kaitlyn Richardson</t>
  </si>
  <si>
    <t>B1374</t>
  </si>
  <si>
    <t>Different although wall</t>
  </si>
  <si>
    <t>O3175</t>
  </si>
  <si>
    <t>O1844</t>
  </si>
  <si>
    <t>Derek Bush</t>
  </si>
  <si>
    <t>B1367</t>
  </si>
  <si>
    <t>Picture particularly season together</t>
  </si>
  <si>
    <t>O1866</t>
  </si>
  <si>
    <t>C649</t>
  </si>
  <si>
    <t>Thomas Richards</t>
  </si>
  <si>
    <t>O2822</t>
  </si>
  <si>
    <t>Become option marriage</t>
  </si>
  <si>
    <t>O2682</t>
  </si>
  <si>
    <t>C925</t>
  </si>
  <si>
    <t>Julie Drake</t>
  </si>
  <si>
    <t>B1040</t>
  </si>
  <si>
    <t>Section attorney last take</t>
  </si>
  <si>
    <t>O2984</t>
  </si>
  <si>
    <t>Tracie White</t>
  </si>
  <si>
    <t>O3700</t>
  </si>
  <si>
    <t>Task admit sit</t>
  </si>
  <si>
    <t>O2259</t>
  </si>
  <si>
    <t>Melissa Cruz</t>
  </si>
  <si>
    <t>O2971</t>
  </si>
  <si>
    <t>Sherri Rice</t>
  </si>
  <si>
    <t>O1139</t>
  </si>
  <si>
    <t>B1668</t>
  </si>
  <si>
    <t>Try occur</t>
  </si>
  <si>
    <t>O1229</t>
  </si>
  <si>
    <t>B1166</t>
  </si>
  <si>
    <t>Ever</t>
  </si>
  <si>
    <t>O3448</t>
  </si>
  <si>
    <t>O3557</t>
  </si>
  <si>
    <t>C218</t>
  </si>
  <si>
    <t>Jessica Butler</t>
  </si>
  <si>
    <t>O2695</t>
  </si>
  <si>
    <t>C687</t>
  </si>
  <si>
    <t>Robert Holland</t>
  </si>
  <si>
    <t>B1302</t>
  </si>
  <si>
    <t>Focus politics major</t>
  </si>
  <si>
    <t>O1255</t>
  </si>
  <si>
    <t>C173</t>
  </si>
  <si>
    <t>Alicia Thomas</t>
  </si>
  <si>
    <t>B1419</t>
  </si>
  <si>
    <t>Can</t>
  </si>
  <si>
    <t>O1100</t>
  </si>
  <si>
    <t>O2136</t>
  </si>
  <si>
    <t>C292</t>
  </si>
  <si>
    <t>Darlene Cole</t>
  </si>
  <si>
    <t>B1867</t>
  </si>
  <si>
    <t>Care interest themselves</t>
  </si>
  <si>
    <t>O1487</t>
  </si>
  <si>
    <t>C136</t>
  </si>
  <si>
    <t>Lee Blair</t>
  </si>
  <si>
    <t>O3735</t>
  </si>
  <si>
    <t>John Raymond</t>
  </si>
  <si>
    <t>O3288</t>
  </si>
  <si>
    <t>Robert Hall</t>
  </si>
  <si>
    <t>O3984</t>
  </si>
  <si>
    <t>Amanda Bailey</t>
  </si>
  <si>
    <t>B1666</t>
  </si>
  <si>
    <t>Fast foot whom</t>
  </si>
  <si>
    <t>O1137</t>
  </si>
  <si>
    <t>B1031</t>
  </si>
  <si>
    <t>Letter possible</t>
  </si>
  <si>
    <t>O3075</t>
  </si>
  <si>
    <t>Justin Olsen</t>
  </si>
  <si>
    <t>O1403</t>
  </si>
  <si>
    <t>Mitchell Shepherd</t>
  </si>
  <si>
    <t>Black commercial</t>
  </si>
  <si>
    <t>O3821</t>
  </si>
  <si>
    <t>O2771</t>
  </si>
  <si>
    <t>O3734</t>
  </si>
  <si>
    <t>O3028</t>
  </si>
  <si>
    <t>Allison Coleman</t>
  </si>
  <si>
    <t>Mother ball</t>
  </si>
  <si>
    <t>O2699</t>
  </si>
  <si>
    <t>O2077</t>
  </si>
  <si>
    <t>C372</t>
  </si>
  <si>
    <t>Nicholas Nelson</t>
  </si>
  <si>
    <t>O3854</t>
  </si>
  <si>
    <t>O2795</t>
  </si>
  <si>
    <t>Leah Harper</t>
  </si>
  <si>
    <t>O2982</t>
  </si>
  <si>
    <t>Decade section gun including</t>
  </si>
  <si>
    <t>O2500</t>
  </si>
  <si>
    <t>C178</t>
  </si>
  <si>
    <t>Brian Byrd</t>
  </si>
  <si>
    <t>O1698</t>
  </si>
  <si>
    <t>Jennifer Kelly</t>
  </si>
  <si>
    <t>Hot tree cost</t>
  </si>
  <si>
    <t>O2884</t>
  </si>
  <si>
    <t>C380</t>
  </si>
  <si>
    <t>William Clark</t>
  </si>
  <si>
    <t>Experience let</t>
  </si>
  <si>
    <t>O2277</t>
  </si>
  <si>
    <t>O1992</t>
  </si>
  <si>
    <t>Brian Walsh</t>
  </si>
  <si>
    <t>Phone</t>
  </si>
  <si>
    <t>O3651</t>
  </si>
  <si>
    <t>C413</t>
  </si>
  <si>
    <t>Lucas Cortez</t>
  </si>
  <si>
    <t>O3929</t>
  </si>
  <si>
    <t>Art allow</t>
  </si>
  <si>
    <t>O2480</t>
  </si>
  <si>
    <t>C592</t>
  </si>
  <si>
    <t>Tyler Schultz</t>
  </si>
  <si>
    <t>O3575</t>
  </si>
  <si>
    <t>B1198</t>
  </si>
  <si>
    <t>Remember share this</t>
  </si>
  <si>
    <t>O2625</t>
  </si>
  <si>
    <t>O2267</t>
  </si>
  <si>
    <t>C112</t>
  </si>
  <si>
    <t>Monica Horton</t>
  </si>
  <si>
    <t>Amount finish</t>
  </si>
  <si>
    <t>O1658</t>
  </si>
  <si>
    <t>B1432</t>
  </si>
  <si>
    <t>Girl last say</t>
  </si>
  <si>
    <t>O2618</t>
  </si>
  <si>
    <t>B1365</t>
  </si>
  <si>
    <t>Stuff all arrive</t>
  </si>
  <si>
    <t>O1610</t>
  </si>
  <si>
    <t>Joseph Hammond</t>
  </si>
  <si>
    <t>Behavior</t>
  </si>
  <si>
    <t>O1680</t>
  </si>
  <si>
    <t>C253</t>
  </si>
  <si>
    <t>Crystal Ross</t>
  </si>
  <si>
    <t>Friend style agent</t>
  </si>
  <si>
    <t>O3290</t>
  </si>
  <si>
    <t>C600</t>
  </si>
  <si>
    <t>Mark Moody</t>
  </si>
  <si>
    <t>Thank</t>
  </si>
  <si>
    <t>O3206</t>
  </si>
  <si>
    <t>O2928</t>
  </si>
  <si>
    <t>O3559</t>
  </si>
  <si>
    <t>O1713</t>
  </si>
  <si>
    <t>O3141</t>
  </si>
  <si>
    <t>Easy bar</t>
  </si>
  <si>
    <t>O2097</t>
  </si>
  <si>
    <t>Craig Miller</t>
  </si>
  <si>
    <t>In</t>
  </si>
  <si>
    <t>O2607</t>
  </si>
  <si>
    <t>C756</t>
  </si>
  <si>
    <t>Steven Brown</t>
  </si>
  <si>
    <t>O1435</t>
  </si>
  <si>
    <t>O3927</t>
  </si>
  <si>
    <t>C457</t>
  </si>
  <si>
    <t>Sara Heath</t>
  </si>
  <si>
    <t>O3160</t>
  </si>
  <si>
    <t>Water investment federal</t>
  </si>
  <si>
    <t>O1060</t>
  </si>
  <si>
    <t>B1852</t>
  </si>
  <si>
    <t>Mean</t>
  </si>
  <si>
    <t>O1728</t>
  </si>
  <si>
    <t>C953</t>
  </si>
  <si>
    <t>Rickey Martinez DDS</t>
  </si>
  <si>
    <t>Field growth</t>
  </si>
  <si>
    <t>O2160</t>
  </si>
  <si>
    <t>C865</t>
  </si>
  <si>
    <t>Ronald Goodwin</t>
  </si>
  <si>
    <t>Street president course</t>
  </si>
  <si>
    <t>O2856</t>
  </si>
  <si>
    <t>O2408</t>
  </si>
  <si>
    <t>C492</t>
  </si>
  <si>
    <t>Chad Pena</t>
  </si>
  <si>
    <t>O2361</t>
  </si>
  <si>
    <t>O1751</t>
  </si>
  <si>
    <t>C582</t>
  </si>
  <si>
    <t>Kenneth Gonzalez</t>
  </si>
  <si>
    <t>Writer raise rate</t>
  </si>
  <si>
    <t>O3683</t>
  </si>
  <si>
    <t>Stay determine number</t>
  </si>
  <si>
    <t>O3086</t>
  </si>
  <si>
    <t>C892</t>
  </si>
  <si>
    <t>Debra Booker</t>
  </si>
  <si>
    <t>O1448</t>
  </si>
  <si>
    <t>C767</t>
  </si>
  <si>
    <t>Collin Rivera</t>
  </si>
  <si>
    <t>Reveal second</t>
  </si>
  <si>
    <t>O1528</t>
  </si>
  <si>
    <t>Dan Smith</t>
  </si>
  <si>
    <t>O1935</t>
  </si>
  <si>
    <t>Stephanie Gibson</t>
  </si>
  <si>
    <t>Myself number hold</t>
  </si>
  <si>
    <t>O3871</t>
  </si>
  <si>
    <t>O2935</t>
  </si>
  <si>
    <t>C395</t>
  </si>
  <si>
    <t>Bradley Flynn</t>
  </si>
  <si>
    <t>B1598</t>
  </si>
  <si>
    <t>People instead thousand</t>
  </si>
  <si>
    <t>O3480</t>
  </si>
  <si>
    <t>O2391</t>
  </si>
  <si>
    <t>O1389</t>
  </si>
  <si>
    <t>Someone live bill</t>
  </si>
  <si>
    <t>O1335</t>
  </si>
  <si>
    <t>Treatment see point</t>
  </si>
  <si>
    <t>O3438</t>
  </si>
  <si>
    <t>Prepare world court</t>
  </si>
  <si>
    <t>O2677</t>
  </si>
  <si>
    <t>Positive near</t>
  </si>
  <si>
    <t>O3036</t>
  </si>
  <si>
    <t>C411</t>
  </si>
  <si>
    <t>Emily Rodriguez</t>
  </si>
  <si>
    <t>Music human</t>
  </si>
  <si>
    <t>O2897</t>
  </si>
  <si>
    <t>O2861</t>
  </si>
  <si>
    <t>C659</t>
  </si>
  <si>
    <t>Emily Barrett</t>
  </si>
  <si>
    <t>B1497</t>
  </si>
  <si>
    <t>House significant forget war</t>
  </si>
  <si>
    <t>O2623</t>
  </si>
  <si>
    <t>O2859</t>
  </si>
  <si>
    <t>C722</t>
  </si>
  <si>
    <t>Elizabeth Kelly</t>
  </si>
  <si>
    <t>B1727</t>
  </si>
  <si>
    <t>Physical prove</t>
  </si>
  <si>
    <t>O3146</t>
  </si>
  <si>
    <t>O2650</t>
  </si>
  <si>
    <t>Father pass debate</t>
  </si>
  <si>
    <t>O1485</t>
  </si>
  <si>
    <t>Larry Haynes</t>
  </si>
  <si>
    <t>Audience new although</t>
  </si>
  <si>
    <t>O1603</t>
  </si>
  <si>
    <t>O1807</t>
  </si>
  <si>
    <t>O1192</t>
  </si>
  <si>
    <t>B1314</t>
  </si>
  <si>
    <t>Green treat speech</t>
  </si>
  <si>
    <t>O2620</t>
  </si>
  <si>
    <t>George Rollins</t>
  </si>
  <si>
    <t>O2797</t>
  </si>
  <si>
    <t>O3338</t>
  </si>
  <si>
    <t>Olivia Harris</t>
  </si>
  <si>
    <t>O1191</t>
  </si>
  <si>
    <t>O1681</t>
  </si>
  <si>
    <t>Jeffrey Smith</t>
  </si>
  <si>
    <t>O3992</t>
  </si>
  <si>
    <t>C320</t>
  </si>
  <si>
    <t>Elizabeth Cook</t>
  </si>
  <si>
    <t>O2712</t>
  </si>
  <si>
    <t>O3976</t>
  </si>
  <si>
    <t>B1820</t>
  </si>
  <si>
    <t>City if</t>
  </si>
  <si>
    <t>O1122</t>
  </si>
  <si>
    <t>Catherine Rasmussen</t>
  </si>
  <si>
    <t>O2001</t>
  </si>
  <si>
    <t>B1616</t>
  </si>
  <si>
    <t>Court break hear</t>
  </si>
  <si>
    <t>O2526</t>
  </si>
  <si>
    <t>B1861</t>
  </si>
  <si>
    <t>Chair Mrs</t>
  </si>
  <si>
    <t>O1445</t>
  </si>
  <si>
    <t>David Craig</t>
  </si>
  <si>
    <t>Choose consider draw</t>
  </si>
  <si>
    <t>O3419</t>
  </si>
  <si>
    <t>Jason Jackson</t>
  </si>
  <si>
    <t>O3597</t>
  </si>
  <si>
    <t>B1387</t>
  </si>
  <si>
    <t>Scene two among</t>
  </si>
  <si>
    <t>O2525</t>
  </si>
  <si>
    <t>O1159</t>
  </si>
  <si>
    <t>Melissa Carrillo</t>
  </si>
  <si>
    <t>Pressure American</t>
  </si>
  <si>
    <t>O3365</t>
  </si>
  <si>
    <t>Green while early</t>
  </si>
  <si>
    <t>O3973</t>
  </si>
  <si>
    <t>Six value blood</t>
  </si>
  <si>
    <t>O1845</t>
  </si>
  <si>
    <t>C454</t>
  </si>
  <si>
    <t>Jacqueline Brady</t>
  </si>
  <si>
    <t>O2752</t>
  </si>
  <si>
    <t>O2358</t>
  </si>
  <si>
    <t>O1267</t>
  </si>
  <si>
    <t>Sean Robles</t>
  </si>
  <si>
    <t>O1608</t>
  </si>
  <si>
    <t>White it</t>
  </si>
  <si>
    <t>O1491</t>
  </si>
  <si>
    <t>Brooke Bennett</t>
  </si>
  <si>
    <t>B1154</t>
  </si>
  <si>
    <t>Next admit</t>
  </si>
  <si>
    <t>O2463</t>
  </si>
  <si>
    <t>B1740</t>
  </si>
  <si>
    <t>International play</t>
  </si>
  <si>
    <t>O1638</t>
  </si>
  <si>
    <t>Matthew Stevenson</t>
  </si>
  <si>
    <t>Hit store</t>
  </si>
  <si>
    <t>O1142</t>
  </si>
  <si>
    <t>Director</t>
  </si>
  <si>
    <t>O3090</t>
  </si>
  <si>
    <t>C535</t>
  </si>
  <si>
    <t>Ashley Morgan</t>
  </si>
  <si>
    <t>O1355</t>
  </si>
  <si>
    <t>Media suddenly</t>
  </si>
  <si>
    <t>O2203</t>
  </si>
  <si>
    <t>O3983</t>
  </si>
  <si>
    <t>Christopher Nichols</t>
  </si>
  <si>
    <t>O1655</t>
  </si>
  <si>
    <t>Samuel Perez</t>
  </si>
  <si>
    <t>O1102</t>
  </si>
  <si>
    <t>Cynthia Conrad</t>
  </si>
  <si>
    <t>O2290</t>
  </si>
  <si>
    <t>Manage piece</t>
  </si>
  <si>
    <t>O2469</t>
  </si>
  <si>
    <t>David Mccoy</t>
  </si>
  <si>
    <t>B1634</t>
  </si>
  <si>
    <t>Campaign take mention</t>
  </si>
  <si>
    <t>O2522</t>
  </si>
  <si>
    <t>Local citizen</t>
  </si>
  <si>
    <t>O1048</t>
  </si>
  <si>
    <t>C938</t>
  </si>
  <si>
    <t>John Hansen</t>
  </si>
  <si>
    <t>O1284</t>
  </si>
  <si>
    <t>Behind staff</t>
  </si>
  <si>
    <t>O2150</t>
  </si>
  <si>
    <t>Sarah Schaefer</t>
  </si>
  <si>
    <t>O2459</t>
  </si>
  <si>
    <t>C475</t>
  </si>
  <si>
    <t>Mary Gilbert</t>
  </si>
  <si>
    <t>O2983</t>
  </si>
  <si>
    <t>Peace least find</t>
  </si>
  <si>
    <t>O1456</t>
  </si>
  <si>
    <t>Amanda Dorsey</t>
  </si>
  <si>
    <t>B1426</t>
  </si>
  <si>
    <t>Others series lay</t>
  </si>
  <si>
    <t>O1774</t>
  </si>
  <si>
    <t>Richard Snyder</t>
  </si>
  <si>
    <t>Thus will watch</t>
  </si>
  <si>
    <t>O3468</t>
  </si>
  <si>
    <t>Daniel Clements</t>
  </si>
  <si>
    <t>B1284</t>
  </si>
  <si>
    <t>Wife without</t>
  </si>
  <si>
    <t>O1584</t>
  </si>
  <si>
    <t>B1183</t>
  </si>
  <si>
    <t>Sea hold</t>
  </si>
  <si>
    <t>O3899</t>
  </si>
  <si>
    <t>Taylor Chambers</t>
  </si>
  <si>
    <t>O3096</t>
  </si>
  <si>
    <t>C706</t>
  </si>
  <si>
    <t>Jason Collins</t>
  </si>
  <si>
    <t>Mention smile</t>
  </si>
  <si>
    <t>O1587</t>
  </si>
  <si>
    <t>Vincent Mcneil</t>
  </si>
  <si>
    <t>Clearly day</t>
  </si>
  <si>
    <t>O2586</t>
  </si>
  <si>
    <t>Michael Vincent</t>
  </si>
  <si>
    <t>O1312</t>
  </si>
  <si>
    <t>Victoria Banks</t>
  </si>
  <si>
    <t>B1120</t>
  </si>
  <si>
    <t>Claim particular</t>
  </si>
  <si>
    <t>O2791</t>
  </si>
  <si>
    <t>B1445</t>
  </si>
  <si>
    <t>Factor buy</t>
  </si>
  <si>
    <t>O1747</t>
  </si>
  <si>
    <t>C250</t>
  </si>
  <si>
    <t>Carla Rodriguez</t>
  </si>
  <si>
    <t>Second reduce career</t>
  </si>
  <si>
    <t>O3937</t>
  </si>
  <si>
    <t>O2435</t>
  </si>
  <si>
    <t>Rebecca Byrd</t>
  </si>
  <si>
    <t>O1803</t>
  </si>
  <si>
    <t>B1511</t>
  </si>
  <si>
    <t>Live</t>
  </si>
  <si>
    <t>O1402</t>
  </si>
  <si>
    <t>Emily Rowe</t>
  </si>
  <si>
    <t>O2608</t>
  </si>
  <si>
    <t>O3180</t>
  </si>
  <si>
    <t>C135</t>
  </si>
  <si>
    <t>Sarah Herring</t>
  </si>
  <si>
    <t>O1000</t>
  </si>
  <si>
    <t>C439</t>
  </si>
  <si>
    <t>Erin Hernandez</t>
  </si>
  <si>
    <t>B1049</t>
  </si>
  <si>
    <t>Poor film measure</t>
  </si>
  <si>
    <t>O2472</t>
  </si>
  <si>
    <t>C217</t>
  </si>
  <si>
    <t>Christopher Cruz</t>
  </si>
  <si>
    <t>O2165</t>
  </si>
  <si>
    <t>C694</t>
  </si>
  <si>
    <t>Michele Roberts</t>
  </si>
  <si>
    <t>O1540</t>
  </si>
  <si>
    <t>Small approach doctor</t>
  </si>
  <si>
    <t>O2974</t>
  </si>
  <si>
    <t>C509</t>
  </si>
  <si>
    <t>Thomas Smith</t>
  </si>
  <si>
    <t>Nothing</t>
  </si>
  <si>
    <t>O2129</t>
  </si>
  <si>
    <t>Friend pass</t>
  </si>
  <si>
    <t>O3486</t>
  </si>
  <si>
    <t>Future look</t>
  </si>
  <si>
    <t>O3506</t>
  </si>
  <si>
    <t>C678</t>
  </si>
  <si>
    <t>Daniel Burgess</t>
  </si>
  <si>
    <t>O2173</t>
  </si>
  <si>
    <t>Paula Atkinson</t>
  </si>
  <si>
    <t>O2540</t>
  </si>
  <si>
    <t>O3297</t>
  </si>
  <si>
    <t>C737</t>
  </si>
  <si>
    <t>Denise Bright</t>
  </si>
  <si>
    <t>O1748</t>
  </si>
  <si>
    <t>Nothing summer</t>
  </si>
  <si>
    <t>O2291</t>
  </si>
  <si>
    <t>Within major other</t>
  </si>
  <si>
    <t>O1885</t>
  </si>
  <si>
    <t>Melissa Carter</t>
  </si>
  <si>
    <t>O1130</t>
  </si>
  <si>
    <t>Beyond may official</t>
  </si>
  <si>
    <t>O3999</t>
  </si>
  <si>
    <t>Woman mother</t>
  </si>
  <si>
    <t>O3695</t>
  </si>
  <si>
    <t>Jacqueline Mitchell</t>
  </si>
  <si>
    <t>O3406</t>
  </si>
  <si>
    <t>O3741</t>
  </si>
  <si>
    <t>O2814</t>
  </si>
  <si>
    <t>O3788</t>
  </si>
  <si>
    <t>John Hall</t>
  </si>
  <si>
    <t>O1890</t>
  </si>
  <si>
    <t>Mario King</t>
  </si>
  <si>
    <t>B1772</t>
  </si>
  <si>
    <t>Watch prevent</t>
  </si>
  <si>
    <t>O1649</t>
  </si>
  <si>
    <t>Jessica Maldonado</t>
  </si>
  <si>
    <t>Interview professor per</t>
  </si>
  <si>
    <t>O2393</t>
  </si>
  <si>
    <t>Nicholas Johnson</t>
  </si>
  <si>
    <t>O3137</t>
  </si>
  <si>
    <t>Hunter Montoya</t>
  </si>
  <si>
    <t>Option</t>
  </si>
  <si>
    <t>O3719</t>
  </si>
  <si>
    <t>O3205</t>
  </si>
  <si>
    <t>Patrick Castro</t>
  </si>
  <si>
    <t>O2319</t>
  </si>
  <si>
    <t>B1927</t>
  </si>
  <si>
    <t>Wish fly admit</t>
  </si>
  <si>
    <t>O3460</t>
  </si>
  <si>
    <t>Friend clearly</t>
  </si>
  <si>
    <t>O1188</t>
  </si>
  <si>
    <t>C193</t>
  </si>
  <si>
    <t>Cathy Lopez</t>
  </si>
  <si>
    <t>O2433</t>
  </si>
  <si>
    <t>B1262</t>
  </si>
  <si>
    <t>Expect itself involve study</t>
  </si>
  <si>
    <t>O2107</t>
  </si>
  <si>
    <t>C946</t>
  </si>
  <si>
    <t>Shannon Perez</t>
  </si>
  <si>
    <t>Item morning</t>
  </si>
  <si>
    <t>O3390</t>
  </si>
  <si>
    <t>B1376</t>
  </si>
  <si>
    <t>Girl happy quickly</t>
  </si>
  <si>
    <t>O3535</t>
  </si>
  <si>
    <t>O1314</t>
  </si>
  <si>
    <t>Lay region</t>
  </si>
  <si>
    <t>O3234</t>
  </si>
  <si>
    <t>O2886</t>
  </si>
  <si>
    <t>O1351</t>
  </si>
  <si>
    <t>O1859</t>
  </si>
  <si>
    <t>Brett Baker</t>
  </si>
  <si>
    <t>Under little able</t>
  </si>
  <si>
    <t>O3161</t>
  </si>
  <si>
    <t>O1861</t>
  </si>
  <si>
    <t>Steven Kennedy</t>
  </si>
  <si>
    <t>Health recognize</t>
  </si>
  <si>
    <t>O3739</t>
  </si>
  <si>
    <t>B1015</t>
  </si>
  <si>
    <t>Each agent</t>
  </si>
  <si>
    <t>O3530</t>
  </si>
  <si>
    <t>C530</t>
  </si>
  <si>
    <t>Samuel Walker</t>
  </si>
  <si>
    <t>O3761</t>
  </si>
  <si>
    <t>O2977</t>
  </si>
  <si>
    <t>B1131</t>
  </si>
  <si>
    <t>Indeed fast too</t>
  </si>
  <si>
    <t>O3040</t>
  </si>
  <si>
    <t>Deep lay</t>
  </si>
  <si>
    <t>O2634</t>
  </si>
  <si>
    <t>Ashley Brown</t>
  </si>
  <si>
    <t>B1362</t>
  </si>
  <si>
    <t>Risk quickly finally</t>
  </si>
  <si>
    <t>O3239</t>
  </si>
  <si>
    <t>O2772</t>
  </si>
  <si>
    <t>O1800</t>
  </si>
  <si>
    <t>C681</t>
  </si>
  <si>
    <t>Nancy Johnson</t>
  </si>
  <si>
    <t>B1152</t>
  </si>
  <si>
    <t>Exactly Republican</t>
  </si>
  <si>
    <t>O3504</t>
  </si>
  <si>
    <t>Television</t>
  </si>
  <si>
    <t>O3629</t>
  </si>
  <si>
    <t>O1425</t>
  </si>
  <si>
    <t>C989</t>
  </si>
  <si>
    <t>Past try American</t>
  </si>
  <si>
    <t>O2321</t>
  </si>
  <si>
    <t>O2112</t>
  </si>
  <si>
    <t>Surface past</t>
  </si>
  <si>
    <t>O3584</t>
  </si>
  <si>
    <t>O2636</t>
  </si>
  <si>
    <t>O2189</t>
  </si>
  <si>
    <t>Ashley Lewis</t>
  </si>
  <si>
    <t>B1803</t>
  </si>
  <si>
    <t>Behavior available</t>
  </si>
  <si>
    <t>O3644</t>
  </si>
  <si>
    <t>O3213</t>
  </si>
  <si>
    <t>Thought him may</t>
  </si>
  <si>
    <t>O3805</t>
  </si>
  <si>
    <t>O2773</t>
  </si>
  <si>
    <t>Include form</t>
  </si>
  <si>
    <t>O2296</t>
  </si>
  <si>
    <t>Coach by</t>
  </si>
  <si>
    <t>O3990</t>
  </si>
  <si>
    <t>C613</t>
  </si>
  <si>
    <t>Phyllis Dunn</t>
  </si>
  <si>
    <t>Free when recently</t>
  </si>
  <si>
    <t>O2368</t>
  </si>
  <si>
    <t>Kelly Brooks</t>
  </si>
  <si>
    <t>B1042</t>
  </si>
  <si>
    <t>Star when</t>
  </si>
  <si>
    <t>O2842</t>
  </si>
  <si>
    <t>C433</t>
  </si>
  <si>
    <t>Jeffrey Thornton</t>
  </si>
  <si>
    <t>B1648</t>
  </si>
  <si>
    <t>Investment figure sing</t>
  </si>
  <si>
    <t>O3606</t>
  </si>
  <si>
    <t>C181</t>
  </si>
  <si>
    <t>David Cross</t>
  </si>
  <si>
    <t>O1078</t>
  </si>
  <si>
    <t>Center</t>
  </si>
  <si>
    <t>O2078</t>
  </si>
  <si>
    <t>robert anderson</t>
  </si>
  <si>
    <t>O1503</t>
  </si>
  <si>
    <t>Indeed trade main</t>
  </si>
  <si>
    <t>O2399</t>
  </si>
  <si>
    <t>O1906</t>
  </si>
  <si>
    <t>C537</t>
  </si>
  <si>
    <t>Mark Mitchell</t>
  </si>
  <si>
    <t>O2521</t>
  </si>
  <si>
    <t>B1181</t>
  </si>
  <si>
    <t>Green level</t>
  </si>
  <si>
    <t>O2419</t>
  </si>
  <si>
    <t>O2400</t>
  </si>
  <si>
    <t>O1163</t>
  </si>
  <si>
    <t>Mind morning</t>
  </si>
  <si>
    <t>O3577</t>
  </si>
  <si>
    <t>O1777</t>
  </si>
  <si>
    <t>Back wonder follow</t>
  </si>
  <si>
    <t>O3670</t>
  </si>
  <si>
    <t>O2738</t>
  </si>
  <si>
    <t>Jacqueline Smith</t>
  </si>
  <si>
    <t>Very population</t>
  </si>
  <si>
    <t>O1542</t>
  </si>
  <si>
    <t>Johnny Morgan</t>
  </si>
  <si>
    <t>O3454</t>
  </si>
  <si>
    <t>O3867</t>
  </si>
  <si>
    <t>Andrea Sims</t>
  </si>
  <si>
    <t>Stuff yet</t>
  </si>
  <si>
    <t>O3970</t>
  </si>
  <si>
    <t>Elaine Rivera</t>
  </si>
  <si>
    <t>O2955</t>
  </si>
  <si>
    <t>Fast forward appear</t>
  </si>
  <si>
    <t>O2166</t>
  </si>
  <si>
    <t>Erica Medina</t>
  </si>
  <si>
    <t>Single country huge</t>
  </si>
  <si>
    <t>O2923</t>
  </si>
  <si>
    <t>Amanda Smith</t>
  </si>
  <si>
    <t>B1645</t>
  </si>
  <si>
    <t>Need red</t>
  </si>
  <si>
    <t>O1826</t>
  </si>
  <si>
    <t>C159</t>
  </si>
  <si>
    <t>Carol Kim</t>
  </si>
  <si>
    <t>About nature social above</t>
  </si>
  <si>
    <t>O2770</t>
  </si>
  <si>
    <t>C337</t>
  </si>
  <si>
    <t>Matthew Jackson</t>
  </si>
  <si>
    <t>O2246</t>
  </si>
  <si>
    <t>C557</t>
  </si>
  <si>
    <t>Marvin Hughes</t>
  </si>
  <si>
    <t>O1759</t>
  </si>
  <si>
    <t>Jennifer Hill</t>
  </si>
  <si>
    <t>Justin Williams</t>
  </si>
  <si>
    <t>B1062</t>
  </si>
  <si>
    <t>O3266</t>
  </si>
  <si>
    <t>O3740</t>
  </si>
  <si>
    <t>O1405</t>
  </si>
  <si>
    <t>C763</t>
  </si>
  <si>
    <t>Heather Rogers</t>
  </si>
  <si>
    <t>O2832</t>
  </si>
  <si>
    <t>O1852</t>
  </si>
  <si>
    <t>O1788</t>
  </si>
  <si>
    <t>Wind minute never</t>
  </si>
  <si>
    <t>O2313</t>
  </si>
  <si>
    <t>O2494</t>
  </si>
  <si>
    <t>B1633</t>
  </si>
  <si>
    <t>Final usually former</t>
  </si>
  <si>
    <t>O3837</t>
  </si>
  <si>
    <t>O3958</t>
  </si>
  <si>
    <t>O2146</t>
  </si>
  <si>
    <t>O3687</t>
  </si>
  <si>
    <t>O3364</t>
  </si>
  <si>
    <t>B1270</t>
  </si>
  <si>
    <t>Position clear question</t>
  </si>
  <si>
    <t>O1419</t>
  </si>
  <si>
    <t>C820</t>
  </si>
  <si>
    <t>Jennifer Taylor</t>
  </si>
  <si>
    <t>Low machine</t>
  </si>
  <si>
    <t>O1602</t>
  </si>
  <si>
    <t>C474</t>
  </si>
  <si>
    <t>Darin Brown</t>
  </si>
  <si>
    <t>O2725</t>
  </si>
  <si>
    <t>Sport catch</t>
  </si>
  <si>
    <t>O3573</t>
  </si>
  <si>
    <t>C500</t>
  </si>
  <si>
    <t>Allen Wallace</t>
  </si>
  <si>
    <t>O2257</t>
  </si>
  <si>
    <t>Stephanie Ramirez</t>
  </si>
  <si>
    <t>Project develop decide</t>
  </si>
  <si>
    <t>O1697</t>
  </si>
  <si>
    <t>B1891</t>
  </si>
  <si>
    <t>Deal conference director</t>
  </si>
  <si>
    <t>O2691</t>
  </si>
  <si>
    <t>B1133</t>
  </si>
  <si>
    <t>Easy stock</t>
  </si>
  <si>
    <t>O2503</t>
  </si>
  <si>
    <t>Kristina Wyatt</t>
  </si>
  <si>
    <t>O1276</t>
  </si>
  <si>
    <t>O1131</t>
  </si>
  <si>
    <t>Edward Patterson</t>
  </si>
  <si>
    <t>Art position staff</t>
  </si>
  <si>
    <t>O3895</t>
  </si>
  <si>
    <t>C138</t>
  </si>
  <si>
    <t>John Hess</t>
  </si>
  <si>
    <t>O2460</t>
  </si>
  <si>
    <t>O2216</t>
  </si>
  <si>
    <t>O1991</t>
  </si>
  <si>
    <t>O2539</t>
  </si>
  <si>
    <t>O2558</t>
  </si>
  <si>
    <t>Majority reduce</t>
  </si>
  <si>
    <t>O1576</t>
  </si>
  <si>
    <t>Mary Gregory</t>
  </si>
  <si>
    <t>B1029</t>
  </si>
  <si>
    <t>Material economy</t>
  </si>
  <si>
    <t>O3610</t>
  </si>
  <si>
    <t>Kayla Hill</t>
  </si>
  <si>
    <t>O1848</t>
  </si>
  <si>
    <t>O2372</t>
  </si>
  <si>
    <t>C787</t>
  </si>
  <si>
    <t>Allen Newman</t>
  </si>
  <si>
    <t>O3321</t>
  </si>
  <si>
    <t>O2519</t>
  </si>
  <si>
    <t>B1519</t>
  </si>
  <si>
    <t>Compare two hand</t>
  </si>
  <si>
    <t>O3696</t>
  </si>
  <si>
    <t>O2453</t>
  </si>
  <si>
    <t>Kim Watkins</t>
  </si>
  <si>
    <t>O2034</t>
  </si>
  <si>
    <t>Nicole Ortega</t>
  </si>
  <si>
    <t>Five PM glass</t>
  </si>
  <si>
    <t>O2794</t>
  </si>
  <si>
    <t>B1170</t>
  </si>
  <si>
    <t>Admit smile</t>
  </si>
  <si>
    <t>O1165</t>
  </si>
  <si>
    <t>O1572</t>
  </si>
  <si>
    <t>Shelby Gonzales</t>
  </si>
  <si>
    <t>O2808</t>
  </si>
  <si>
    <t>O1896</t>
  </si>
  <si>
    <t>C805</t>
  </si>
  <si>
    <t>Diana Butler</t>
  </si>
  <si>
    <t>O1365</t>
  </si>
  <si>
    <t>Kevin Wilson</t>
  </si>
  <si>
    <t>O1971</t>
  </si>
  <si>
    <t>Michael Friedman</t>
  </si>
  <si>
    <t>Gun mother paper</t>
  </si>
  <si>
    <t>Remember key</t>
  </si>
  <si>
    <t>O3408</t>
  </si>
  <si>
    <t>C829</t>
  </si>
  <si>
    <t>Rachel Herring</t>
  </si>
  <si>
    <t>O1609</t>
  </si>
  <si>
    <t>C459</t>
  </si>
  <si>
    <t>Lisa Lee</t>
  </si>
  <si>
    <t>B1259</t>
  </si>
  <si>
    <t>Traditional four talk</t>
  </si>
  <si>
    <t>O2632</t>
  </si>
  <si>
    <t>O1377</t>
  </si>
  <si>
    <t>Zachary Harris</t>
  </si>
  <si>
    <t>Though land garden</t>
  </si>
  <si>
    <t>O1063</t>
  </si>
  <si>
    <t>B1873</t>
  </si>
  <si>
    <t>Read moment</t>
  </si>
  <si>
    <t>O3309</t>
  </si>
  <si>
    <t>C307</t>
  </si>
  <si>
    <t>Chelsea King</t>
  </si>
  <si>
    <t>O2417</t>
  </si>
  <si>
    <t>O3301</t>
  </si>
  <si>
    <t>Caitlin Pham</t>
  </si>
  <si>
    <t>O3615</t>
  </si>
  <si>
    <t>C561</t>
  </si>
  <si>
    <t>Samantha Ortega</t>
  </si>
  <si>
    <t>B1010</t>
  </si>
  <si>
    <t>Eat any</t>
  </si>
  <si>
    <t>O2328</t>
  </si>
  <si>
    <t>C812</t>
  </si>
  <si>
    <t>John Lowe DDS</t>
  </si>
  <si>
    <t>O2101</t>
  </si>
  <si>
    <t>Dylan Baker</t>
  </si>
  <si>
    <t>Herself</t>
  </si>
  <si>
    <t>O2119</t>
  </si>
  <si>
    <t>Decide</t>
  </si>
  <si>
    <t>O1706</t>
  </si>
  <si>
    <t>O1876</t>
  </si>
  <si>
    <t>O2638</t>
  </si>
  <si>
    <t>C489</t>
  </si>
  <si>
    <t>David Roy</t>
  </si>
  <si>
    <t>Visit key</t>
  </si>
  <si>
    <t>O2726</t>
  </si>
  <si>
    <t>O3084</t>
  </si>
  <si>
    <t>C888</t>
  </si>
  <si>
    <t>Debra King</t>
  </si>
  <si>
    <t>O2339</t>
  </si>
  <si>
    <t>O2415</t>
  </si>
  <si>
    <t>C265</t>
  </si>
  <si>
    <t>Ethan Macias</t>
  </si>
  <si>
    <t>O2926</t>
  </si>
  <si>
    <t>Sandra Jones</t>
  </si>
  <si>
    <t>B1364</t>
  </si>
  <si>
    <t>State create</t>
  </si>
  <si>
    <t>O3847</t>
  </si>
  <si>
    <t>O1349</t>
  </si>
  <si>
    <t>John Wilson</t>
  </si>
  <si>
    <t>O2201</t>
  </si>
  <si>
    <t>C285</t>
  </si>
  <si>
    <t>Jamie Larson</t>
  </si>
  <si>
    <t>O3375</t>
  </si>
  <si>
    <t>C341</t>
  </si>
  <si>
    <t>Melissa Galvan</t>
  </si>
  <si>
    <t>O1279</t>
  </si>
  <si>
    <t>O1476</t>
  </si>
  <si>
    <t>O2580</t>
  </si>
  <si>
    <t>Moment customer</t>
  </si>
  <si>
    <t>O1717</t>
  </si>
  <si>
    <t>C556</t>
  </si>
  <si>
    <t>Steven Olsen</t>
  </si>
  <si>
    <t>B1709</t>
  </si>
  <si>
    <t>Prevent likely technology same</t>
  </si>
  <si>
    <t>O1551</t>
  </si>
  <si>
    <t>O1001</t>
  </si>
  <si>
    <t>Gregory Mathis</t>
  </si>
  <si>
    <t>O3757</t>
  </si>
  <si>
    <t>Region society</t>
  </si>
  <si>
    <t>O2366</t>
  </si>
  <si>
    <t>C244</t>
  </si>
  <si>
    <t>William Obrien</t>
  </si>
  <si>
    <t>Recently take</t>
  </si>
  <si>
    <t>O1013</t>
  </si>
  <si>
    <t>Child pick artist clear</t>
  </si>
  <si>
    <t>O1605</t>
  </si>
  <si>
    <t>Larry Lloyd</t>
  </si>
  <si>
    <t>O3942</t>
  </si>
  <si>
    <t>B1477</t>
  </si>
  <si>
    <t>Own today</t>
  </si>
  <si>
    <t>O2278</t>
  </si>
  <si>
    <t>Gabrielle Hernandez</t>
  </si>
  <si>
    <t>B1947</t>
  </si>
  <si>
    <t>Hour indeed</t>
  </si>
  <si>
    <t>O1855</t>
  </si>
  <si>
    <t>Daniel Wood</t>
  </si>
  <si>
    <t>Claim clear</t>
  </si>
  <si>
    <t>O1148</t>
  </si>
  <si>
    <t>Joshua Alvarado</t>
  </si>
  <si>
    <t>B1626</t>
  </si>
  <si>
    <t>Mrs collection</t>
  </si>
  <si>
    <t>O3000</t>
  </si>
  <si>
    <t>O3384</t>
  </si>
  <si>
    <t>B1159</t>
  </si>
  <si>
    <t>Nation somebody far</t>
  </si>
  <si>
    <t>O2234</t>
  </si>
  <si>
    <t>O1590</t>
  </si>
  <si>
    <t>O2013</t>
  </si>
  <si>
    <t>Mary Wu</t>
  </si>
  <si>
    <t>O2464</t>
  </si>
  <si>
    <t>O1378</t>
  </si>
  <si>
    <t>Gary Little</t>
  </si>
  <si>
    <t>O3841</t>
  </si>
  <si>
    <t>O1869</t>
  </si>
  <si>
    <t>O2357</t>
  </si>
  <si>
    <t>O3284</t>
  </si>
  <si>
    <t>O2655</t>
  </si>
  <si>
    <t>Ability rise</t>
  </si>
  <si>
    <t>O1429</t>
  </si>
  <si>
    <t>C840</t>
  </si>
  <si>
    <t>Justin Gilmore</t>
  </si>
  <si>
    <t>B1529</t>
  </si>
  <si>
    <t>Care soon</t>
  </si>
  <si>
    <t>O1336</t>
  </si>
  <si>
    <t>B1980</t>
  </si>
  <si>
    <t>Under treatment</t>
  </si>
  <si>
    <t>O2153</t>
  </si>
  <si>
    <t>B1309</t>
  </si>
  <si>
    <t>Force may</t>
  </si>
  <si>
    <t>O3080</t>
  </si>
  <si>
    <t>O3744</t>
  </si>
  <si>
    <t>O1874</t>
  </si>
  <si>
    <t>C832</t>
  </si>
  <si>
    <t>Jacob Adams</t>
  </si>
  <si>
    <t>Line perhaps enjoy</t>
  </si>
  <si>
    <t>O1960</t>
  </si>
  <si>
    <t>O1594</t>
  </si>
  <si>
    <t>C824</t>
  </si>
  <si>
    <t>Tina Fowler</t>
  </si>
  <si>
    <t>Allow personal</t>
  </si>
  <si>
    <t>O2700</t>
  </si>
  <si>
    <t>Beyond but</t>
  </si>
  <si>
    <t>O3503</t>
  </si>
  <si>
    <t>O2375</t>
  </si>
  <si>
    <t>O1846</t>
  </si>
  <si>
    <t>O2108</t>
  </si>
  <si>
    <t>C702</t>
  </si>
  <si>
    <t>Emily Johnson</t>
  </si>
  <si>
    <t>Look fall trip</t>
  </si>
  <si>
    <t>O1827</t>
  </si>
  <si>
    <t>B1352</t>
  </si>
  <si>
    <t>Now small whole upon</t>
  </si>
  <si>
    <t>O1794</t>
  </si>
  <si>
    <t>Act feeling</t>
  </si>
  <si>
    <t>O2021</t>
  </si>
  <si>
    <t>Melissa Morales</t>
  </si>
  <si>
    <t>Message pay race</t>
  </si>
  <si>
    <t>O1055</t>
  </si>
  <si>
    <t>O3799</t>
  </si>
  <si>
    <t>O1550</t>
  </si>
  <si>
    <t>O2371</t>
  </si>
  <si>
    <t>C848</t>
  </si>
  <si>
    <t>Monica Martin</t>
  </si>
  <si>
    <t>O2630</t>
  </si>
  <si>
    <t>Bobby Mckee</t>
  </si>
  <si>
    <t>O2532</t>
  </si>
  <si>
    <t>B1807</t>
  </si>
  <si>
    <t>Knowledge beyond lot</t>
  </si>
  <si>
    <t>O2775</t>
  </si>
  <si>
    <t>Mary Davis</t>
  </si>
  <si>
    <t>O2627</t>
  </si>
  <si>
    <t>B1227</t>
  </si>
  <si>
    <t>Half bad the</t>
  </si>
  <si>
    <t>O3581</t>
  </si>
  <si>
    <t>O1113</t>
  </si>
  <si>
    <t>Raymond Garcia</t>
  </si>
  <si>
    <t>O3567</t>
  </si>
  <si>
    <t>Car they</t>
  </si>
  <si>
    <t>O2254</t>
  </si>
  <si>
    <t>Rachel Porter</t>
  </si>
  <si>
    <t>O3539</t>
  </si>
  <si>
    <t>Randy Hall</t>
  </si>
  <si>
    <t>O2924</t>
  </si>
  <si>
    <t>O3699</t>
  </si>
  <si>
    <t>B1836</t>
  </si>
  <si>
    <t>Red themselves</t>
  </si>
  <si>
    <t>O1219</t>
  </si>
  <si>
    <t>Early garden position</t>
  </si>
  <si>
    <t>O1269</t>
  </si>
  <si>
    <t>Marilyn Parker</t>
  </si>
  <si>
    <t>O1042</t>
  </si>
  <si>
    <t>Anthony Best</t>
  </si>
  <si>
    <t>B1423</t>
  </si>
  <si>
    <t>Bring stuff adult</t>
  </si>
  <si>
    <t>O3767</t>
  </si>
  <si>
    <t>O2111</t>
  </si>
  <si>
    <t>Tanya Parks</t>
  </si>
  <si>
    <t>O2212</t>
  </si>
  <si>
    <t>O1893</t>
  </si>
  <si>
    <t>B1672</t>
  </si>
  <si>
    <t>Center color</t>
  </si>
  <si>
    <t>O2274</t>
  </si>
  <si>
    <t>O2965</t>
  </si>
  <si>
    <t>C129</t>
  </si>
  <si>
    <t>Robert Alvarez</t>
  </si>
  <si>
    <t>O3944</t>
  </si>
  <si>
    <t>O3463</t>
  </si>
  <si>
    <t>B1107</t>
  </si>
  <si>
    <t>Water require he</t>
  </si>
  <si>
    <t>O3912</t>
  </si>
  <si>
    <t>C104</t>
  </si>
  <si>
    <t>Dalton Mendoza</t>
  </si>
  <si>
    <t>O2377</t>
  </si>
  <si>
    <t>Help cause</t>
  </si>
  <si>
    <t>O3099</t>
  </si>
  <si>
    <t>O2467</t>
  </si>
  <si>
    <t>Debra Snyder</t>
  </si>
  <si>
    <t>O1295</t>
  </si>
  <si>
    <t>C216</t>
  </si>
  <si>
    <t>Casey Hines</t>
  </si>
  <si>
    <t>Down</t>
  </si>
  <si>
    <t>O1626</t>
  </si>
  <si>
    <t>John Gray</t>
  </si>
  <si>
    <t>O2996</t>
  </si>
  <si>
    <t>Likely red</t>
  </si>
  <si>
    <t>O3363</t>
  </si>
  <si>
    <t>O3698</t>
  </si>
  <si>
    <t>O1260</t>
  </si>
  <si>
    <t>C578</t>
  </si>
  <si>
    <t>Julie Anderson</t>
  </si>
  <si>
    <t>Them change</t>
  </si>
  <si>
    <t>O3351</t>
  </si>
  <si>
    <t>O2710</t>
  </si>
  <si>
    <t>Sarah Harris</t>
  </si>
  <si>
    <t>O2829</t>
  </si>
  <si>
    <t>C467</t>
  </si>
  <si>
    <t>Jamie Hanson</t>
  </si>
  <si>
    <t>O2513</t>
  </si>
  <si>
    <t>B1484</t>
  </si>
  <si>
    <t>Computer word</t>
  </si>
  <si>
    <t>O1302</t>
  </si>
  <si>
    <t>Melissa Ford</t>
  </si>
  <si>
    <t>B1546</t>
  </si>
  <si>
    <t>Lay agent account</t>
  </si>
  <si>
    <t>O1637</t>
  </si>
  <si>
    <t>O2692</t>
  </si>
  <si>
    <t>Hot meet list</t>
  </si>
  <si>
    <t>O2081</t>
  </si>
  <si>
    <t>Leave while</t>
  </si>
  <si>
    <t>O3536</t>
  </si>
  <si>
    <t>O3312</t>
  </si>
  <si>
    <t>B1883</t>
  </si>
  <si>
    <t>Part until</t>
  </si>
  <si>
    <t>O2906</t>
  </si>
  <si>
    <t>O2351</t>
  </si>
  <si>
    <t>O1399</t>
  </si>
  <si>
    <t>Start test standard</t>
  </si>
  <si>
    <t>O2553</t>
  </si>
  <si>
    <t>Gregory Allen</t>
  </si>
  <si>
    <t>O1311</t>
  </si>
  <si>
    <t>Joshua Bush</t>
  </si>
  <si>
    <t>Security human ground</t>
  </si>
  <si>
    <t>O3665</t>
  </si>
  <si>
    <t>Heather Baxter</t>
  </si>
  <si>
    <t>O1152</t>
  </si>
  <si>
    <t>O2784</t>
  </si>
  <si>
    <t>O1463</t>
  </si>
  <si>
    <t>B1748</t>
  </si>
  <si>
    <t>Trip newspaper</t>
  </si>
  <si>
    <t>O3210</t>
  </si>
  <si>
    <t>O3800</t>
  </si>
  <si>
    <t>B1463</t>
  </si>
  <si>
    <t>Half energy smile</t>
  </si>
  <si>
    <t>O1489</t>
  </si>
  <si>
    <t>Both agency shoulder</t>
  </si>
  <si>
    <t>O2869</t>
  </si>
  <si>
    <t>O3822</t>
  </si>
  <si>
    <t>O3392</t>
  </si>
  <si>
    <t>O1644</t>
  </si>
  <si>
    <t>C190</t>
  </si>
  <si>
    <t>Claire Kent</t>
  </si>
  <si>
    <t>O1447</t>
  </si>
  <si>
    <t>Participant development great much</t>
  </si>
  <si>
    <t>O1299</t>
  </si>
  <si>
    <t>B1813</t>
  </si>
  <si>
    <t>None push</t>
  </si>
  <si>
    <t>O2847</t>
  </si>
  <si>
    <t>B1112</t>
  </si>
  <si>
    <t>Choose ground staff</t>
  </si>
  <si>
    <t>O1592</t>
  </si>
  <si>
    <t>B1998</t>
  </si>
  <si>
    <t>More least low</t>
  </si>
  <si>
    <t>O3467</t>
  </si>
  <si>
    <t>O2022</t>
  </si>
  <si>
    <t>B1303</t>
  </si>
  <si>
    <t>Top Republican</t>
  </si>
  <si>
    <t>O2091</t>
  </si>
  <si>
    <t>Karina Wilkins</t>
  </si>
  <si>
    <t>O3760</t>
  </si>
  <si>
    <t>O2196</t>
  </si>
  <si>
    <t>O1123</t>
  </si>
  <si>
    <t>Brian Cook</t>
  </si>
  <si>
    <t>O1366</t>
  </si>
  <si>
    <t>Leader computer one</t>
  </si>
  <si>
    <t>O2514</t>
  </si>
  <si>
    <t>O2569</t>
  </si>
  <si>
    <t>O3523</t>
  </si>
  <si>
    <t>Adam Sparks</t>
  </si>
  <si>
    <t>O3487</t>
  </si>
  <si>
    <t>Cost edge</t>
  </si>
  <si>
    <t>O3678</t>
  </si>
  <si>
    <t>O3281</t>
  </si>
  <si>
    <t>C585</t>
  </si>
  <si>
    <t>Stephen Willis</t>
  </si>
  <si>
    <t>Country kid environment</t>
  </si>
  <si>
    <t>O1693</t>
  </si>
  <si>
    <t>Kenneth Johnson</t>
  </si>
  <si>
    <t>Assume</t>
  </si>
  <si>
    <t>O1718</t>
  </si>
  <si>
    <t>C827</t>
  </si>
  <si>
    <t>Lee Stephens</t>
  </si>
  <si>
    <t>B1909</t>
  </si>
  <si>
    <t>Eat certainly way</t>
  </si>
  <si>
    <t>O2190</t>
  </si>
  <si>
    <t>Nicole Cruz</t>
  </si>
  <si>
    <t>B1946</t>
  </si>
  <si>
    <t>Poor western market</t>
  </si>
  <si>
    <t>O1734</t>
  </si>
  <si>
    <t>O1472</t>
  </si>
  <si>
    <t>Erica Poole</t>
  </si>
  <si>
    <t>Fire stock</t>
  </si>
  <si>
    <t>O3893</t>
  </si>
  <si>
    <t>Reason</t>
  </si>
  <si>
    <t>O2889</t>
  </si>
  <si>
    <t>C188</t>
  </si>
  <si>
    <t>John Jones</t>
  </si>
  <si>
    <t>O3276</t>
  </si>
  <si>
    <t>Luis Pearson</t>
  </si>
  <si>
    <t>O1750</t>
  </si>
  <si>
    <t>C770</t>
  </si>
  <si>
    <t>Donna Higgins</t>
  </si>
  <si>
    <t>O2090</t>
  </si>
  <si>
    <t>C721</t>
  </si>
  <si>
    <t>Ashley Ellis</t>
  </si>
  <si>
    <t>B1289</t>
  </si>
  <si>
    <t>Tonight</t>
  </si>
  <si>
    <t>O3306</t>
  </si>
  <si>
    <t>O2252</t>
  </si>
  <si>
    <t>O2032</t>
  </si>
  <si>
    <t>O1428</t>
  </si>
  <si>
    <t>James Henry</t>
  </si>
  <si>
    <t>B1393</t>
  </si>
  <si>
    <t>Nor speak</t>
  </si>
  <si>
    <t>O2576</t>
  </si>
  <si>
    <t>O3998</t>
  </si>
  <si>
    <t>O1116</t>
  </si>
  <si>
    <t>B1706</t>
  </si>
  <si>
    <t>Receive hotel fly</t>
  </si>
  <si>
    <t>O1250</t>
  </si>
  <si>
    <t>Michelle Dougherty</t>
  </si>
  <si>
    <t>O3023</t>
  </si>
  <si>
    <t>O2803</t>
  </si>
  <si>
    <t>Society relate choose</t>
  </si>
  <si>
    <t>O2701</t>
  </si>
  <si>
    <t>B1418</t>
  </si>
  <si>
    <t>Themselves lay</t>
  </si>
  <si>
    <t>O3002</t>
  </si>
  <si>
    <t>Three blue property</t>
  </si>
  <si>
    <t>O3713</t>
  </si>
  <si>
    <t>O1224</t>
  </si>
  <si>
    <t>Jennifer Patton</t>
  </si>
  <si>
    <t>Simply camera</t>
  </si>
  <si>
    <t>O2666</t>
  </si>
  <si>
    <t>B1653</t>
  </si>
  <si>
    <t>Audience million strategy</t>
  </si>
  <si>
    <t>O3260</t>
  </si>
  <si>
    <t>What ability wonder</t>
  </si>
  <si>
    <t>O2907</t>
  </si>
  <si>
    <t>O3124</t>
  </si>
  <si>
    <t>O3680</t>
  </si>
  <si>
    <t>C323</t>
  </si>
  <si>
    <t>Stephanie Stone MD</t>
  </si>
  <si>
    <t>O3502</t>
  </si>
  <si>
    <t>B1618</t>
  </si>
  <si>
    <t>Benefit tax</t>
  </si>
  <si>
    <t>O1036</t>
  </si>
  <si>
    <t>O1868</t>
  </si>
  <si>
    <t>Jonathan Obrien</t>
  </si>
  <si>
    <t>O2314</t>
  </si>
  <si>
    <t>O3110</t>
  </si>
  <si>
    <t>Employee wonder scene</t>
  </si>
  <si>
    <t>O1535</t>
  </si>
  <si>
    <t>C338</t>
  </si>
  <si>
    <t>Sara Ramirez</t>
  </si>
  <si>
    <t>B1871</t>
  </si>
  <si>
    <t>Cold push country</t>
  </si>
  <si>
    <t>O3558</t>
  </si>
  <si>
    <t>C302</t>
  </si>
  <si>
    <t>Alyssa Chavez</t>
  </si>
  <si>
    <t>O2113</t>
  </si>
  <si>
    <t>C119</t>
  </si>
  <si>
    <t>Megan Riley</t>
  </si>
  <si>
    <t>O2789</t>
  </si>
  <si>
    <t>O2029</t>
  </si>
  <si>
    <t>C409</t>
  </si>
  <si>
    <t>Joseph Christian</t>
  </si>
  <si>
    <t>Standard something</t>
  </si>
  <si>
    <t>O1024</t>
  </si>
  <si>
    <t>Philip Watson III</t>
  </si>
  <si>
    <t>O1265</t>
  </si>
  <si>
    <t>C872</t>
  </si>
  <si>
    <t>Jeffrey Harris DDS</t>
  </si>
  <si>
    <t>O3368</t>
  </si>
  <si>
    <t>Kimberly Liu</t>
  </si>
  <si>
    <t>O3518</t>
  </si>
  <si>
    <t>O3553</t>
  </si>
  <si>
    <t>C271</t>
  </si>
  <si>
    <t>Chelsea Newman</t>
  </si>
  <si>
    <t>O1595</t>
  </si>
  <si>
    <t>Matthew Rogers</t>
  </si>
  <si>
    <t>Sometimes seek product</t>
  </si>
  <si>
    <t>O1452</t>
  </si>
  <si>
    <t>Kathryn Morrison</t>
  </si>
  <si>
    <t>O2496</t>
  </si>
  <si>
    <t>Result lead</t>
  </si>
  <si>
    <t>O1053</t>
  </si>
  <si>
    <t>O2420</t>
  </si>
  <si>
    <t>C667</t>
  </si>
  <si>
    <t>John Lopez</t>
  </si>
  <si>
    <t>O3178</t>
  </si>
  <si>
    <t>O1313</t>
  </si>
  <si>
    <t>C511</t>
  </si>
  <si>
    <t>Dawn Wright</t>
  </si>
  <si>
    <t>O1006</t>
  </si>
  <si>
    <t>C658</t>
  </si>
  <si>
    <t>O1062</t>
  </si>
  <si>
    <t>C797</t>
  </si>
  <si>
    <t>Michael Taylor</t>
  </si>
  <si>
    <t>O3668</t>
  </si>
  <si>
    <t>O1642</t>
  </si>
  <si>
    <t>C451</t>
  </si>
  <si>
    <t>William Martin</t>
  </si>
  <si>
    <t>Almost suggest behind</t>
  </si>
  <si>
    <t>O3636</t>
  </si>
  <si>
    <t>Less national</t>
  </si>
  <si>
    <t>O2289</t>
  </si>
  <si>
    <t>O2287</t>
  </si>
  <si>
    <t>Denise Young</t>
  </si>
  <si>
    <t>O1944</t>
  </si>
  <si>
    <t>Animal firm stand</t>
  </si>
  <si>
    <t>O3520</t>
  </si>
  <si>
    <t>C744</t>
  </si>
  <si>
    <t>Patrick Johnson</t>
  </si>
  <si>
    <t>O2270</t>
  </si>
  <si>
    <t>O1240</t>
  </si>
  <si>
    <t>O1772</t>
  </si>
  <si>
    <t>Season if story run</t>
  </si>
  <si>
    <t>O2817</t>
  </si>
  <si>
    <t>O2370</t>
  </si>
  <si>
    <t>B1345</t>
  </si>
  <si>
    <t>My establish indeed let</t>
  </si>
  <si>
    <t>O3232</t>
  </si>
  <si>
    <t>O2316</t>
  </si>
  <si>
    <t>Card</t>
  </si>
  <si>
    <t>O3065</t>
  </si>
  <si>
    <t>Painting vote</t>
  </si>
  <si>
    <t>O3474</t>
  </si>
  <si>
    <t>O3475</t>
  </si>
  <si>
    <t>O2224</t>
  </si>
  <si>
    <t>Beth Osborne</t>
  </si>
  <si>
    <t>B1722</t>
  </si>
  <si>
    <t>Exactly while rich</t>
  </si>
  <si>
    <t>O2487</t>
  </si>
  <si>
    <t>O3706</t>
  </si>
  <si>
    <t>C156</t>
  </si>
  <si>
    <t>Michael Ortega</t>
  </si>
  <si>
    <t>Similar gun</t>
  </si>
  <si>
    <t>O2479</t>
  </si>
  <si>
    <t>O2657</t>
  </si>
  <si>
    <t>O2964</t>
  </si>
  <si>
    <t>O1172</t>
  </si>
  <si>
    <t>O2387</t>
  </si>
  <si>
    <t>See exactly</t>
  </si>
  <si>
    <t>O2076</t>
  </si>
  <si>
    <t>C932</t>
  </si>
  <si>
    <t>Eric Johnson</t>
  </si>
  <si>
    <t>Though begin trouble</t>
  </si>
  <si>
    <t>O3886</t>
  </si>
  <si>
    <t>O3496</t>
  </si>
  <si>
    <t>O3669</t>
  </si>
  <si>
    <t>O2086</t>
  </si>
  <si>
    <t>Janet Mccullough</t>
  </si>
  <si>
    <t>B1283</t>
  </si>
  <si>
    <t>During final into</t>
  </si>
  <si>
    <t>O2871</t>
  </si>
  <si>
    <t>O3781</t>
  </si>
  <si>
    <t>O2073</t>
  </si>
  <si>
    <t>B1825</t>
  </si>
  <si>
    <t>System news enough</t>
  </si>
  <si>
    <t>O2617</t>
  </si>
  <si>
    <t>Justin Smith</t>
  </si>
  <si>
    <t>O1744</t>
  </si>
  <si>
    <t>O2820</t>
  </si>
  <si>
    <t>B1141</t>
  </si>
  <si>
    <t>Simple care</t>
  </si>
  <si>
    <t>O1507</t>
  </si>
  <si>
    <t>O1531</t>
  </si>
  <si>
    <t>Angela Scott</t>
  </si>
  <si>
    <t>O2951</t>
  </si>
  <si>
    <t>O2910</t>
  </si>
  <si>
    <t>B1809</t>
  </si>
  <si>
    <t>Action mother game</t>
  </si>
  <si>
    <t>O1897</t>
  </si>
  <si>
    <t>Dr. Philip Martin MD</t>
  </si>
  <si>
    <t>O3703</t>
  </si>
  <si>
    <t>O1941</t>
  </si>
  <si>
    <t>O1043</t>
  </si>
  <si>
    <t>O2528</t>
  </si>
  <si>
    <t>O1212</t>
  </si>
  <si>
    <t>Susan Curtis</t>
  </si>
  <si>
    <t>Us part data</t>
  </si>
  <si>
    <t>O3227</t>
  </si>
  <si>
    <t>B1577</t>
  </si>
  <si>
    <t>White six hard</t>
  </si>
  <si>
    <t>O3817</t>
  </si>
  <si>
    <t>Mary Vazquez</t>
  </si>
  <si>
    <t>O2429</t>
  </si>
  <si>
    <t>O1297</t>
  </si>
  <si>
    <t>C666</t>
  </si>
  <si>
    <t>Lisa Vega</t>
  </si>
  <si>
    <t>O2816</t>
  </si>
  <si>
    <t>O2651</t>
  </si>
  <si>
    <t>O1996</t>
  </si>
  <si>
    <t>Perform degree</t>
  </si>
  <si>
    <t>O3846</t>
  </si>
  <si>
    <t>O2087</t>
  </si>
  <si>
    <t>Impact family</t>
  </si>
  <si>
    <t>O3345</t>
  </si>
  <si>
    <t>O1847</t>
  </si>
  <si>
    <t>Christina White</t>
  </si>
  <si>
    <t>O2421</t>
  </si>
  <si>
    <t>O1084</t>
  </si>
  <si>
    <t>Julie Sullivan</t>
  </si>
  <si>
    <t>Already natural fine share</t>
  </si>
  <si>
    <t>O1501</t>
  </si>
  <si>
    <t>B1447</t>
  </si>
  <si>
    <t>Nearly western into</t>
  </si>
  <si>
    <t>O1922</t>
  </si>
  <si>
    <t>O2960</t>
  </si>
  <si>
    <t>O2436</t>
  </si>
  <si>
    <t>O1454</t>
  </si>
  <si>
    <t>C373</t>
  </si>
  <si>
    <t>Mary Smith</t>
  </si>
  <si>
    <t>Treatment them</t>
  </si>
  <si>
    <t>O1492</t>
  </si>
  <si>
    <t>O3712</t>
  </si>
  <si>
    <t>O2943</t>
  </si>
  <si>
    <t>O1171</t>
  </si>
  <si>
    <t>O3224</t>
  </si>
  <si>
    <t>B1493</t>
  </si>
  <si>
    <t>Sure money white</t>
  </si>
  <si>
    <t>O1959</t>
  </si>
  <si>
    <t>Democratic</t>
  </si>
  <si>
    <t>O1630</t>
  </si>
  <si>
    <t>C223</t>
  </si>
  <si>
    <t>Christopher Thomas</t>
  </si>
  <si>
    <t>People scientist</t>
  </si>
  <si>
    <t>O3201</t>
  </si>
  <si>
    <t>Member movement market</t>
  </si>
  <si>
    <t>O3121</t>
  </si>
  <si>
    <t>O2347</t>
  </si>
  <si>
    <t>B1260</t>
  </si>
  <si>
    <t>Even structure</t>
  </si>
  <si>
    <t>O3366</t>
  </si>
  <si>
    <t>Large history same</t>
  </si>
  <si>
    <t>O2247</t>
  </si>
  <si>
    <t>O1898</t>
  </si>
  <si>
    <t>Sure particularly</t>
  </si>
  <si>
    <t>O2163</t>
  </si>
  <si>
    <t>Eduardo Kennedy</t>
  </si>
  <si>
    <t>Establish</t>
  </si>
  <si>
    <t>O3417</t>
  </si>
  <si>
    <t>O1249</t>
  </si>
  <si>
    <t>Steven Lewis</t>
  </si>
  <si>
    <t>O3251</t>
  </si>
  <si>
    <t>C495</t>
  </si>
  <si>
    <t>Seth Stewart</t>
  </si>
  <si>
    <t>Benefit modern</t>
  </si>
  <si>
    <t>O3291</t>
  </si>
  <si>
    <t>C928</t>
  </si>
  <si>
    <t>Joyce Powell</t>
  </si>
  <si>
    <t>O2470</t>
  </si>
  <si>
    <t>O2141</t>
  </si>
  <si>
    <t>O1754</t>
  </si>
  <si>
    <t>B1900</t>
  </si>
  <si>
    <t>Country country</t>
  </si>
  <si>
    <t>O1285</t>
  </si>
  <si>
    <t>Jamie Peters</t>
  </si>
  <si>
    <t>Just speech whom</t>
  </si>
  <si>
    <t>O1337</t>
  </si>
  <si>
    <t>Vicki Ball</t>
  </si>
  <si>
    <t>B1233</t>
  </si>
  <si>
    <t>Work opportunity</t>
  </si>
  <si>
    <t>O2750</t>
  </si>
  <si>
    <t>O3755</t>
  </si>
  <si>
    <t>O1316</t>
  </si>
  <si>
    <t>Threat present really</t>
  </si>
  <si>
    <t>O2727</t>
  </si>
  <si>
    <t>B1201</t>
  </si>
  <si>
    <t>Time team want wish</t>
  </si>
  <si>
    <t>O2946</t>
  </si>
  <si>
    <t>O3804</t>
  </si>
  <si>
    <t>C394</t>
  </si>
  <si>
    <t>Lauren Holland</t>
  </si>
  <si>
    <t>O3532</t>
  </si>
  <si>
    <t>Tony Carson</t>
  </si>
  <si>
    <t>O3659</t>
  </si>
  <si>
    <t>C142</t>
  </si>
  <si>
    <t>Erin Garcia</t>
  </si>
  <si>
    <t>O3450</t>
  </si>
  <si>
    <t>O2085</t>
  </si>
  <si>
    <t>Sense economic against himself</t>
  </si>
  <si>
    <t>O3785</t>
  </si>
  <si>
    <t>O2853</t>
  </si>
  <si>
    <t>O3589</t>
  </si>
  <si>
    <t>O1317</t>
  </si>
  <si>
    <t>B1776</t>
  </si>
  <si>
    <t>Talk finish</t>
  </si>
  <si>
    <t>O3710</t>
  </si>
  <si>
    <t>C941</t>
  </si>
  <si>
    <t>Edward Lewis</t>
  </si>
  <si>
    <t>O2992</t>
  </si>
  <si>
    <t>Deep for rule</t>
  </si>
  <si>
    <t>O3880</t>
  </si>
  <si>
    <t>O2671</t>
  </si>
  <si>
    <t>O1743</t>
  </si>
  <si>
    <t>C929</t>
  </si>
  <si>
    <t>Daniel Young</t>
  </si>
  <si>
    <t>O2275</t>
  </si>
  <si>
    <t>O3054</t>
  </si>
  <si>
    <t>C202</t>
  </si>
  <si>
    <t>Kelsey Hammond</t>
  </si>
  <si>
    <t>O1705</t>
  </si>
  <si>
    <t>Joshua Aguilar</t>
  </si>
  <si>
    <t>Crime hospital others</t>
  </si>
  <si>
    <t>O2383</t>
  </si>
  <si>
    <t>O1756</t>
  </si>
  <si>
    <t>O2147</t>
  </si>
  <si>
    <t>Kyle Duran</t>
  </si>
  <si>
    <t>O2839</t>
  </si>
  <si>
    <t>B1194</t>
  </si>
  <si>
    <t>Positive about</t>
  </si>
  <si>
    <t>O1412</t>
  </si>
  <si>
    <t>O3189</t>
  </si>
  <si>
    <t>B1537</t>
  </si>
  <si>
    <t>Production significant wrong</t>
  </si>
  <si>
    <t>O1466</t>
  </si>
  <si>
    <t>Kyle Moore</t>
  </si>
  <si>
    <t>Production eight citizen</t>
  </si>
  <si>
    <t>O3646</t>
  </si>
  <si>
    <t>O1090</t>
  </si>
  <si>
    <t>Kenneth Savage</t>
  </si>
  <si>
    <t>Year</t>
  </si>
  <si>
    <t>O2152</t>
  </si>
  <si>
    <t>Jonathan Ferguson</t>
  </si>
  <si>
    <t>Hear its</t>
  </si>
  <si>
    <t>O2342</t>
  </si>
  <si>
    <t>O3685</t>
  </si>
  <si>
    <t>O2880</t>
  </si>
  <si>
    <t>O1731</t>
  </si>
  <si>
    <t>Justin Juarez</t>
  </si>
  <si>
    <t>O3789</t>
  </si>
  <si>
    <t>Jack Johnson</t>
  </si>
  <si>
    <t>B1061</t>
  </si>
  <si>
    <t>Goal eat discussion</t>
  </si>
  <si>
    <t>O2637</t>
  </si>
  <si>
    <t>O1340</t>
  </si>
  <si>
    <t>O3492</t>
  </si>
  <si>
    <t>Language</t>
  </si>
  <si>
    <t>O1150</t>
  </si>
  <si>
    <t>O2473</t>
  </si>
  <si>
    <t>C931</t>
  </si>
  <si>
    <t>Ronald Harris</t>
  </si>
  <si>
    <t>O1080</t>
  </si>
  <si>
    <t>C731</t>
  </si>
  <si>
    <t>Jason Robinson</t>
  </si>
  <si>
    <t>O2286</t>
  </si>
  <si>
    <t>O3356</t>
  </si>
  <si>
    <t>C355</t>
  </si>
  <si>
    <t>Blake Bates</t>
  </si>
  <si>
    <t>Perhaps seek</t>
  </si>
  <si>
    <t>O1926</t>
  </si>
  <si>
    <t>C486</t>
  </si>
  <si>
    <t>Virginia White</t>
  </si>
  <si>
    <t>O1222</t>
  </si>
  <si>
    <t>Belinda Hardy</t>
  </si>
  <si>
    <t>O1325</t>
  </si>
  <si>
    <t>O1382</t>
  </si>
  <si>
    <t>B1860</t>
  </si>
  <si>
    <t>Window hundred</t>
  </si>
  <si>
    <t>O1884</t>
  </si>
  <si>
    <t>Calvin Diaz</t>
  </si>
  <si>
    <t>O2341</t>
  </si>
  <si>
    <t>O1014</t>
  </si>
  <si>
    <t>O1253</t>
  </si>
  <si>
    <t>O2546</t>
  </si>
  <si>
    <t>O2009</t>
  </si>
  <si>
    <t>Miguel Watson</t>
  </si>
  <si>
    <t>May able bar</t>
  </si>
  <si>
    <t>O2177</t>
  </si>
  <si>
    <t>Timothy Sanchez</t>
  </si>
  <si>
    <t>Stay view truth</t>
  </si>
  <si>
    <t>O2793</t>
  </si>
  <si>
    <t>O1204</t>
  </si>
  <si>
    <t>O1342</t>
  </si>
  <si>
    <t>O1280</t>
  </si>
  <si>
    <t>O3950</t>
  </si>
  <si>
    <t>O1074</t>
  </si>
  <si>
    <t>O2656</t>
  </si>
  <si>
    <t>O2836</t>
  </si>
  <si>
    <t>O2092</t>
  </si>
  <si>
    <t>Michael Edwards</t>
  </si>
  <si>
    <t>B1059</t>
  </si>
  <si>
    <t>Often tend</t>
  </si>
  <si>
    <t>O2455</t>
  </si>
  <si>
    <t>Tv affect</t>
  </si>
  <si>
    <t>O2271</t>
  </si>
  <si>
    <t>B1228</t>
  </si>
  <si>
    <t>Around</t>
  </si>
  <si>
    <t>O3006</t>
  </si>
  <si>
    <t>Timothy Burns</t>
  </si>
  <si>
    <t>O1669</t>
  </si>
  <si>
    <t>Natalie Glover</t>
  </si>
  <si>
    <t>O3714</t>
  </si>
  <si>
    <t>O2543</t>
  </si>
  <si>
    <t>B1285</t>
  </si>
  <si>
    <t>Ten whose</t>
  </si>
  <si>
    <t>O1633</t>
  </si>
  <si>
    <t>Stacie Holmes</t>
  </si>
  <si>
    <t>Clearly</t>
  </si>
  <si>
    <t>O2668</t>
  </si>
  <si>
    <t>Already both</t>
  </si>
  <si>
    <t>O2374</t>
  </si>
  <si>
    <t>O1987</t>
  </si>
  <si>
    <t>B1155</t>
  </si>
  <si>
    <t>Source action recent</t>
  </si>
  <si>
    <t>O2714</t>
  </si>
  <si>
    <t>It wish</t>
  </si>
  <si>
    <t>O3007</t>
  </si>
  <si>
    <t>O2512</t>
  </si>
  <si>
    <t>Anthony Ali</t>
  </si>
  <si>
    <t>Later brother</t>
  </si>
  <si>
    <t>O1668</t>
  </si>
  <si>
    <t>C295</t>
  </si>
  <si>
    <t>Alex Bernard</t>
  </si>
  <si>
    <t>B1531</t>
  </si>
  <si>
    <t>Economic ok</t>
  </si>
  <si>
    <t>O1243</t>
  </si>
  <si>
    <t>O3891</t>
  </si>
  <si>
    <t>O2345</t>
  </si>
  <si>
    <t>Kristi Taylor</t>
  </si>
  <si>
    <t>O2720</t>
  </si>
  <si>
    <t>O3033</t>
  </si>
  <si>
    <t>O1636</t>
  </si>
  <si>
    <t>Gary Matthews</t>
  </si>
  <si>
    <t>B1692</t>
  </si>
  <si>
    <t>Outside want beyond</t>
  </si>
  <si>
    <t>O2228</t>
  </si>
  <si>
    <t>O2621</t>
  </si>
  <si>
    <t>O3211</t>
  </si>
  <si>
    <t>O2711</t>
  </si>
  <si>
    <t>B1200</t>
  </si>
  <si>
    <t>Site low important</t>
  </si>
  <si>
    <t>O1385</t>
  </si>
  <si>
    <t>O2903</t>
  </si>
  <si>
    <t>O3109</t>
  </si>
  <si>
    <t>Christina Payne</t>
  </si>
  <si>
    <t>O1496</t>
  </si>
  <si>
    <t>Drug might</t>
  </si>
  <si>
    <t>O3969</t>
  </si>
  <si>
    <t>O2646</t>
  </si>
  <si>
    <t>Stock</t>
  </si>
  <si>
    <t>O2728</t>
  </si>
  <si>
    <t>O3098</t>
  </si>
  <si>
    <t>O1238</t>
  </si>
  <si>
    <t>C258</t>
  </si>
  <si>
    <t>Brandi Beard</t>
  </si>
  <si>
    <t>O2109</t>
  </si>
  <si>
    <t>Joshua Hoover</t>
  </si>
  <si>
    <t>B1037</t>
  </si>
  <si>
    <t>To story claim</t>
  </si>
  <si>
    <t>O1305</t>
  </si>
  <si>
    <t>B1491</t>
  </si>
  <si>
    <t>Father if</t>
  </si>
  <si>
    <t>O3360</t>
  </si>
  <si>
    <t>O1802</t>
  </si>
  <si>
    <t>O1625</t>
  </si>
  <si>
    <t>Judy Mendoza</t>
  </si>
  <si>
    <t>Method building</t>
  </si>
  <si>
    <t>O3855</t>
  </si>
  <si>
    <t>O1824</t>
  </si>
  <si>
    <t>Timothy James</t>
  </si>
  <si>
    <t>Reveal wide</t>
  </si>
  <si>
    <t>O3263</t>
  </si>
  <si>
    <t>Site improve expect</t>
  </si>
  <si>
    <t>O3378</t>
  </si>
  <si>
    <t>Itself physical</t>
  </si>
  <si>
    <t>O2145</t>
  </si>
  <si>
    <t>O2749</t>
  </si>
  <si>
    <t>Andrew Brown</t>
  </si>
  <si>
    <t>O2741</t>
  </si>
  <si>
    <t>O1347</t>
  </si>
  <si>
    <t>Kelly Herman</t>
  </si>
  <si>
    <t>Everything everyone enter</t>
  </si>
  <si>
    <t>O3672</t>
  </si>
  <si>
    <t>O2279</t>
  </si>
  <si>
    <t>C918</t>
  </si>
  <si>
    <t>Kathryn Camacho MD</t>
  </si>
  <si>
    <t>O2981</t>
  </si>
  <si>
    <t>O2674</t>
  </si>
  <si>
    <t>O3415</t>
  </si>
  <si>
    <t>Natasha Morrow</t>
  </si>
  <si>
    <t>O3256</t>
  </si>
  <si>
    <t>O2936</t>
  </si>
  <si>
    <t>O2398</t>
  </si>
  <si>
    <t>O2664</t>
  </si>
  <si>
    <t>O1652</t>
  </si>
  <si>
    <t>Image opportunity</t>
  </si>
  <si>
    <t>O3235</t>
  </si>
  <si>
    <t>O3675</t>
  </si>
  <si>
    <t>O3003</t>
  </si>
  <si>
    <t>C584</t>
  </si>
  <si>
    <t>Teresa Martin</t>
  </si>
  <si>
    <t>O2970</t>
  </si>
  <si>
    <t>O3826</t>
  </si>
  <si>
    <t>O1520</t>
  </si>
  <si>
    <t>O2225</t>
  </si>
  <si>
    <t>O3393</t>
  </si>
  <si>
    <t>O3388</t>
  </si>
  <si>
    <t>O1381</t>
  </si>
  <si>
    <t>O1543</t>
  </si>
  <si>
    <t>C108</t>
  </si>
  <si>
    <t>Jimmy Bruce</t>
  </si>
  <si>
    <t>O3194</t>
  </si>
  <si>
    <t>O2075</t>
  </si>
  <si>
    <t>Dr. Victor Snyder</t>
  </si>
  <si>
    <t>B1759</t>
  </si>
  <si>
    <t>Third his indicate past</t>
  </si>
  <si>
    <t>O2447</t>
  </si>
  <si>
    <t>Financial service ten</t>
  </si>
  <si>
    <t>O2510</t>
  </si>
  <si>
    <t>Computer again cup</t>
  </si>
  <si>
    <t>O1611</t>
  </si>
  <si>
    <t>Mark Collins</t>
  </si>
  <si>
    <t>O3595</t>
  </si>
  <si>
    <t>O2348</t>
  </si>
  <si>
    <t>James Riley</t>
  </si>
  <si>
    <t>Professor sometimes</t>
  </si>
  <si>
    <t>O3470</t>
  </si>
  <si>
    <t>O2170</t>
  </si>
  <si>
    <t>kevin sanchez</t>
  </si>
  <si>
    <t>O3979</t>
  </si>
  <si>
    <t>Bryan Miller</t>
  </si>
  <si>
    <t>O3934</t>
  </si>
  <si>
    <t>O1942</t>
  </si>
  <si>
    <t>B1694</t>
  </si>
  <si>
    <t>Edge fact</t>
  </si>
  <si>
    <t>O2200</t>
  </si>
  <si>
    <t>O2188</t>
  </si>
  <si>
    <t>B1765</t>
  </si>
  <si>
    <t>Whom bit phone</t>
  </si>
  <si>
    <t>O3170</t>
  </si>
  <si>
    <t>O3053</t>
  </si>
  <si>
    <t>O3903</t>
  </si>
  <si>
    <t>O3736</t>
  </si>
  <si>
    <t>O1875</t>
  </si>
  <si>
    <t>O3769</t>
  </si>
  <si>
    <t>Jessica Jones</t>
  </si>
  <si>
    <t>O3601</t>
  </si>
  <si>
    <t>Joseph Russell</t>
  </si>
  <si>
    <t>O1156</t>
  </si>
  <si>
    <t>Exactly unit visit</t>
  </si>
  <si>
    <t>O2483</t>
  </si>
  <si>
    <t>O2007</t>
  </si>
  <si>
    <t>Robert Hoover</t>
  </si>
  <si>
    <t>O2988</t>
  </si>
  <si>
    <t>O1214</t>
  </si>
  <si>
    <t>Amanda Edwards</t>
  </si>
  <si>
    <t>B1717</t>
  </si>
  <si>
    <t>Sense race seat</t>
  </si>
  <si>
    <t>O1586</t>
  </si>
  <si>
    <t>At must your</t>
  </si>
  <si>
    <t>O2635</t>
  </si>
  <si>
    <t>O1823</t>
  </si>
  <si>
    <t>C994</t>
  </si>
  <si>
    <t>David Myers</t>
  </si>
  <si>
    <t>Why once</t>
  </si>
  <si>
    <t>O2004</t>
  </si>
  <si>
    <t>Monique Hernandez MD</t>
  </si>
  <si>
    <t>Staff example</t>
  </si>
  <si>
    <t>O2389</t>
  </si>
  <si>
    <t>O2574</t>
  </si>
  <si>
    <t>O1961</t>
  </si>
  <si>
    <t>O1714</t>
  </si>
  <si>
    <t>B1938</t>
  </si>
  <si>
    <t>World</t>
  </si>
  <si>
    <t>O3507</t>
  </si>
  <si>
    <t>O2465</t>
  </si>
  <si>
    <t>O1683</t>
  </si>
  <si>
    <t>O3087</t>
  </si>
  <si>
    <t>O1067</t>
  </si>
  <si>
    <t>C116</t>
  </si>
  <si>
    <t>Dr. Jesus Roy</t>
  </si>
  <si>
    <t>O1821</t>
  </si>
  <si>
    <t>O2042</t>
  </si>
  <si>
    <t>O1783</t>
  </si>
  <si>
    <t>Angela Johnson</t>
  </si>
  <si>
    <t>First newspaper stock nation</t>
  </si>
  <si>
    <t>O2597</t>
  </si>
  <si>
    <t>B1420</t>
  </si>
  <si>
    <t>Prove involve</t>
  </si>
  <si>
    <t>O2577</t>
  </si>
  <si>
    <t>B1702</t>
  </si>
  <si>
    <t>Party budget let month</t>
  </si>
  <si>
    <t>O2508</t>
  </si>
  <si>
    <t>O1375</t>
  </si>
  <si>
    <t>Scott Mejia</t>
  </si>
  <si>
    <t>O1071</t>
  </si>
  <si>
    <t>O2762</t>
  </si>
  <si>
    <t>O2763</t>
  </si>
  <si>
    <t>O3925</t>
  </si>
  <si>
    <t>Stacey Gibson</t>
  </si>
  <si>
    <t>B1508</t>
  </si>
  <si>
    <t>Improve eye</t>
  </si>
  <si>
    <t>O2043</t>
  </si>
  <si>
    <t>Tammy Johnson</t>
  </si>
  <si>
    <t>O2131</t>
  </si>
  <si>
    <t>Michael Johnson</t>
  </si>
  <si>
    <t>Common adult</t>
  </si>
  <si>
    <t>O3702</t>
  </si>
  <si>
    <t>O2149</t>
  </si>
  <si>
    <t>Melissa Cabrera</t>
  </si>
  <si>
    <t>O3032</t>
  </si>
  <si>
    <t>O2294</t>
  </si>
  <si>
    <t>Miss decade</t>
  </si>
  <si>
    <t>O3793</t>
  </si>
  <si>
    <t>O3218</t>
  </si>
  <si>
    <t>C344</t>
  </si>
  <si>
    <t>Cameron Hall</t>
  </si>
  <si>
    <t>Society floor red</t>
  </si>
  <si>
    <t>O3869</t>
  </si>
  <si>
    <t>C351</t>
  </si>
  <si>
    <t>Chad Jones</t>
  </si>
  <si>
    <t>O1051</t>
  </si>
  <si>
    <t>Ashley Mendez</t>
  </si>
  <si>
    <t>B1406</t>
  </si>
  <si>
    <t>Experience cell</t>
  </si>
  <si>
    <t>O2364</t>
  </si>
  <si>
    <t>O3190</t>
  </si>
  <si>
    <t>O3762</t>
  </si>
  <si>
    <t>Sense third commercial</t>
  </si>
  <si>
    <t>O1981</t>
  </si>
  <si>
    <t>Yvonne Jones</t>
  </si>
  <si>
    <t>O2527</t>
  </si>
  <si>
    <t>O2118</t>
  </si>
  <si>
    <t>Free assume position</t>
  </si>
  <si>
    <t>O2991</t>
  </si>
  <si>
    <t>O2747</t>
  </si>
  <si>
    <t>O3878</t>
  </si>
  <si>
    <t>O2093</t>
  </si>
  <si>
    <t>O2183</t>
  </si>
  <si>
    <t>O2210</t>
  </si>
  <si>
    <t>O1908</t>
  </si>
  <si>
    <t>Sheila Myers DDS</t>
  </si>
  <si>
    <t>B1854</t>
  </si>
  <si>
    <t>Career his</t>
  </si>
  <si>
    <t>O2890</t>
  </si>
  <si>
    <t>Although goal</t>
  </si>
  <si>
    <t>O2060</t>
  </si>
  <si>
    <t>O2120</t>
  </si>
  <si>
    <t>B1495</t>
  </si>
  <si>
    <t>Central small commercial</t>
  </si>
  <si>
    <t>O3801</t>
  </si>
  <si>
    <t>O2916</t>
  </si>
  <si>
    <t>Christopher Murphy</t>
  </si>
  <si>
    <t>O2226</t>
  </si>
  <si>
    <t>O1994</t>
  </si>
  <si>
    <t>Ronald Long</t>
  </si>
  <si>
    <t>Word traditional tend</t>
  </si>
  <si>
    <t>O1980</t>
  </si>
  <si>
    <t>Next</t>
  </si>
  <si>
    <t>O3708</t>
  </si>
  <si>
    <t>O2011</t>
  </si>
  <si>
    <t>O2998</t>
  </si>
  <si>
    <t>Lisa Estrada</t>
  </si>
  <si>
    <t>O1083</t>
  </si>
  <si>
    <t>Becky Chen</t>
  </si>
  <si>
    <t>O1588</t>
  </si>
  <si>
    <t>O2908</t>
  </si>
  <si>
    <t>O2641</t>
  </si>
  <si>
    <t>Drew Mcguire</t>
  </si>
  <si>
    <t>O3168</t>
  </si>
  <si>
    <t>O3349</t>
  </si>
  <si>
    <t>Claim need speak</t>
  </si>
  <si>
    <t>O2573</t>
  </si>
  <si>
    <t>O2562</t>
  </si>
  <si>
    <t>B1386</t>
  </si>
  <si>
    <t>Several phone seek rule</t>
  </si>
  <si>
    <t>O1408</t>
  </si>
  <si>
    <t>James Smith</t>
  </si>
  <si>
    <t>O3425</t>
  </si>
  <si>
    <t>O2040</t>
  </si>
  <si>
    <t>Leg close discuss</t>
  </si>
  <si>
    <t>O3221</t>
  </si>
  <si>
    <t>Elizabeth Roberson</t>
  </si>
  <si>
    <t>O1363</t>
  </si>
  <si>
    <t>B1525</t>
  </si>
  <si>
    <t>Other edge radio</t>
  </si>
  <si>
    <t>O1967</t>
  </si>
  <si>
    <t>C211</t>
  </si>
  <si>
    <t>Meghan Diaz</t>
  </si>
  <si>
    <t>O1166</t>
  </si>
  <si>
    <t>Dennis White</t>
  </si>
  <si>
    <t>Prevent allow</t>
  </si>
  <si>
    <t>O1640</t>
  </si>
  <si>
    <t>B1625</t>
  </si>
  <si>
    <t>Building pay</t>
  </si>
  <si>
    <t>O3042</t>
  </si>
  <si>
    <t>O3220</t>
  </si>
  <si>
    <t>Lisa Hunter</t>
  </si>
  <si>
    <t>O3513</t>
  </si>
  <si>
    <t>O3873</t>
  </si>
  <si>
    <t>O2781</t>
  </si>
  <si>
    <t>O1390</t>
  </si>
  <si>
    <t>Michelle Harris</t>
  </si>
  <si>
    <t>O3139</t>
  </si>
  <si>
    <t>O2676</t>
  </si>
  <si>
    <t>Short consumer</t>
  </si>
  <si>
    <t>O1692</t>
  </si>
  <si>
    <t>O1982</t>
  </si>
  <si>
    <t>O3693</t>
  </si>
  <si>
    <t>O3264</t>
  </si>
  <si>
    <t>O3093</t>
  </si>
  <si>
    <t>O1627</t>
  </si>
  <si>
    <t>Susan Campos</t>
  </si>
  <si>
    <t>O3149</t>
  </si>
  <si>
    <t>O3370</t>
  </si>
  <si>
    <t>O3866</t>
  </si>
  <si>
    <t>O3921</t>
  </si>
  <si>
    <t>O2219</t>
  </si>
  <si>
    <t>O3278</t>
  </si>
  <si>
    <t>C317</t>
  </si>
  <si>
    <t>Claire Bennett</t>
  </si>
  <si>
    <t>O1121</t>
  </si>
  <si>
    <t>Start way always</t>
  </si>
  <si>
    <t>O2324</t>
  </si>
  <si>
    <t>O2475</t>
  </si>
  <si>
    <t>Joseph Davis</t>
  </si>
  <si>
    <t>Produce imagine memory use</t>
  </si>
  <si>
    <t>O3285</t>
  </si>
  <si>
    <t>Or already along</t>
  </si>
  <si>
    <t>O1187</t>
  </si>
  <si>
    <t>O3156</t>
  </si>
  <si>
    <t>O1641</t>
  </si>
  <si>
    <t>O3420</t>
  </si>
  <si>
    <t>O1196</t>
  </si>
  <si>
    <t>O1564</t>
  </si>
  <si>
    <t>O3591</t>
  </si>
  <si>
    <t>O2920</t>
  </si>
  <si>
    <t>Wendy Hines</t>
  </si>
  <si>
    <t>O2186</t>
  </si>
  <si>
    <t>Alicia Horn</t>
  </si>
  <si>
    <t>O1722</t>
  </si>
  <si>
    <t>Thomas Oneill</t>
  </si>
  <si>
    <t>Case</t>
  </si>
  <si>
    <t>O2376</t>
  </si>
  <si>
    <t>O1020</t>
  </si>
  <si>
    <t>B1405</t>
  </si>
  <si>
    <t>Although physical some clear</t>
  </si>
  <si>
    <t>O3159</t>
  </si>
  <si>
    <t>O3479</t>
  </si>
  <si>
    <t>O2454</t>
  </si>
  <si>
    <t>O3600</t>
  </si>
  <si>
    <t>O1954</t>
  </si>
  <si>
    <t>O2089</t>
  </si>
  <si>
    <t>O3471</t>
  </si>
  <si>
    <t>They add season</t>
  </si>
  <si>
    <t>O2133</t>
  </si>
  <si>
    <t>Dawn Freeman</t>
  </si>
  <si>
    <t>O1350</t>
  </si>
  <si>
    <t>O2255</t>
  </si>
  <si>
    <t>C751</t>
  </si>
  <si>
    <t>Lisa Guerra</t>
  </si>
  <si>
    <t>O1307</t>
  </si>
  <si>
    <t>Short across happy</t>
  </si>
  <si>
    <t>O3143</t>
  </si>
  <si>
    <t>O1304</t>
  </si>
  <si>
    <t>Type everybody</t>
  </si>
  <si>
    <t>O1021</t>
  </si>
  <si>
    <t>O1804</t>
  </si>
  <si>
    <t>O3148</t>
  </si>
  <si>
    <t>O1621</t>
  </si>
  <si>
    <t>C410</t>
  </si>
  <si>
    <t>Carol Golden</t>
  </si>
  <si>
    <t>Month whole</t>
  </si>
  <si>
    <t>O2310</t>
  </si>
  <si>
    <t>O1028</t>
  </si>
  <si>
    <t>C316</t>
  </si>
  <si>
    <t>Vanessa Carter</t>
  </si>
  <si>
    <t>Difficult personal film</t>
  </si>
  <si>
    <t>O1536</t>
  </si>
  <si>
    <t>O1149</t>
  </si>
  <si>
    <t>O3620</t>
  </si>
  <si>
    <t>O2041</t>
  </si>
  <si>
    <t>Tiffany Simpson</t>
  </si>
  <si>
    <t>This billion per</t>
  </si>
  <si>
    <t>Daniel Perez</t>
  </si>
  <si>
    <t>O3100</t>
  </si>
  <si>
    <t>O2932</t>
  </si>
  <si>
    <t>O3155</t>
  </si>
  <si>
    <t>B1869</t>
  </si>
  <si>
    <t>Learn have culture</t>
  </si>
  <si>
    <t>O2490</t>
  </si>
  <si>
    <t>O2811</t>
  </si>
  <si>
    <t>O3852</t>
  </si>
  <si>
    <t>O1685</t>
  </si>
  <si>
    <t>C238</t>
  </si>
  <si>
    <t>Kerri Miller</t>
  </si>
  <si>
    <t>Structure much evidence</t>
  </si>
  <si>
    <t>O1287</t>
  </si>
  <si>
    <t>O1073</t>
  </si>
  <si>
    <t>Michelle Hess</t>
  </si>
  <si>
    <t>O2378</t>
  </si>
  <si>
    <t>C146</t>
  </si>
  <si>
    <t>Cathy Rodriguez</t>
  </si>
  <si>
    <t>O1107</t>
  </si>
  <si>
    <t>More discussion democratic</t>
  </si>
  <si>
    <t>O1929</t>
  </si>
  <si>
    <t>O2095</t>
  </si>
  <si>
    <t>C800</t>
  </si>
  <si>
    <t>Willie Hernandez</t>
  </si>
  <si>
    <t>O3556</t>
  </si>
  <si>
    <t>O1118</t>
  </si>
  <si>
    <t>C963</t>
  </si>
  <si>
    <t>Jaime Taylor</t>
  </si>
  <si>
    <t>O3241</t>
  </si>
  <si>
    <t>Why various</t>
  </si>
  <si>
    <t>O1522</t>
  </si>
  <si>
    <t>Daniel Lynn</t>
  </si>
  <si>
    <t>Great firm</t>
  </si>
  <si>
    <t>O2639</t>
  </si>
  <si>
    <t>O1089</t>
  </si>
  <si>
    <t>Section community</t>
  </si>
  <si>
    <t>O2222</t>
  </si>
  <si>
    <t>O1532</t>
  </si>
  <si>
    <t>O1372</t>
  </si>
  <si>
    <t>Juan Miller</t>
  </si>
  <si>
    <t>B1752</t>
  </si>
  <si>
    <t>Forward</t>
  </si>
  <si>
    <t>O1956</t>
  </si>
  <si>
    <t>O2484</t>
  </si>
  <si>
    <t>O1144</t>
  </si>
  <si>
    <t>O2767</t>
  </si>
  <si>
    <t>O2461</t>
  </si>
  <si>
    <t>O2723</t>
  </si>
  <si>
    <t>O3493</t>
  </si>
  <si>
    <t>B1783</t>
  </si>
  <si>
    <t>Though</t>
  </si>
  <si>
    <t>O2481</t>
  </si>
  <si>
    <t>O3887</t>
  </si>
  <si>
    <t>O2578</t>
  </si>
  <si>
    <t>O3724</t>
  </si>
  <si>
    <t>O2325</t>
  </si>
  <si>
    <t>O3125</t>
  </si>
  <si>
    <t>O1841</t>
  </si>
  <si>
    <t>O1443</t>
  </si>
  <si>
    <t>O1153</t>
  </si>
  <si>
    <t>Difference on</t>
  </si>
  <si>
    <t>O1497</t>
  </si>
  <si>
    <t>B1272</t>
  </si>
  <si>
    <t>All often growth friend</t>
  </si>
  <si>
    <t>O2530</t>
  </si>
  <si>
    <t>O3777</t>
  </si>
  <si>
    <t>Sara Cox</t>
  </si>
  <si>
    <t>O1117</t>
  </si>
  <si>
    <t>Nicole Mcdaniel</t>
  </si>
  <si>
    <t>Training easy</t>
  </si>
  <si>
    <t>O2406</t>
  </si>
  <si>
    <t>O1530</t>
  </si>
  <si>
    <t>O2306</t>
  </si>
  <si>
    <t>C685</t>
  </si>
  <si>
    <t>Brooke Alvarado</t>
  </si>
  <si>
    <t>O3877</t>
  </si>
  <si>
    <t>C518</t>
  </si>
  <si>
    <t>Kathryn Thompson</t>
  </si>
  <si>
    <t>O3453</t>
  </si>
  <si>
    <t>O1881</t>
  </si>
  <si>
    <t>O2702</t>
  </si>
  <si>
    <t>O1082</t>
  </si>
  <si>
    <t>C882</t>
  </si>
  <si>
    <t>Cindy Wilson</t>
  </si>
  <si>
    <t>O2208</t>
  </si>
  <si>
    <t>O3465</t>
  </si>
  <si>
    <t>Larry Brewer</t>
  </si>
  <si>
    <t>O2336</t>
  </si>
  <si>
    <t>O3824</t>
  </si>
  <si>
    <t>O2231</t>
  </si>
  <si>
    <t>O2686</t>
  </si>
  <si>
    <t>O1508</t>
  </si>
  <si>
    <t>C903</t>
  </si>
  <si>
    <t>Jeffery Brown</t>
  </si>
  <si>
    <t>O3619</t>
  </si>
  <si>
    <t>O1015</t>
  </si>
  <si>
    <t>Kirsten Pena</t>
  </si>
  <si>
    <t>O3116</t>
  </si>
  <si>
    <t>Ryan Wang</t>
  </si>
  <si>
    <t>O2742</t>
  </si>
  <si>
    <t>Roberto Ryan</t>
  </si>
  <si>
    <t>O2818</t>
  </si>
  <si>
    <t>O3661</t>
  </si>
  <si>
    <t>Marco Haas</t>
  </si>
  <si>
    <t>Catherine Rios</t>
  </si>
  <si>
    <t>O2862</t>
  </si>
  <si>
    <t>B1940</t>
  </si>
  <si>
    <t>Person near</t>
  </si>
  <si>
    <t>O1436</t>
  </si>
  <si>
    <t>O3163</t>
  </si>
  <si>
    <t>O1286</t>
  </si>
  <si>
    <t>Campaign</t>
  </si>
  <si>
    <t>O1667</t>
  </si>
  <si>
    <t>Brad Soto</t>
  </si>
  <si>
    <t>O1648</t>
  </si>
  <si>
    <t>Kevin Ruiz</t>
  </si>
  <si>
    <t>B1148</t>
  </si>
  <si>
    <t>Become wide onto</t>
  </si>
  <si>
    <t>O3442</t>
  </si>
  <si>
    <t>O3935</t>
  </si>
  <si>
    <t>O2180</t>
  </si>
  <si>
    <t>Finally remember</t>
  </si>
  <si>
    <t>O3907</t>
  </si>
  <si>
    <t>David Gutierrez</t>
  </si>
  <si>
    <t>B1256</t>
  </si>
  <si>
    <t>Future treatment last</t>
  </si>
  <si>
    <t>O3996</t>
  </si>
  <si>
    <t>Dinner usually</t>
  </si>
  <si>
    <t>O1900</t>
  </si>
  <si>
    <t>O3311</t>
  </si>
  <si>
    <t>B1693</t>
  </si>
  <si>
    <t>Claim run measure tax</t>
  </si>
  <si>
    <t>O3986</t>
  </si>
  <si>
    <t>O1913</t>
  </si>
  <si>
    <t>O2653</t>
  </si>
  <si>
    <t>O3061</t>
  </si>
  <si>
    <t>O3012</t>
  </si>
  <si>
    <t>O2167</t>
  </si>
  <si>
    <t>O3889</t>
  </si>
  <si>
    <t>O2079</t>
  </si>
  <si>
    <t>O1035</t>
  </si>
  <si>
    <t>O2768</t>
  </si>
  <si>
    <t>Player happen</t>
  </si>
  <si>
    <t>O2913</t>
  </si>
  <si>
    <t>O2867</t>
  </si>
  <si>
    <t>O1938</t>
  </si>
  <si>
    <t>O3056</t>
  </si>
  <si>
    <t>O1814</t>
  </si>
  <si>
    <t>B1014</t>
  </si>
  <si>
    <t>Impact could</t>
  </si>
  <si>
    <t>O3772</t>
  </si>
  <si>
    <t>O2298</t>
  </si>
  <si>
    <t>O2834</t>
  </si>
  <si>
    <t>O3989</t>
  </si>
  <si>
    <t>C718</t>
  </si>
  <si>
    <t>Peter Johnston</t>
  </si>
  <si>
    <t>O3604</t>
  </si>
  <si>
    <t>Michael Hartman</t>
  </si>
  <si>
    <t>O1825</t>
  </si>
  <si>
    <t>Aaron Gutierrez</t>
  </si>
  <si>
    <t>B1084</t>
  </si>
  <si>
    <t>Reach property</t>
  </si>
  <si>
    <t>O1679</t>
  </si>
  <si>
    <t>Raymond Thomas</t>
  </si>
  <si>
    <t>O1220</t>
  </si>
  <si>
    <t>Figure as</t>
  </si>
  <si>
    <t>O1479</t>
  </si>
  <si>
    <t>O3759</t>
  </si>
  <si>
    <t>O1923</t>
  </si>
  <si>
    <t>O2036</t>
  </si>
  <si>
    <t>Man direction door</t>
  </si>
  <si>
    <t>O2072</t>
  </si>
  <si>
    <t>O3449</t>
  </si>
  <si>
    <t>O3839</t>
  </si>
  <si>
    <t>O2800</t>
  </si>
  <si>
    <t>O3814</t>
  </si>
  <si>
    <t>O2680</t>
  </si>
  <si>
    <t>O2541</t>
  </si>
  <si>
    <t>Jacob Gibbs</t>
  </si>
  <si>
    <t>O3796</t>
  </si>
  <si>
    <t>O2698</t>
  </si>
  <si>
    <t>O2809</t>
  </si>
  <si>
    <t>Cynthia Hernandez</t>
  </si>
  <si>
    <t>O1917</t>
  </si>
  <si>
    <t>Environmental such tonight</t>
  </si>
  <si>
    <t>O3975</t>
  </si>
  <si>
    <t>O3334</t>
  </si>
  <si>
    <t>O1064</t>
  </si>
  <si>
    <t>O1995</t>
  </si>
  <si>
    <t>C668</t>
  </si>
  <si>
    <t>Roger Davis MD</t>
  </si>
  <si>
    <t>O2979</t>
  </si>
  <si>
    <t>O1322</t>
  </si>
  <si>
    <t>O3537</t>
  </si>
  <si>
    <t>O3335</t>
  </si>
  <si>
    <t>O1694</t>
  </si>
  <si>
    <t>O1670</t>
  </si>
  <si>
    <t>O2317</t>
  </si>
  <si>
    <t>O1732</t>
  </si>
  <si>
    <t>O2250</t>
  </si>
  <si>
    <t>O1862</t>
  </si>
  <si>
    <t>Stephen Ferrell</t>
  </si>
  <si>
    <t>O3860</t>
  </si>
  <si>
    <t>O3157</t>
  </si>
  <si>
    <t>O2678</t>
  </si>
  <si>
    <t>Michael Lamb</t>
  </si>
  <si>
    <t>O3626</t>
  </si>
  <si>
    <t>O3228</t>
  </si>
  <si>
    <t>O3367</t>
  </si>
  <si>
    <t>O3522</t>
  </si>
  <si>
    <t>Continue citizen whatever</t>
  </si>
  <si>
    <t>O2235</t>
  </si>
  <si>
    <t>O3242</t>
  </si>
  <si>
    <t>O1112</t>
  </si>
  <si>
    <t>B1791</t>
  </si>
  <si>
    <t>Talk teach both</t>
  </si>
  <si>
    <t>O2498</t>
  </si>
  <si>
    <t>O3380</t>
  </si>
  <si>
    <t>B1422</t>
  </si>
  <si>
    <t>Any body region</t>
  </si>
  <si>
    <t>O3268</t>
  </si>
  <si>
    <t>O3634</t>
  </si>
  <si>
    <t>O1806</t>
  </si>
  <si>
    <t>O1945</t>
  </si>
  <si>
    <t>kathryn sanchez</t>
  </si>
  <si>
    <t>Learn</t>
  </si>
  <si>
    <t>O2204</t>
  </si>
  <si>
    <t>O3313</t>
  </si>
  <si>
    <t>O3599</t>
  </si>
  <si>
    <t>Foot American</t>
  </si>
  <si>
    <t>O1391</t>
  </si>
  <si>
    <t>C698</t>
  </si>
  <si>
    <t>Brett Stewart</t>
  </si>
  <si>
    <t>O1046</t>
  </si>
  <si>
    <t>O2049</t>
  </si>
  <si>
    <t>Town through</t>
  </si>
  <si>
    <t>O3494</t>
  </si>
  <si>
    <t>Jared Gregory</t>
  </si>
  <si>
    <t>O3991</t>
  </si>
  <si>
    <t>O3550</t>
  </si>
  <si>
    <t>O2233</t>
  </si>
  <si>
    <t>O2330</t>
  </si>
  <si>
    <t>Actually again lot</t>
  </si>
  <si>
    <t>O3457</t>
  </si>
  <si>
    <t>Theory relationship structure</t>
  </si>
  <si>
    <t>O1871</t>
  </si>
  <si>
    <t>O2030</t>
  </si>
  <si>
    <t>Drive put</t>
  </si>
  <si>
    <t>O3106</t>
  </si>
  <si>
    <t>Matthew Mayer</t>
  </si>
  <si>
    <t>O3586</t>
  </si>
  <si>
    <t>O2239</t>
  </si>
  <si>
    <t>O3749</t>
  </si>
  <si>
    <t>O2404</t>
  </si>
  <si>
    <t>O3253</t>
  </si>
  <si>
    <t>Sean Delgado</t>
  </si>
  <si>
    <t>O2672</t>
  </si>
  <si>
    <t>O3978</t>
  </si>
  <si>
    <t>O1623</t>
  </si>
  <si>
    <t>O3783</t>
  </si>
  <si>
    <t>O3079</t>
  </si>
  <si>
    <t>Melinda Mcgee DDS</t>
  </si>
  <si>
    <t>Some value</t>
  </si>
  <si>
    <t>O1931</t>
  </si>
  <si>
    <t>O3072</t>
  </si>
  <si>
    <t>O1708</t>
  </si>
  <si>
    <t>C296</t>
  </si>
  <si>
    <t>Justin Oneal</t>
  </si>
  <si>
    <t>O2197</t>
  </si>
  <si>
    <t>O3401</t>
  </si>
  <si>
    <t>O3579</t>
  </si>
  <si>
    <t>O2533</t>
  </si>
  <si>
    <t>O3775</t>
  </si>
  <si>
    <t>O2350</t>
  </si>
  <si>
    <t>O2545</t>
  </si>
  <si>
    <t>O2737</t>
  </si>
  <si>
    <t>C588</t>
  </si>
  <si>
    <t>Julie Brown MD</t>
  </si>
  <si>
    <t>O1919</t>
  </si>
  <si>
    <t>O1529</t>
  </si>
  <si>
    <t>O3588</t>
  </si>
  <si>
    <t>O2878</t>
  </si>
  <si>
    <t>O1468</t>
  </si>
  <si>
    <t>O1282</t>
  </si>
  <si>
    <t>C230</t>
  </si>
  <si>
    <t>Robert Anderson</t>
  </si>
  <si>
    <t>O3350</t>
  </si>
  <si>
    <t>O3915</t>
  </si>
  <si>
    <t>O3055</t>
  </si>
  <si>
    <t>O2329</t>
  </si>
  <si>
    <t>O3733</t>
  </si>
  <si>
    <t>Elizabeth Boone</t>
  </si>
  <si>
    <t>O3657</t>
  </si>
  <si>
    <t>O3809</t>
  </si>
  <si>
    <t>Dawn Cook</t>
  </si>
  <si>
    <t>O1628</t>
  </si>
  <si>
    <t>B1833</t>
  </si>
  <si>
    <t>Worry government be</t>
  </si>
  <si>
    <t>O3102</t>
  </si>
  <si>
    <t>Tyler Kim</t>
  </si>
  <si>
    <t>O2898</t>
  </si>
  <si>
    <t>O1181</t>
  </si>
  <si>
    <t>C430</t>
  </si>
  <si>
    <t>William Ortiz</t>
  </si>
  <si>
    <t>B1928</t>
  </si>
  <si>
    <t>Lay form everyone</t>
  </si>
  <si>
    <t>O3870</t>
  </si>
  <si>
    <t>O3981</t>
  </si>
  <si>
    <t>O3279</t>
  </si>
  <si>
    <t>O1404</t>
  </si>
  <si>
    <t>O2563</t>
  </si>
  <si>
    <t>O3811</t>
  </si>
  <si>
    <t>O3183</t>
  </si>
  <si>
    <t>O2764</t>
  </si>
  <si>
    <t>O1474</t>
  </si>
  <si>
    <t>Finally note work</t>
  </si>
  <si>
    <t>O2722</t>
  </si>
  <si>
    <t>O1742</t>
  </si>
  <si>
    <t>O2833</t>
  </si>
  <si>
    <t>O2652</t>
  </si>
  <si>
    <t>O3747</t>
  </si>
  <si>
    <t>O3001</t>
  </si>
  <si>
    <t>O2054</t>
  </si>
  <si>
    <t>O2320</t>
  </si>
  <si>
    <t>O3919</t>
  </si>
  <si>
    <t>O1457</t>
  </si>
  <si>
    <t>B1540</t>
  </si>
  <si>
    <t>Stay tend</t>
  </si>
  <si>
    <t>O1025</t>
  </si>
  <si>
    <t>O2102</t>
  </si>
  <si>
    <t>O1151</t>
  </si>
  <si>
    <t>C579</t>
  </si>
  <si>
    <t>James Alvarez</t>
  </si>
  <si>
    <t>O2297</t>
  </si>
  <si>
    <t>B1845</t>
  </si>
  <si>
    <t>Line prepare some</t>
  </si>
  <si>
    <t>O3330</t>
  </si>
  <si>
    <t>O1577</t>
  </si>
  <si>
    <t>O3936</t>
  </si>
  <si>
    <t>O2038</t>
  </si>
  <si>
    <t>O3742</t>
  </si>
  <si>
    <t>O1894</t>
  </si>
  <si>
    <t>Joseph Thompson</t>
  </si>
  <si>
    <t>Sport positive central</t>
  </si>
  <si>
    <t>O1138</t>
  </si>
  <si>
    <t>William Rivera</t>
  </si>
  <si>
    <t>O2010</t>
  </si>
  <si>
    <t>Michele Cox</t>
  </si>
  <si>
    <t>O1467</t>
  </si>
  <si>
    <t>Wrong sit</t>
  </si>
  <si>
    <t>O3237</t>
  </si>
  <si>
    <t>O2369</t>
  </si>
  <si>
    <t>Kayla Garcia</t>
  </si>
  <si>
    <t>O3774</t>
  </si>
  <si>
    <t>O1387</t>
  </si>
  <si>
    <t>O2845</t>
  </si>
  <si>
    <t>O1745</t>
  </si>
  <si>
    <t>C102</t>
  </si>
  <si>
    <t>Sarah Perry</t>
  </si>
  <si>
    <t>O3195</t>
  </si>
  <si>
    <t>O1356</t>
  </si>
  <si>
    <t>O2127</t>
  </si>
  <si>
    <t>Page method strategy</t>
  </si>
  <si>
    <t>O1315</t>
  </si>
  <si>
    <t>Laura Edwards</t>
  </si>
  <si>
    <t>O3458</t>
  </si>
  <si>
    <t>Nathan Mclaughlin</t>
  </si>
  <si>
    <t>O2354</t>
  </si>
  <si>
    <t>O1439</t>
  </si>
  <si>
    <t>Our do</t>
  </si>
  <si>
    <t>O3960</t>
  </si>
  <si>
    <t>O1820</t>
  </si>
  <si>
    <t>O1738</t>
  </si>
  <si>
    <t>O3421</t>
  </si>
  <si>
    <t>O3614</t>
  </si>
  <si>
    <t>O3709</t>
  </si>
  <si>
    <t>O1645</t>
  </si>
  <si>
    <t>Ellen Gordon MD</t>
  </si>
  <si>
    <t>B1723</t>
  </si>
  <si>
    <t>Increase behind movie</t>
  </si>
  <si>
    <t>O3115</t>
  </si>
  <si>
    <t>B1920</t>
  </si>
  <si>
    <t>Face happen employee</t>
  </si>
  <si>
    <t>O3491</t>
  </si>
  <si>
    <t>B1326</t>
  </si>
  <si>
    <t>Crime hour</t>
  </si>
  <si>
    <t>O2844</t>
  </si>
  <si>
    <t>O1326</t>
  </si>
  <si>
    <t>O2665</t>
  </si>
  <si>
    <t>Jeffery Robinson</t>
  </si>
  <si>
    <t>O3233</t>
  </si>
  <si>
    <t>O2283</t>
  </si>
  <si>
    <t>O2285</t>
  </si>
  <si>
    <t>Three well</t>
  </si>
  <si>
    <t>O2801</t>
  </si>
  <si>
    <t>Danny Smith</t>
  </si>
  <si>
    <t>O3337</t>
  </si>
  <si>
    <t>O1702</t>
  </si>
  <si>
    <t>O1920</t>
  </si>
  <si>
    <t>O2579</t>
  </si>
  <si>
    <t>O1964</t>
  </si>
  <si>
    <t>O2888</t>
  </si>
  <si>
    <t>O1256</t>
  </si>
  <si>
    <t>O1421</t>
  </si>
  <si>
    <t>C370</t>
  </si>
  <si>
    <t>Rebecca King</t>
  </si>
  <si>
    <t>O2413</t>
  </si>
  <si>
    <t>O2912</t>
  </si>
  <si>
    <t>O1856</t>
  </si>
  <si>
    <t>Brian Wise</t>
  </si>
  <si>
    <t>O3569</t>
  </si>
  <si>
    <t>O2827</t>
  </si>
  <si>
    <t>O3939</t>
  </si>
  <si>
    <t>O1701</t>
  </si>
  <si>
    <t>C894</t>
  </si>
  <si>
    <t>Adriana Allen</t>
  </si>
  <si>
    <t>Even specific</t>
  </si>
  <si>
    <t>O1689</t>
  </si>
  <si>
    <t>O2240</t>
  </si>
  <si>
    <t>William Miller</t>
  </si>
  <si>
    <t>O1601</t>
  </si>
  <si>
    <t>C465</t>
  </si>
  <si>
    <t>Tabitha Calhoun</t>
  </si>
  <si>
    <t>O1617</t>
  </si>
  <si>
    <t>Mary Schroeder</t>
  </si>
  <si>
    <t>Too option health</t>
  </si>
  <si>
    <t>O3894</t>
  </si>
  <si>
    <t>Although police</t>
  </si>
  <si>
    <t>O3025</t>
  </si>
  <si>
    <t>O2471</t>
  </si>
  <si>
    <t>O1707</t>
  </si>
  <si>
    <t>O1502</t>
  </si>
  <si>
    <t>Per course my</t>
  </si>
  <si>
    <t>O3510</t>
  </si>
  <si>
    <t>O3879</t>
  </si>
  <si>
    <t>O2571</t>
  </si>
  <si>
    <t>O2761</t>
  </si>
  <si>
    <t>O3066</t>
  </si>
  <si>
    <t>C900</t>
  </si>
  <si>
    <t>Elizabeth Reyes</t>
  </si>
  <si>
    <t>O1437</t>
  </si>
  <si>
    <t>O2567</t>
  </si>
  <si>
    <t>O1341</t>
  </si>
  <si>
    <t>O2881</t>
  </si>
  <si>
    <t>Foot blood member</t>
  </si>
  <si>
    <t>O2631</t>
  </si>
  <si>
    <t>O2396</t>
  </si>
  <si>
    <t>O2148</t>
  </si>
  <si>
    <t>B1847</t>
  </si>
  <si>
    <t>Region assume career</t>
  </si>
  <si>
    <t>O2854</t>
  </si>
  <si>
    <t>System seek</t>
  </si>
  <si>
    <t>O3928</t>
  </si>
  <si>
    <t>O2987</t>
  </si>
  <si>
    <t>O2550</t>
  </si>
  <si>
    <t>O2994</t>
  </si>
  <si>
    <t>O2411</t>
  </si>
  <si>
    <t>O3447</t>
  </si>
  <si>
    <t>O3230</t>
  </si>
  <si>
    <t>O3609</t>
  </si>
  <si>
    <t>O3361</t>
  </si>
  <si>
    <t>Anna Williams</t>
  </si>
  <si>
    <t>O2106</t>
  </si>
  <si>
    <t>O2724</t>
  </si>
  <si>
    <t>O1538</t>
  </si>
  <si>
    <t>Arm third</t>
  </si>
  <si>
    <t>O3720</t>
  </si>
  <si>
    <t>O1703</t>
  </si>
  <si>
    <t>Decide ok wish</t>
  </si>
  <si>
    <t>O1656</t>
  </si>
  <si>
    <t>Sharon Kerr</t>
  </si>
  <si>
    <t>Authority open</t>
  </si>
  <si>
    <t>O2262</t>
  </si>
  <si>
    <t>O1353</t>
  </si>
  <si>
    <t>Elizabeth Miles</t>
  </si>
  <si>
    <t>B1473</t>
  </si>
  <si>
    <t>Enjoy couple herself cultural</t>
  </si>
  <si>
    <t>O3298</t>
  </si>
  <si>
    <t>O1481</t>
  </si>
  <si>
    <t>Meredith Stewart</t>
  </si>
  <si>
    <t>O1829</t>
  </si>
  <si>
    <t>Daniel Meyers</t>
  </si>
  <si>
    <t>O2661</t>
  </si>
  <si>
    <t>Julie Roberts</t>
  </si>
  <si>
    <t>O3073</t>
  </si>
  <si>
    <t>O1270</t>
  </si>
  <si>
    <t>O2457</t>
  </si>
  <si>
    <t>O1525</t>
  </si>
  <si>
    <t>Richard Simon</t>
  </si>
  <si>
    <t>O3587</t>
  </si>
  <si>
    <t>O1932</t>
  </si>
  <si>
    <t>O3371</t>
  </si>
  <si>
    <t>O2754</t>
  </si>
  <si>
    <t>O3004</t>
  </si>
  <si>
    <t>O2830</t>
  </si>
  <si>
    <t>O3590</t>
  </si>
  <si>
    <t>Item how</t>
  </si>
  <si>
    <t>O3247</t>
  </si>
  <si>
    <t>O3192</t>
  </si>
  <si>
    <t>O2088</t>
  </si>
  <si>
    <t>Mr. Luke Bradley PhD</t>
  </si>
  <si>
    <t>O1233</t>
  </si>
  <si>
    <t>C371</t>
  </si>
  <si>
    <t>Michelle Gilbert</t>
  </si>
  <si>
    <t>B1837</t>
  </si>
  <si>
    <t>Word right</t>
  </si>
  <si>
    <t>O1895</t>
  </si>
  <si>
    <t>B1329</t>
  </si>
  <si>
    <t>Stock once by</t>
  </si>
  <si>
    <t>O3034</t>
  </si>
  <si>
    <t>O2242</t>
  </si>
  <si>
    <t>O3923</t>
  </si>
  <si>
    <t>Sarah Walker</t>
  </si>
  <si>
    <t>O2380</t>
  </si>
  <si>
    <t>O2721</t>
  </si>
  <si>
    <t>O2019</t>
  </si>
  <si>
    <t>O3795</t>
  </si>
  <si>
    <t>O1810</t>
  </si>
  <si>
    <t>O1736</t>
  </si>
  <si>
    <t>Michael Wiley</t>
  </si>
  <si>
    <t>O1396</t>
  </si>
  <si>
    <t>O1111</t>
  </si>
  <si>
    <t>O2660</t>
  </si>
  <si>
    <t>O1811</t>
  </si>
  <si>
    <t>O2024</t>
  </si>
  <si>
    <t>O2307</t>
  </si>
  <si>
    <t>Taylor Mills</t>
  </si>
  <si>
    <t>O2756</t>
  </si>
  <si>
    <t>O2746</t>
  </si>
  <si>
    <t>O2227</t>
  </si>
  <si>
    <t>O1970</t>
  </si>
  <si>
    <t>O3705</t>
  </si>
  <si>
    <t>C419</t>
  </si>
  <si>
    <t>Charles Powell</t>
  </si>
  <si>
    <t>O1955</t>
  </si>
  <si>
    <t>Robert Garcia</t>
  </si>
  <si>
    <t>O3336</t>
  </si>
  <si>
    <t>O1659</t>
  </si>
  <si>
    <t>Jamie Adams</t>
  </si>
  <si>
    <t>Speak move</t>
  </si>
  <si>
    <t>O1361</t>
  </si>
  <si>
    <t>O1294</t>
  </si>
  <si>
    <t>O1558</t>
  </si>
  <si>
    <t>Rebecca Mathis</t>
  </si>
  <si>
    <t>B1116</t>
  </si>
  <si>
    <t>Top heavy executive</t>
  </si>
  <si>
    <t>O2837</t>
  </si>
  <si>
    <t>O2758</t>
  </si>
  <si>
    <t>O3445</t>
  </si>
  <si>
    <t>O3083</t>
  </si>
  <si>
    <t>O2272</t>
  </si>
  <si>
    <t>O1593</t>
  </si>
  <si>
    <t>C443</t>
  </si>
  <si>
    <t>Juan Le</t>
  </si>
  <si>
    <t>O3497</t>
  </si>
  <si>
    <t>Phillip Griffin</t>
  </si>
  <si>
    <t>O3142</t>
  </si>
  <si>
    <t>O1230</t>
  </si>
  <si>
    <t>B1603</t>
  </si>
  <si>
    <t>Television should product thought</t>
  </si>
  <si>
    <t>O1678</t>
  </si>
  <si>
    <t>Albert Key</t>
  </si>
  <si>
    <t>O2835</t>
  </si>
  <si>
    <t>C748</t>
  </si>
  <si>
    <t>Stephanie Mcdaniel</t>
  </si>
  <si>
    <t>O1612</t>
  </si>
  <si>
    <t>O2777</t>
  </si>
  <si>
    <t>C976</t>
  </si>
  <si>
    <t>Troy Hendrix</t>
  </si>
  <si>
    <t>O2103</t>
  </si>
  <si>
    <t>C715</t>
  </si>
  <si>
    <t>Amy Hall</t>
  </si>
  <si>
    <t>O2866</t>
  </si>
  <si>
    <t>O3671</t>
  </si>
  <si>
    <t>O3041</t>
  </si>
  <si>
    <t>O1446</t>
  </si>
  <si>
    <t>Attorney</t>
  </si>
  <si>
    <t>O1041</t>
  </si>
  <si>
    <t>O3956</t>
  </si>
  <si>
    <t>O3987</t>
  </si>
  <si>
    <t>O2609</t>
  </si>
  <si>
    <t>O3993</t>
  </si>
  <si>
    <t>O1380</t>
  </si>
  <si>
    <t>Gregory Dean</t>
  </si>
  <si>
    <t>O3376</t>
  </si>
  <si>
    <t>O3756</t>
  </si>
  <si>
    <t>O2114</t>
  </si>
  <si>
    <t>Bring cut</t>
  </si>
  <si>
    <t>O3876</t>
  </si>
  <si>
    <t>O2997</t>
  </si>
  <si>
    <t>O1786</t>
  </si>
  <si>
    <t>O2978</t>
  </si>
  <si>
    <t>O1597</t>
  </si>
  <si>
    <t>C243</t>
  </si>
  <si>
    <t>Angela Henderson</t>
  </si>
  <si>
    <t>It worker</t>
  </si>
  <si>
    <t>O1465</t>
  </si>
  <si>
    <t>O1581</t>
  </si>
  <si>
    <t>O3641</t>
  </si>
  <si>
    <t>O3402</t>
  </si>
  <si>
    <t>O3566</t>
  </si>
  <si>
    <t>O3172</t>
  </si>
  <si>
    <t>O3568</t>
  </si>
  <si>
    <t>O1462</t>
  </si>
  <si>
    <t>O1990</t>
  </si>
  <si>
    <t>O2132</t>
  </si>
  <si>
    <t>O2663</t>
  </si>
  <si>
    <t>O2052</t>
  </si>
  <si>
    <t>Joshua Jones</t>
  </si>
  <si>
    <t>B1760</t>
  </si>
  <si>
    <t>Agreement tree</t>
  </si>
  <si>
    <t>O1953</t>
  </si>
  <si>
    <t>O3482</t>
  </si>
  <si>
    <t>O3743</t>
  </si>
  <si>
    <t>O2176</t>
  </si>
  <si>
    <t>Eric Larson</t>
  </si>
  <si>
    <t>O3612</t>
  </si>
  <si>
    <t>O2899</t>
  </si>
  <si>
    <t>O2309</t>
  </si>
  <si>
    <t>O2156</t>
  </si>
  <si>
    <t>O3648</t>
  </si>
  <si>
    <t>O1514</t>
  </si>
  <si>
    <t>Kitchen think evening environmental</t>
  </si>
  <si>
    <t>O2824</t>
  </si>
  <si>
    <t>O1362</t>
  </si>
  <si>
    <t>O1170</t>
  </si>
  <si>
    <t>O3005</t>
  </si>
  <si>
    <t>O2565</t>
  </si>
  <si>
    <t>O3549</t>
  </si>
  <si>
    <t>B1399</t>
  </si>
  <si>
    <t>Yes skill their sort</t>
  </si>
  <si>
    <t>O1134</t>
  </si>
  <si>
    <t>Edward Howard</t>
  </si>
  <si>
    <t>O3874</t>
  </si>
  <si>
    <t>O3694</t>
  </si>
  <si>
    <t>O1075</t>
  </si>
  <si>
    <t>B1135</t>
  </si>
  <si>
    <t>Tv institution</t>
  </si>
  <si>
    <t>O2139</t>
  </si>
  <si>
    <t>Arthur Harrison</t>
  </si>
  <si>
    <t>O2062</t>
  </si>
  <si>
    <t>O1768</t>
  </si>
  <si>
    <t>C915</t>
  </si>
  <si>
    <t>Kimberly Brown</t>
  </si>
  <si>
    <t>O3138</t>
  </si>
  <si>
    <t>Girl kind</t>
  </si>
  <si>
    <t>O1217</t>
  </si>
  <si>
    <t>Such research</t>
  </si>
  <si>
    <t>O1061</t>
  </si>
  <si>
    <t>C548</t>
  </si>
  <si>
    <t>Lauren Dixon</t>
  </si>
  <si>
    <t>Sign meeting training bill</t>
  </si>
  <si>
    <t>O1321</t>
  </si>
  <si>
    <t>Michael Thomas</t>
  </si>
  <si>
    <t>O2709</t>
  </si>
  <si>
    <t>C967</t>
  </si>
  <si>
    <t>Anthony Ray</t>
  </si>
  <si>
    <t>O2927</t>
  </si>
  <si>
    <t>O1272</t>
  </si>
  <si>
    <t>O1730</t>
  </si>
  <si>
    <t>Mallory Dickerson</t>
  </si>
  <si>
    <t>O2934</t>
  </si>
  <si>
    <t>O3608</t>
  </si>
  <si>
    <t>O3721</t>
  </si>
  <si>
    <t>O1241</t>
  </si>
  <si>
    <t>C113</t>
  </si>
  <si>
    <t>Jenny Black</t>
  </si>
  <si>
    <t>Force road</t>
  </si>
  <si>
    <t>O1563</t>
  </si>
  <si>
    <t>O3389</t>
  </si>
  <si>
    <t>Barbara Moore</t>
  </si>
  <si>
    <t>O3715</t>
  </si>
  <si>
    <t>B1178</t>
  </si>
  <si>
    <t>Special seven</t>
  </si>
  <si>
    <t>O1598</t>
  </si>
  <si>
    <t>B1966</t>
  </si>
  <si>
    <t>Write image make</t>
  </si>
  <si>
    <t>O1974</t>
  </si>
  <si>
    <t>O2386</t>
  </si>
  <si>
    <t>O1858</t>
  </si>
  <si>
    <t>O3130</t>
  </si>
  <si>
    <t>O3348</t>
  </si>
  <si>
    <t>O2515</t>
  </si>
  <si>
    <t>Or environmental</t>
  </si>
  <si>
    <t>O2683</t>
  </si>
  <si>
    <t>O3542</t>
  </si>
  <si>
    <t>O2848</t>
  </si>
  <si>
    <t>O1616</t>
  </si>
  <si>
    <t>O2548</t>
  </si>
  <si>
    <t>O2123</t>
  </si>
  <si>
    <t>O2057</t>
  </si>
  <si>
    <t>Steven Smith</t>
  </si>
  <si>
    <t>Final key evening</t>
  </si>
  <si>
    <t>O2589</t>
  </si>
  <si>
    <t>Sound or</t>
  </si>
  <si>
    <t>O1200</t>
  </si>
  <si>
    <t>O3832</t>
  </si>
  <si>
    <t>O1040</t>
  </si>
  <si>
    <t>O1715</t>
  </si>
  <si>
    <t>O2851</t>
  </si>
  <si>
    <t>O2390</t>
  </si>
  <si>
    <t>O3394</t>
  </si>
  <si>
    <t>O2311</t>
  </si>
  <si>
    <t>O3462</t>
  </si>
  <si>
    <t>O1719</t>
  </si>
  <si>
    <t>However member let</t>
  </si>
  <si>
    <t>O3650</t>
  </si>
  <si>
    <t>O3404</t>
  </si>
  <si>
    <t>O2303</t>
  </si>
  <si>
    <t>O3548</t>
  </si>
  <si>
    <t>O3431</t>
  </si>
  <si>
    <t>O3663</t>
  </si>
  <si>
    <t>O1167</t>
  </si>
  <si>
    <t>Enjoy also</t>
  </si>
  <si>
    <t>O2066</t>
  </si>
  <si>
    <t>Series go actually</t>
  </si>
  <si>
    <t>O3373</t>
  </si>
  <si>
    <t>O2588</t>
  </si>
  <si>
    <t>O3807</t>
  </si>
  <si>
    <t>O2304</t>
  </si>
  <si>
    <t>O1248</t>
  </si>
  <si>
    <t>O2128</t>
  </si>
  <si>
    <t>O1309</t>
  </si>
  <si>
    <t>O1202</t>
  </si>
  <si>
    <t>O1132</t>
  </si>
  <si>
    <t>Kenneth Perez</t>
  </si>
  <si>
    <t>Hear camera</t>
  </si>
  <si>
    <t>O1949</t>
  </si>
  <si>
    <t>O3697</t>
  </si>
  <si>
    <t>O1753</t>
  </si>
  <si>
    <t>Caroline Prince</t>
  </si>
  <si>
    <t>O2719</t>
  </si>
  <si>
    <t>O2838</t>
  </si>
  <si>
    <t>O1716</t>
  </si>
  <si>
    <t>B1397</t>
  </si>
  <si>
    <t>Course</t>
  </si>
  <si>
    <t>O1023</t>
  </si>
  <si>
    <t>Antonio Kaufman</t>
  </si>
  <si>
    <t>O1591</t>
  </si>
  <si>
    <t>O2192</t>
  </si>
  <si>
    <t>Jeffrey Bailey</t>
  </si>
  <si>
    <t>O1789</t>
  </si>
  <si>
    <t>O3329</t>
  </si>
  <si>
    <t>O1506</t>
  </si>
  <si>
    <t>O1673</t>
  </si>
  <si>
    <t>Jade Fleming</t>
  </si>
  <si>
    <t>O3193</t>
  </si>
  <si>
    <t>Interview say</t>
  </si>
  <si>
    <t>O2302</t>
  </si>
  <si>
    <t>O1352</t>
  </si>
  <si>
    <t>Single contain</t>
  </si>
  <si>
    <t>O1500</t>
  </si>
  <si>
    <t>O1796</t>
  </si>
  <si>
    <t>O2765</t>
  </si>
  <si>
    <t>O2704</t>
  </si>
  <si>
    <t>B1207</t>
  </si>
  <si>
    <t>Great couple enjoy</t>
  </si>
  <si>
    <t>O1065</t>
  </si>
  <si>
    <t>O3861</t>
  </si>
  <si>
    <t>O2933</t>
  </si>
  <si>
    <t>O2143</t>
  </si>
  <si>
    <t>Coach recognize majority</t>
  </si>
  <si>
    <t>O2384</t>
  </si>
  <si>
    <t>O1911</t>
  </si>
  <si>
    <t>C851</t>
  </si>
  <si>
    <t>Kathy Davis</t>
  </si>
  <si>
    <t>O1211</t>
  </si>
  <si>
    <t>O3097</t>
  </si>
  <si>
    <t>O1213</t>
  </si>
  <si>
    <t>Logan Burgess</t>
  </si>
  <si>
    <t>O2939</t>
  </si>
  <si>
    <t>O1459</t>
  </si>
  <si>
    <t>O2492</t>
  </si>
  <si>
    <t>O2053</t>
  </si>
  <si>
    <t>Richard Harris</t>
  </si>
  <si>
    <t>B1784</t>
  </si>
  <si>
    <t>Power second everybody</t>
  </si>
  <si>
    <t>O3150</t>
  </si>
  <si>
    <t>O2315</t>
  </si>
  <si>
    <t>O3212</t>
  </si>
  <si>
    <t>O1565</t>
  </si>
  <si>
    <t>Michelle Williams</t>
  </si>
  <si>
    <t>O2194</t>
  </si>
  <si>
    <t>Emily Price</t>
  </si>
  <si>
    <t>O1432</t>
  </si>
  <si>
    <t>O2450</t>
  </si>
  <si>
    <t>O3022</t>
  </si>
  <si>
    <t>O1545</t>
  </si>
  <si>
    <t>Sarah Davila</t>
  </si>
  <si>
    <t>O2207</t>
  </si>
  <si>
    <t>O2917</t>
  </si>
  <si>
    <t>O2083</t>
  </si>
  <si>
    <t>O2524</t>
  </si>
  <si>
    <t>O2185</t>
  </si>
  <si>
    <t>O1517</t>
  </si>
  <si>
    <t>O2050</t>
  </si>
  <si>
    <t>Chase Castro</t>
  </si>
  <si>
    <t>B1749</t>
  </si>
  <si>
    <t>Page data ahead suggest</t>
  </si>
  <si>
    <t>O2804</t>
  </si>
  <si>
    <t>O2452</t>
  </si>
  <si>
    <t>O2566</t>
  </si>
  <si>
    <t>O3726</t>
  </si>
  <si>
    <t>B1182</t>
  </si>
  <si>
    <t>Require stay away</t>
  </si>
  <si>
    <t>O3118</t>
  </si>
  <si>
    <t>O1235</t>
  </si>
  <si>
    <t>Tracey Hartman</t>
  </si>
  <si>
    <t>O1910</t>
  </si>
  <si>
    <t>Mario Green</t>
  </si>
  <si>
    <t>O1511</t>
  </si>
  <si>
    <t>Cindy Taylor</t>
  </si>
  <si>
    <t>B1184</t>
  </si>
  <si>
    <t>Loss magazine</t>
  </si>
  <si>
    <t>O1367</t>
  </si>
  <si>
    <t>B1615</t>
  </si>
  <si>
    <t>Society interesting interest</t>
  </si>
  <si>
    <t>O2633</t>
  </si>
  <si>
    <t>O1168</t>
  </si>
  <si>
    <t>O3786</t>
  </si>
  <si>
    <t>O3319</t>
  </si>
  <si>
    <t>O2619</t>
  </si>
  <si>
    <t>O1997</t>
  </si>
  <si>
    <t>Cynthia Franklin</t>
  </si>
  <si>
    <t>They by need</t>
  </si>
  <si>
    <t>O1221</t>
  </si>
  <si>
    <t>O2675</t>
  </si>
  <si>
    <t>Jacob Johnson</t>
  </si>
  <si>
    <t>O1877</t>
  </si>
  <si>
    <t>Daniel Norman</t>
  </si>
  <si>
    <t>B1816</t>
  </si>
  <si>
    <t>His population factor</t>
  </si>
  <si>
    <t>O2760</t>
  </si>
  <si>
    <t>O3840</t>
  </si>
  <si>
    <t>O3314</t>
  </si>
  <si>
    <t>O1180</t>
  </si>
  <si>
    <t>O3216</t>
  </si>
  <si>
    <t>O3340</t>
  </si>
  <si>
    <t>O1883</t>
  </si>
  <si>
    <t>O1329</t>
  </si>
  <si>
    <t>B1719</t>
  </si>
  <si>
    <t>Away social</t>
  </si>
  <si>
    <t>O2134</t>
  </si>
  <si>
    <t>Nothing show both</t>
  </si>
  <si>
    <t>O1934</t>
  </si>
  <si>
    <t>Foreign consumer arrive</t>
  </si>
  <si>
    <t>O1729</t>
  </si>
  <si>
    <t>Henry Duncan</t>
  </si>
  <si>
    <t>Effect challenge kitchen</t>
  </si>
  <si>
    <t>O1133</t>
  </si>
  <si>
    <t>Allow trip military</t>
  </si>
  <si>
    <t>O3344</t>
  </si>
  <si>
    <t>O2349</t>
  </si>
  <si>
    <t>O3440</t>
  </si>
  <si>
    <t>O2843</t>
  </si>
  <si>
    <t>O2911</t>
  </si>
  <si>
    <t>O2299</t>
  </si>
  <si>
    <t>O3897</t>
  </si>
  <si>
    <t>O1413</t>
  </si>
  <si>
    <t>O1160</t>
  </si>
  <si>
    <t>O3164</t>
  </si>
  <si>
    <t>O1031</t>
  </si>
  <si>
    <t>O3412</t>
  </si>
  <si>
    <t>O2098</t>
  </si>
  <si>
    <t>Language serve</t>
  </si>
  <si>
    <t>O3432</t>
  </si>
  <si>
    <t>O3784</t>
  </si>
  <si>
    <t>O3346</t>
  </si>
  <si>
    <t>O1228</t>
  </si>
  <si>
    <t>O1691</t>
  </si>
  <si>
    <t>O3046</t>
  </si>
  <si>
    <t>O3204</t>
  </si>
  <si>
    <t>O1397</t>
  </si>
  <si>
    <t>B1707</t>
  </si>
  <si>
    <t>Fund</t>
  </si>
  <si>
    <t>O3791</t>
  </si>
  <si>
    <t>O1306</t>
  </si>
  <si>
    <t>Out agree spend</t>
  </si>
  <si>
    <t>O3027</t>
  </si>
  <si>
    <t>O1330</t>
  </si>
  <si>
    <t>Name third</t>
  </si>
  <si>
    <t>O3602</t>
  </si>
  <si>
    <t>O2360</t>
  </si>
  <si>
    <t>O2759</t>
  </si>
  <si>
    <t>O2606</t>
  </si>
  <si>
    <t>O2628</t>
  </si>
  <si>
    <t>O2929</t>
  </si>
  <si>
    <t>Happy behavior white</t>
  </si>
  <si>
    <t>O2016</t>
  </si>
  <si>
    <t>O3531</t>
  </si>
  <si>
    <t>O3120</t>
  </si>
  <si>
    <t>O1763</t>
  </si>
  <si>
    <t>Stephanie Willis</t>
  </si>
  <si>
    <t>Be task manager</t>
  </si>
  <si>
    <t>O1263</t>
  </si>
  <si>
    <t>O2367</t>
  </si>
  <si>
    <t>C576</t>
  </si>
  <si>
    <t>Dr. Joshua Jones</t>
  </si>
  <si>
    <t>O2989</t>
  </si>
  <si>
    <t>O2193</t>
  </si>
  <si>
    <t>O2583</t>
  </si>
  <si>
    <t>O2343</t>
  </si>
  <si>
    <t>O2896</t>
  </si>
  <si>
    <t>O1017</t>
  </si>
  <si>
    <t>B1205</t>
  </si>
  <si>
    <t>Admit his</t>
  </si>
  <si>
    <t>O1632</t>
  </si>
  <si>
    <t>O2333</t>
  </si>
  <si>
    <t>O3640</t>
  </si>
  <si>
    <t>O1962</t>
  </si>
  <si>
    <t>Suzanne Wilkerson</t>
  </si>
  <si>
    <t>O2422</t>
  </si>
  <si>
    <t>Brandon Miller</t>
  </si>
  <si>
    <t>O1177</t>
  </si>
  <si>
    <t>Space general game</t>
  </si>
  <si>
    <t>O2171</t>
  </si>
  <si>
    <t>Melissa Patrick</t>
  </si>
  <si>
    <t>B1587</t>
  </si>
  <si>
    <t>Read</t>
  </si>
  <si>
    <t>O1045</t>
  </si>
  <si>
    <t>Michael White</t>
  </si>
  <si>
    <t>O2877</t>
  </si>
  <si>
    <t>Lauren Guzman</t>
  </si>
  <si>
    <t>B1446</t>
  </si>
  <si>
    <t>Baby</t>
  </si>
  <si>
    <t>O1737</t>
  </si>
  <si>
    <t>O3446</t>
  </si>
  <si>
    <t>Door receive</t>
  </si>
  <si>
    <t>O1480</t>
  </si>
  <si>
    <t>C506</t>
  </si>
  <si>
    <t>David Allison</t>
  </si>
  <si>
    <t>O3320</t>
  </si>
  <si>
    <t>O3451</t>
  </si>
  <si>
    <t>O1618</t>
  </si>
  <si>
    <t>O1093</t>
  </si>
  <si>
    <t>O1510</t>
  </si>
  <si>
    <t>Sheryl Parker</t>
  </si>
  <si>
    <t>O3570</t>
  </si>
  <si>
    <t>O3930</t>
  </si>
  <si>
    <t>O2535</t>
  </si>
  <si>
    <t>Throughout front in</t>
  </si>
  <si>
    <t>O1686</t>
  </si>
  <si>
    <t>Candidate pressure</t>
  </si>
  <si>
    <t>O1252</t>
  </si>
  <si>
    <t>Need wrong benefit</t>
  </si>
  <si>
    <t>O2751</t>
  </si>
  <si>
    <t>O3010</t>
  </si>
  <si>
    <t>O2230</t>
  </si>
  <si>
    <t>O3511</t>
  </si>
  <si>
    <t>O3508</t>
  </si>
  <si>
    <t>O3158</t>
  </si>
  <si>
    <t>O3967</t>
  </si>
  <si>
    <t>O3884</t>
  </si>
  <si>
    <t>O3182</t>
  </si>
  <si>
    <t>O3185</t>
  </si>
  <si>
    <t>O3624</t>
  </si>
  <si>
    <t>O2688</t>
  </si>
  <si>
    <t>O3176</t>
  </si>
  <si>
    <t>O2669</t>
  </si>
  <si>
    <t>O1613</t>
  </si>
  <si>
    <t>O1882</t>
  </si>
  <si>
    <t>O3112</t>
  </si>
  <si>
    <t>O3257</t>
  </si>
  <si>
    <t>O1837</t>
  </si>
  <si>
    <t>Kimberly West</t>
  </si>
  <si>
    <t>O1274</t>
  </si>
  <si>
    <t>O3905</t>
  </si>
  <si>
    <t>O2559</t>
  </si>
  <si>
    <t>O3554</t>
  </si>
  <si>
    <t>Rebecca May</t>
  </si>
  <si>
    <t>O3684</t>
  </si>
  <si>
    <t>O2269</t>
  </si>
  <si>
    <t>O1444</t>
  </si>
  <si>
    <t>O2694</t>
  </si>
  <si>
    <t>O3524</t>
  </si>
  <si>
    <t>O2715</t>
  </si>
  <si>
    <t>O1343</t>
  </si>
  <si>
    <t>Do help</t>
  </si>
  <si>
    <t>O2952</t>
  </si>
  <si>
    <t>O2327</t>
  </si>
  <si>
    <t>O1484</t>
  </si>
  <si>
    <t>Maria Cummings</t>
  </si>
  <si>
    <t>O3418</t>
  </si>
  <si>
    <t>O3850</t>
  </si>
  <si>
    <t>O1559</t>
  </si>
  <si>
    <t>B1164</t>
  </si>
  <si>
    <t>Near lay</t>
  </si>
  <si>
    <t>O2292</t>
  </si>
  <si>
    <t>O3261</t>
  </si>
  <si>
    <t>O3863</t>
  </si>
  <si>
    <t>O1169</t>
  </si>
  <si>
    <t>O1114</t>
  </si>
  <si>
    <t>B1249</t>
  </si>
  <si>
    <t>Run pick carry pass</t>
  </si>
  <si>
    <t>O1308</t>
  </si>
  <si>
    <t>O3038</t>
  </si>
  <si>
    <t>O2826</t>
  </si>
  <si>
    <t>O2282</t>
  </si>
  <si>
    <t>O2488</t>
  </si>
  <si>
    <t>O1830</t>
  </si>
  <si>
    <t>O1818</t>
  </si>
  <si>
    <t>O2825</t>
  </si>
  <si>
    <t>O3896</t>
  </si>
  <si>
    <t>O2489</t>
  </si>
  <si>
    <t>O1650</t>
  </si>
  <si>
    <t>C662</t>
  </si>
  <si>
    <t>Jodi Carson</t>
  </si>
  <si>
    <t>O3662</t>
  </si>
  <si>
    <t>O2213</t>
  </si>
  <si>
    <t>O1582</t>
  </si>
  <si>
    <t>O3551</t>
  </si>
  <si>
    <t>O1925</t>
  </si>
  <si>
    <t>Donald Bennett</t>
  </si>
  <si>
    <t>O1711</t>
  </si>
  <si>
    <t>O3940</t>
  </si>
  <si>
    <t>O2140</t>
  </si>
  <si>
    <t>O1700</t>
  </si>
  <si>
    <t>O3654</t>
  </si>
  <si>
    <t>C631</t>
  </si>
  <si>
    <t>Emily Smith</t>
  </si>
  <si>
    <t>O2802</t>
  </si>
  <si>
    <t>O1493</t>
  </si>
  <si>
    <t>Us democratic phone nearly</t>
  </si>
  <si>
    <t>O1400</t>
  </si>
  <si>
    <t>O3323</t>
  </si>
  <si>
    <t>O3405</t>
  </si>
  <si>
    <t>O2875</t>
  </si>
  <si>
    <t>O3208</t>
  </si>
  <si>
    <t>O2268</t>
  </si>
  <si>
    <t>O3829</t>
  </si>
  <si>
    <t>O1039</t>
  </si>
  <si>
    <t>O2852</t>
  </si>
  <si>
    <t>O2261</t>
  </si>
  <si>
    <t>O2753</t>
  </si>
  <si>
    <t>O3076</t>
  </si>
  <si>
    <t>O2439</t>
  </si>
  <si>
    <t>O3043</t>
  </si>
  <si>
    <t>O2887</t>
  </si>
  <si>
    <t>O2963</t>
  </si>
  <si>
    <t>O2238</t>
  </si>
  <si>
    <t>O3865</t>
  </si>
  <si>
    <t>B1429</t>
  </si>
  <si>
    <t>Agency modern travel</t>
  </si>
  <si>
    <t>O1268</t>
  </si>
  <si>
    <t>Eat</t>
  </si>
  <si>
    <t>O1671</t>
  </si>
  <si>
    <t>O1725</t>
  </si>
  <si>
    <t>O2536</t>
  </si>
  <si>
    <t>Nicholas Williams</t>
  </si>
  <si>
    <t>O3476</t>
  </si>
  <si>
    <t>O3691</t>
  </si>
  <si>
    <t>O2831</t>
  </si>
  <si>
    <t>O1779</t>
  </si>
  <si>
    <t>Michael Griffin</t>
  </si>
  <si>
    <t>O3534</t>
  </si>
  <si>
    <t>Zachary Keller</t>
  </si>
  <si>
    <t>O3729</t>
  </si>
  <si>
    <t>O2778</t>
  </si>
  <si>
    <t>O2999</t>
  </si>
  <si>
    <t>O3262</t>
  </si>
  <si>
    <t>O1011</t>
  </si>
  <si>
    <t>O2968</t>
  </si>
  <si>
    <t>O2446</t>
  </si>
  <si>
    <t>O1409</t>
  </si>
  <si>
    <t>O1424</t>
  </si>
  <si>
    <t>C630</t>
  </si>
  <si>
    <t>James Wells</t>
  </si>
  <si>
    <t>O2414</t>
  </si>
  <si>
    <t>O3574</t>
  </si>
  <si>
    <t>O3472</t>
  </si>
  <si>
    <t>O2658</t>
  </si>
  <si>
    <t>O1058</t>
  </si>
  <si>
    <t>O1755</t>
  </si>
  <si>
    <t>O3730</t>
  </si>
  <si>
    <t>O1095</t>
  </si>
  <si>
    <t>O2570</t>
  </si>
  <si>
    <t>O1924</t>
  </si>
  <si>
    <t>O2332</t>
  </si>
  <si>
    <t>O3359</t>
  </si>
  <si>
    <t>O1541</t>
  </si>
  <si>
    <t>O3326</t>
  </si>
  <si>
    <t>O1135</t>
  </si>
  <si>
    <t>O3717</t>
  </si>
  <si>
    <t>O1127</t>
  </si>
  <si>
    <t>Offer fly</t>
  </si>
  <si>
    <t>O1453</t>
  </si>
  <si>
    <t>O2556</t>
  </si>
  <si>
    <t>O1115</t>
  </si>
  <si>
    <t>O3428</t>
  </si>
  <si>
    <t>O2070</t>
  </si>
  <si>
    <t>O1972</t>
  </si>
  <si>
    <t>O2644</t>
  </si>
  <si>
    <t>O2409</t>
  </si>
  <si>
    <t>O3269</t>
  </si>
  <si>
    <t>O3134</t>
  </si>
  <si>
    <t>O3123</t>
  </si>
  <si>
    <t>O3656</t>
  </si>
  <si>
    <t>Four set</t>
  </si>
  <si>
    <t>O3254</t>
  </si>
  <si>
    <t>C986</t>
  </si>
  <si>
    <t>Ashley Anderson</t>
  </si>
  <si>
    <t>O1916</t>
  </si>
  <si>
    <t>C786</t>
  </si>
  <si>
    <t>Jill Lopez</t>
  </si>
  <si>
    <t>B1050</t>
  </si>
  <si>
    <t>Bank able</t>
  </si>
  <si>
    <t>O2780</t>
  </si>
  <si>
    <t>O2175</t>
  </si>
  <si>
    <t>O2648</t>
  </si>
  <si>
    <t>O2729</t>
  </si>
  <si>
    <t>Teacher one base</t>
  </si>
  <si>
    <t>O1839</t>
  </si>
  <si>
    <t>Brian Marsh</t>
  </si>
  <si>
    <t>Read shoulder us</t>
  </si>
  <si>
    <t>O1998</t>
  </si>
  <si>
    <t>Light term</t>
  </si>
  <si>
    <t>O2028</t>
  </si>
  <si>
    <t>C656</t>
  </si>
  <si>
    <t>Lisa Hendrix</t>
  </si>
  <si>
    <t>Local difficult feeling</t>
  </si>
  <si>
    <t>O2221</t>
  </si>
  <si>
    <t>O3731</t>
  </si>
  <si>
    <t>O2115</t>
  </si>
  <si>
    <t>C645</t>
  </si>
  <si>
    <t>Jonathan Schwartz</t>
  </si>
  <si>
    <t>Partner community</t>
  </si>
  <si>
    <t>O3414</t>
  </si>
  <si>
    <t>O3924</t>
  </si>
  <si>
    <t>O1781</t>
  </si>
  <si>
    <t>O2138</t>
  </si>
  <si>
    <t>O3167</t>
  </si>
  <si>
    <t>O3830</t>
  </si>
  <si>
    <t>O3020</t>
  </si>
  <si>
    <t>O1298</t>
  </si>
  <si>
    <t>Republican after live</t>
  </si>
  <si>
    <t>O1790</t>
  </si>
  <si>
    <t>O1546</t>
  </si>
  <si>
    <t>William Mejia</t>
  </si>
  <si>
    <t>O3885</t>
  </si>
  <si>
    <t>O1547</t>
  </si>
  <si>
    <t>O3059</t>
  </si>
  <si>
    <t>O3951</t>
  </si>
  <si>
    <t>O2248</t>
  </si>
  <si>
    <t>O3052</t>
  </si>
  <si>
    <t>O1832</t>
  </si>
  <si>
    <t>O1569</t>
  </si>
  <si>
    <t>O3051</t>
  </si>
  <si>
    <t>O1418</t>
  </si>
  <si>
    <t>O2116</t>
  </si>
  <si>
    <t>B1617</t>
  </si>
  <si>
    <t>Attention teacher</t>
  </si>
  <si>
    <t>O2716</t>
  </si>
  <si>
    <t>O3295</t>
  </si>
  <si>
    <t>O1037</t>
  </si>
  <si>
    <t>C609</t>
  </si>
  <si>
    <t>Sylvia Anderson</t>
  </si>
  <si>
    <t>O1103</t>
  </si>
  <si>
    <t>C103</t>
  </si>
  <si>
    <t>James Woodward</t>
  </si>
  <si>
    <t>O1940</t>
  </si>
  <si>
    <t>Robin Harvey</t>
  </si>
  <si>
    <t>O1266</t>
  </si>
  <si>
    <t>History daughter movement</t>
  </si>
  <si>
    <t>O1411</t>
  </si>
  <si>
    <t>Live method girl visit</t>
  </si>
  <si>
    <t>O3594</t>
  </si>
  <si>
    <t>O3952</t>
  </si>
  <si>
    <t>O2355</t>
  </si>
  <si>
    <t>O3386</t>
  </si>
  <si>
    <t>O2018</t>
  </si>
  <si>
    <t>O1792</t>
  </si>
  <si>
    <t>O1867</t>
  </si>
  <si>
    <t>Sheryl Bates</t>
  </si>
  <si>
    <t>B1312</t>
  </si>
  <si>
    <t>Court answer task</t>
  </si>
  <si>
    <t>O1226</t>
  </si>
  <si>
    <t>O2117</t>
  </si>
  <si>
    <t>Just machine participant account</t>
  </si>
  <si>
    <t>O1604</t>
  </si>
  <si>
    <t>O3808</t>
  </si>
  <si>
    <t>C674</t>
  </si>
  <si>
    <t>Kevin Mcconnell</t>
  </si>
  <si>
    <t>O3834</t>
  </si>
  <si>
    <t>O1077</t>
  </si>
  <si>
    <t>O3628</t>
  </si>
  <si>
    <t>O3667</t>
  </si>
  <si>
    <t>O3676</t>
  </si>
  <si>
    <t>O1840</t>
  </si>
  <si>
    <t>O2561</t>
  </si>
  <si>
    <t>O1141</t>
  </si>
  <si>
    <t>O3245</t>
  </si>
  <si>
    <t>O2966</t>
  </si>
  <si>
    <t>Task make</t>
  </si>
  <si>
    <t>O1773</t>
  </si>
  <si>
    <t>O2740</t>
  </si>
  <si>
    <t>O3541</t>
  </si>
  <si>
    <t>O1441</t>
  </si>
  <si>
    <t>O2506</t>
  </si>
  <si>
    <t>O1619</t>
  </si>
  <si>
    <t>Major business single</t>
  </si>
  <si>
    <t>O2397</t>
  </si>
  <si>
    <t>O2555</t>
  </si>
  <si>
    <t>O1012</t>
  </si>
  <si>
    <t>C778</t>
  </si>
  <si>
    <t>Anthony Hanson</t>
  </si>
  <si>
    <t>O3433</t>
  </si>
  <si>
    <t>O3835</t>
  </si>
  <si>
    <t>O2757</t>
  </si>
  <si>
    <t>O2690</t>
  </si>
  <si>
    <t>O1354</t>
  </si>
  <si>
    <t>B1802</t>
  </si>
  <si>
    <t>Base Mrs various</t>
  </si>
  <si>
    <t>O2427</t>
  </si>
  <si>
    <t>O1727</t>
  </si>
  <si>
    <t>O2337</t>
  </si>
  <si>
    <t>O1891</t>
  </si>
  <si>
    <t>Democrat air chair</t>
  </si>
  <si>
    <t>O3690</t>
  </si>
  <si>
    <t>O1993</t>
  </si>
  <si>
    <t>O3265</t>
  </si>
  <si>
    <t>O3354</t>
  </si>
  <si>
    <t>O1665</t>
  </si>
  <si>
    <t>O1393</t>
  </si>
  <si>
    <t>O3495</t>
  </si>
  <si>
    <t>O3353</t>
  </si>
  <si>
    <t>O2394</t>
  </si>
  <si>
    <t>O3399</t>
  </si>
  <si>
    <t>O3856</t>
  </si>
  <si>
    <t>O3153</t>
  </si>
  <si>
    <t>O1154</t>
  </si>
  <si>
    <t>Wanda Frye</t>
  </si>
  <si>
    <t>O1392</t>
  </si>
  <si>
    <t>Nicole Lopez</t>
  </si>
  <si>
    <t>O3322</t>
  </si>
  <si>
    <t>O2407</t>
  </si>
  <si>
    <t>O1406</t>
  </si>
  <si>
    <t>O1105</t>
  </si>
  <si>
    <t>O2776</t>
  </si>
  <si>
    <t>O2703</t>
  </si>
  <si>
    <t>O3050</t>
  </si>
  <si>
    <t>O1765</t>
  </si>
  <si>
    <t>O1822</t>
  </si>
  <si>
    <t>O1579</t>
  </si>
  <si>
    <t>C740</t>
  </si>
  <si>
    <t>Jacob Young</t>
  </si>
  <si>
    <t>O2785</t>
  </si>
  <si>
    <t>O2985</t>
  </si>
  <si>
    <t>O3815</t>
  </si>
  <si>
    <t>C153</t>
  </si>
  <si>
    <t>Jesus Burch</t>
  </si>
  <si>
    <t>O2718</t>
  </si>
  <si>
    <t>O1912</t>
  </si>
  <si>
    <t>Best but</t>
  </si>
  <si>
    <t>O2293</t>
  </si>
  <si>
    <t>O1762</t>
  </si>
  <si>
    <t>O1798</t>
  </si>
  <si>
    <t>O3732</t>
  </si>
  <si>
    <t>Truth from wife myself</t>
  </si>
  <si>
    <t>O3864</t>
  </si>
  <si>
    <t>O2281</t>
  </si>
  <si>
    <t>O1451</t>
  </si>
  <si>
    <t>O3403</t>
  </si>
  <si>
    <t>O3092</t>
  </si>
  <si>
    <t>O2105</t>
  </si>
  <si>
    <t>O3968</t>
  </si>
  <si>
    <t>O2774</t>
  </si>
  <si>
    <t>O3117</t>
  </si>
  <si>
    <t>O2828</t>
  </si>
  <si>
    <t>Sherry Cross</t>
  </si>
  <si>
    <t>O3416</t>
  </si>
  <si>
    <t>O2158</t>
  </si>
  <si>
    <t>O1857</t>
  </si>
  <si>
    <t>O3058</t>
  </si>
  <si>
    <t>O2654</t>
  </si>
  <si>
    <t>B1908</t>
  </si>
  <si>
    <t>Page</t>
  </si>
  <si>
    <t>O2819</t>
  </si>
  <si>
    <t>O1524</t>
  </si>
  <si>
    <t>O2598</t>
  </si>
  <si>
    <t>O1461</t>
  </si>
  <si>
    <t>Easy ever</t>
  </si>
  <si>
    <t>O3132</t>
  </si>
  <si>
    <t>O2280</t>
  </si>
  <si>
    <t>O2449</t>
  </si>
  <si>
    <t>O3108</t>
  </si>
  <si>
    <t>O2560</t>
  </si>
  <si>
    <t>O3310</t>
  </si>
  <si>
    <t>O1963</t>
  </si>
  <si>
    <t>B1313</t>
  </si>
  <si>
    <t>Little eight campaign</t>
  </si>
  <si>
    <t>O1831</t>
  </si>
  <si>
    <t>Kevin Gomez</t>
  </si>
  <si>
    <t>O2359</t>
  </si>
  <si>
    <t>O1889</t>
  </si>
  <si>
    <t>O1989</t>
  </si>
  <si>
    <t>O3324</t>
  </si>
  <si>
    <t>O3947</t>
  </si>
  <si>
    <t>O3825</t>
  </si>
  <si>
    <t>O2382</t>
  </si>
  <si>
    <t>O2950</t>
  </si>
  <si>
    <t>O2962</t>
  </si>
  <si>
    <t>O1085</t>
  </si>
  <si>
    <t>O2017</t>
  </si>
  <si>
    <t>Lance Schwartz PhD</t>
  </si>
  <si>
    <t>O1782</t>
  </si>
  <si>
    <t>O2581</t>
  </si>
  <si>
    <t>O1873</t>
  </si>
  <si>
    <t>O3593</t>
  </si>
  <si>
    <t>O2295</t>
  </si>
  <si>
    <t>O1290</t>
  </si>
  <si>
    <t>O1793</t>
  </si>
  <si>
    <t>O3287</t>
  </si>
  <si>
    <t>O2424</t>
  </si>
  <si>
    <t>O3711</t>
  </si>
  <si>
    <t>O1242</t>
  </si>
  <si>
    <t>B1211</t>
  </si>
  <si>
    <t>Contain letter reflect</t>
  </si>
  <si>
    <t>O2717</t>
  </si>
  <si>
    <t>O2874</t>
  </si>
  <si>
    <t>O3094</t>
  </si>
  <si>
    <t>O3226</t>
  </si>
  <si>
    <t>O3282</t>
  </si>
  <si>
    <t>O2603</t>
  </si>
  <si>
    <t>O3015</t>
  </si>
  <si>
    <t>O3862</t>
  </si>
  <si>
    <t>O2256</t>
  </si>
  <si>
    <t>O1515</t>
  </si>
  <si>
    <t>O3512</t>
  </si>
  <si>
    <t>O2006</t>
  </si>
  <si>
    <t>Tyler Chen</t>
  </si>
  <si>
    <t>O2990</t>
  </si>
  <si>
    <t>Fine way probably</t>
  </si>
  <si>
    <t>O2967</t>
  </si>
  <si>
    <t>O2940</t>
  </si>
  <si>
    <t>O3851</t>
  </si>
  <si>
    <t>O1741</t>
  </si>
  <si>
    <t>O2418</t>
  </si>
  <si>
    <t>O2308</t>
  </si>
  <si>
    <t>O3219</t>
  </si>
  <si>
    <t>O2542</t>
  </si>
  <si>
    <t>O1388</t>
  </si>
  <si>
    <t>O2551</t>
  </si>
  <si>
    <t>O1125</t>
  </si>
  <si>
    <t>Matthew Patterson</t>
  </si>
  <si>
    <t>O3943</t>
  </si>
  <si>
    <t>O1560</t>
  </si>
  <si>
    <t>Teach word listen</t>
  </si>
  <si>
    <t>O2529</t>
  </si>
  <si>
    <t>O1478</t>
  </si>
  <si>
    <t>Casey Bradford</t>
  </si>
  <si>
    <t>Forget scene</t>
  </si>
  <si>
    <t>O3526</t>
  </si>
  <si>
    <t>O3174</t>
  </si>
  <si>
    <t>O2626</t>
  </si>
  <si>
    <t>O2596</t>
  </si>
  <si>
    <t>O2044</t>
  </si>
  <si>
    <t>Sign physical car</t>
  </si>
  <si>
    <t>O1975</t>
  </si>
  <si>
    <t>C170</t>
  </si>
  <si>
    <t>Gabriel Simmons</t>
  </si>
  <si>
    <t>B1087</t>
  </si>
  <si>
    <t>Require role realize</t>
  </si>
  <si>
    <t>O1596</t>
  </si>
  <si>
    <t>Jessica Thomas</t>
  </si>
  <si>
    <t>O2346</t>
  </si>
  <si>
    <t>O3067</t>
  </si>
  <si>
    <t>O3202</t>
  </si>
  <si>
    <t>O3293</t>
  </si>
  <si>
    <t>O1757</t>
  </si>
  <si>
    <t>O3509</t>
  </si>
  <si>
    <t>O1162</t>
  </si>
  <si>
    <t>O1301</t>
  </si>
  <si>
    <t>Kimberly Mcdonald</t>
  </si>
  <si>
    <t>O1620</t>
  </si>
  <si>
    <t>O2769</t>
  </si>
  <si>
    <t>O3660</t>
  </si>
  <si>
    <t>O3964</t>
  </si>
  <si>
    <t>O1850</t>
  </si>
  <si>
    <t>O3631</t>
  </si>
  <si>
    <t>O1523</t>
  </si>
  <si>
    <t>Jennifer Banks</t>
  </si>
  <si>
    <t>O3770</t>
  </si>
  <si>
    <t>O2944</t>
  </si>
  <si>
    <t>O2426</t>
  </si>
  <si>
    <t>O1069</t>
  </si>
  <si>
    <t>Become them new</t>
  </si>
  <si>
    <t>O2137</t>
  </si>
  <si>
    <t>O2504</t>
  </si>
  <si>
    <t>O1086</t>
  </si>
  <si>
    <t>O3477</t>
  </si>
  <si>
    <t>O2662</t>
  </si>
  <si>
    <t>O1527</t>
  </si>
  <si>
    <t>Emily Burch</t>
  </si>
  <si>
    <t>B1919</t>
  </si>
  <si>
    <t>Safe great</t>
  </si>
  <si>
    <t>O3954</t>
  </si>
  <si>
    <t>O1764</t>
  </si>
  <si>
    <t>O3008</t>
  </si>
  <si>
    <t>O2743</t>
  </si>
  <si>
    <t>O1860</t>
  </si>
  <si>
    <t>O1787</t>
  </si>
  <si>
    <t>Christian Weber</t>
  </si>
  <si>
    <t>O2614</t>
  </si>
  <si>
    <t>O2458</t>
  </si>
  <si>
    <t>O2125</t>
  </si>
  <si>
    <t>Would above hand</t>
  </si>
  <si>
    <t>O1237</t>
  </si>
  <si>
    <t>O1780</t>
  </si>
  <si>
    <t>James Wilson</t>
  </si>
  <si>
    <t>O1482</t>
  </si>
  <si>
    <t>O3617</t>
  </si>
  <si>
    <t>O3395</t>
  </si>
  <si>
    <t>O3214</t>
  </si>
  <si>
    <t>O3545</t>
  </si>
  <si>
    <t>O3047</t>
  </si>
  <si>
    <t>O3941</t>
  </si>
  <si>
    <t>O2860</t>
  </si>
  <si>
    <t>O1817</t>
  </si>
  <si>
    <t>O1398</t>
  </si>
  <si>
    <t>O1176</t>
  </si>
  <si>
    <t>C482</t>
  </si>
  <si>
    <t>Nicole Ellis</t>
  </si>
  <si>
    <t>Stuff reality person</t>
  </si>
  <si>
    <t>O2649</t>
  </si>
  <si>
    <t>O2850</t>
  </si>
  <si>
    <t>O1223</t>
  </si>
  <si>
    <t>O1206</t>
  </si>
  <si>
    <t>O3666</t>
  </si>
  <si>
    <t>O3904</t>
  </si>
  <si>
    <t>O2445</t>
  </si>
  <si>
    <t>O3077</t>
  </si>
  <si>
    <t>O2157</t>
  </si>
  <si>
    <t>O1068</t>
  </si>
  <si>
    <t>C608</t>
  </si>
  <si>
    <t>Shannon Nichols</t>
  </si>
  <si>
    <t>Total special child</t>
  </si>
  <si>
    <t>O2919</t>
  </si>
  <si>
    <t>O3643</t>
  </si>
  <si>
    <t>O3505</t>
  </si>
  <si>
    <t>O3946</t>
  </si>
  <si>
    <t>O3844</t>
  </si>
  <si>
    <t>O2051</t>
  </si>
  <si>
    <t>B1842</t>
  </si>
  <si>
    <t>Back professor because own</t>
  </si>
  <si>
    <t>O2082</t>
  </si>
  <si>
    <t>O1395</t>
  </si>
  <si>
    <t>O3166</t>
  </si>
  <si>
    <t>O2708</t>
  </si>
  <si>
    <t>O3082</t>
  </si>
  <si>
    <t>O1666</t>
  </si>
  <si>
    <t>O2416</t>
  </si>
  <si>
    <t>O2909</t>
  </si>
  <si>
    <t>O1374</t>
  </si>
  <si>
    <t>O2755</t>
  </si>
  <si>
    <t>O2894</t>
  </si>
  <si>
    <t>O3810</t>
  </si>
  <si>
    <t>O3578</t>
  </si>
  <si>
    <t>O2744</t>
  </si>
  <si>
    <t>O2659</t>
  </si>
  <si>
    <t>O3868</t>
  </si>
  <si>
    <t>O1198</t>
  </si>
  <si>
    <t>O3953</t>
  </si>
  <si>
    <t>O2792</t>
  </si>
  <si>
    <t>O3823</t>
  </si>
  <si>
    <t>O1155</t>
  </si>
  <si>
    <t>O3434</t>
  </si>
  <si>
    <t>O1646</t>
  </si>
  <si>
    <t>O2209</t>
  </si>
  <si>
    <t>O2973</t>
  </si>
  <si>
    <t>O2220</t>
  </si>
  <si>
    <t>O1629</t>
  </si>
  <si>
    <t>B1606</t>
  </si>
  <si>
    <t>Compare community now red</t>
  </si>
  <si>
    <t>O2258</t>
  </si>
  <si>
    <t>O3974</t>
  </si>
  <si>
    <t>O1758</t>
  </si>
  <si>
    <t>Shawn Black</t>
  </si>
  <si>
    <t>Itself thought</t>
  </si>
  <si>
    <t>O3441</t>
  </si>
  <si>
    <t>O1244</t>
  </si>
  <si>
    <t>O1471</t>
  </si>
  <si>
    <t>O2544</t>
  </si>
  <si>
    <t>O2783</t>
  </si>
  <si>
    <t>O2904</t>
  </si>
  <si>
    <t>O2058</t>
  </si>
  <si>
    <t>Long yes PM</t>
  </si>
  <si>
    <t>O3305</t>
  </si>
  <si>
    <t>O2516</t>
  </si>
  <si>
    <t>O3906</t>
  </si>
  <si>
    <t>O3147</t>
  </si>
  <si>
    <t>O1433</t>
  </si>
  <si>
    <t>C345</t>
  </si>
  <si>
    <t>Corey Johnson</t>
  </si>
  <si>
    <t>O3988</t>
  </si>
  <si>
    <t>O2381</t>
  </si>
  <si>
    <t>O1208</t>
  </si>
  <si>
    <t>O1079</t>
  </si>
  <si>
    <t>O1371</t>
  </si>
  <si>
    <t>B1544</t>
  </si>
  <si>
    <t>Successful bag</t>
  </si>
  <si>
    <t>O2846</t>
  </si>
  <si>
    <t>O1056</t>
  </si>
  <si>
    <t>William Cooper</t>
  </si>
  <si>
    <t>O3049</t>
  </si>
  <si>
    <t>O1277</t>
  </si>
  <si>
    <t>O2431</t>
  </si>
  <si>
    <t>O3938</t>
  </si>
  <si>
    <t>O3682</t>
  </si>
  <si>
    <t>O3748</t>
  </si>
  <si>
    <t>O2812</t>
  </si>
  <si>
    <t>O1808</t>
  </si>
  <si>
    <t>O3916</t>
  </si>
  <si>
    <t>O3704</t>
  </si>
  <si>
    <t>O3181</t>
  </si>
  <si>
    <t>O3088</t>
  </si>
  <si>
    <t>O3162</t>
  </si>
  <si>
    <t>O1383</t>
  </si>
  <si>
    <t>O3901</t>
  </si>
  <si>
    <t>O3316</t>
  </si>
  <si>
    <t>O1194</t>
  </si>
  <si>
    <t>C139</t>
  </si>
  <si>
    <t>Terry Johnson</t>
  </si>
  <si>
    <t>O3243</t>
  </si>
  <si>
    <t>O2241</t>
  </si>
  <si>
    <t>O2008</t>
  </si>
  <si>
    <t>B1009</t>
  </si>
  <si>
    <t>Life policy run three</t>
  </si>
  <si>
    <t>O3274</t>
  </si>
  <si>
    <t>O2891</t>
  </si>
  <si>
    <t>O1512</t>
  </si>
  <si>
    <t>They next past</t>
  </si>
  <si>
    <t>O3716</t>
  </si>
  <si>
    <t>O3776</t>
  </si>
  <si>
    <t>O3949</t>
  </si>
  <si>
    <t>O2643</t>
  </si>
  <si>
    <t>O1661</t>
  </si>
  <si>
    <t>Nicole Holland</t>
  </si>
  <si>
    <t>O1816</t>
  </si>
  <si>
    <t>O3383</t>
  </si>
  <si>
    <t>O3294</t>
  </si>
  <si>
    <t>O1664</t>
  </si>
  <si>
    <t>O2056</t>
  </si>
  <si>
    <t>O1324</t>
  </si>
  <si>
    <t>John Stout</t>
  </si>
  <si>
    <t>O3435</t>
  </si>
  <si>
    <t>O1407</t>
  </si>
  <si>
    <t>O1749</t>
  </si>
  <si>
    <t>O2893</t>
  </si>
  <si>
    <t>O1951</t>
  </si>
  <si>
    <t>O2915</t>
  </si>
  <si>
    <t>O3009</t>
  </si>
  <si>
    <t>O3024</t>
  </si>
  <si>
    <t>O1254</t>
  </si>
  <si>
    <t>O1797</t>
  </si>
  <si>
    <t>O3571</t>
  </si>
  <si>
    <t>O3231</t>
  </si>
  <si>
    <t>O2260</t>
  </si>
  <si>
    <t>O1209</t>
  </si>
  <si>
    <t>B1027</t>
  </si>
  <si>
    <t>Task measure kind</t>
  </si>
  <si>
    <t>O2229</t>
  </si>
  <si>
    <t>O3649</t>
  </si>
  <si>
    <t>O3813</t>
  </si>
  <si>
    <t>O1631</t>
  </si>
  <si>
    <t>O3961</t>
  </si>
  <si>
    <t>O2592</t>
  </si>
  <si>
    <t>OrderDay</t>
  </si>
  <si>
    <t>Sunday</t>
  </si>
  <si>
    <t>Monday</t>
  </si>
  <si>
    <t>Friday</t>
  </si>
  <si>
    <t>Paypal</t>
  </si>
  <si>
    <t>Wednesday</t>
  </si>
  <si>
    <t>Tuesday</t>
  </si>
  <si>
    <t>Thursday</t>
  </si>
  <si>
    <t>Saturday</t>
  </si>
  <si>
    <t>Orders Count</t>
  </si>
  <si>
    <t>Total Sales</t>
  </si>
  <si>
    <t xml:space="preserve">Total </t>
  </si>
  <si>
    <t>Avg Sales</t>
  </si>
  <si>
    <t>Median Sales</t>
  </si>
  <si>
    <t>Row Labels</t>
  </si>
  <si>
    <t>Grand Total</t>
  </si>
  <si>
    <t>Total Sales ($USD)</t>
  </si>
  <si>
    <t>Months</t>
  </si>
  <si>
    <t>Top Selling Book Each Year</t>
  </si>
  <si>
    <t>Min Sales</t>
  </si>
  <si>
    <t>Max Sales</t>
  </si>
  <si>
    <t>Total</t>
  </si>
  <si>
    <t>Contribution In Sales (%)</t>
  </si>
  <si>
    <t>Max Sale</t>
  </si>
  <si>
    <t>Min Sale</t>
  </si>
  <si>
    <t>Best Month</t>
  </si>
  <si>
    <t>Method</t>
  </si>
  <si>
    <t>Contribution in Orders</t>
  </si>
  <si>
    <t>Method Usage in Each Country</t>
  </si>
  <si>
    <t>Best Category</t>
  </si>
  <si>
    <t>Day</t>
  </si>
  <si>
    <t>Average</t>
  </si>
  <si>
    <t xml:space="preserve">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</si>
</sst>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quot;$&quot;* #,##0_);_(&quot;$&quot;* \(#,##0\);_(&quot;$&quot;* &quot;-&quot;_);_(@_)"/>
    <numFmt numFmtId="44" formatCode="_(&quot;$&quot;* #,##0.00_);_(&quot;$&quot;* \(#,##0.00\);_(&quot;$&quot;* &quot;-&quot;??_);_(@_)"/>
    <numFmt numFmtId="164" formatCode="_(&quot;$&quot;* #,##0_);_(&quot;$&quot;* \(#,##0\);_(&quot;$&quot;* &quot;-&quot;??_);_(@_)"/>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3F3F76"/>
      <name val="Aptos Narrow"/>
      <family val="2"/>
      <scheme val="minor"/>
    </font>
    <font>
      <b/>
      <sz val="11"/>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C99"/>
      </patternFill>
    </fill>
    <fill>
      <patternFill patternType="solid">
        <fgColor theme="0" tint="-0.3499862666707357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3" fillId="3" borderId="10" applyNumberFormat="0" applyAlignment="0" applyProtection="0"/>
  </cellStyleXfs>
  <cellXfs count="104">
    <xf numFmtId="0" fontId="0" fillId="0" borderId="0" xfId="0"/>
    <xf numFmtId="0" fontId="0" fillId="0" borderId="0" xfId="0" applyNumberFormat="1"/>
    <xf numFmtId="14" fontId="0" fillId="0" borderId="0" xfId="0" applyNumberFormat="1"/>
    <xf numFmtId="44" fontId="0" fillId="0" borderId="0" xfId="1" applyFont="1"/>
    <xf numFmtId="0" fontId="0" fillId="0" borderId="1" xfId="0" applyBorder="1"/>
    <xf numFmtId="164" fontId="0" fillId="0" borderId="1" xfId="1" applyNumberFormat="1" applyFont="1" applyBorder="1"/>
    <xf numFmtId="44" fontId="0" fillId="0" borderId="1" xfId="1" applyFont="1" applyBorder="1"/>
    <xf numFmtId="44" fontId="0" fillId="0" borderId="6" xfId="1" applyFont="1" applyBorder="1"/>
    <xf numFmtId="0" fontId="0" fillId="0" borderId="8" xfId="0" applyBorder="1"/>
    <xf numFmtId="164" fontId="0" fillId="0" borderId="8" xfId="1" applyNumberFormat="1" applyFont="1" applyBorder="1"/>
    <xf numFmtId="164" fontId="0" fillId="0" borderId="9" xfId="1" applyNumberFormat="1"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xf numFmtId="0" fontId="2" fillId="2" borderId="7" xfId="0" applyFont="1" applyFill="1" applyBorder="1"/>
    <xf numFmtId="0" fontId="0" fillId="0" borderId="0" xfId="0" pivotButton="1"/>
    <xf numFmtId="0" fontId="0" fillId="0" borderId="0" xfId="0" applyAlignment="1">
      <alignment horizontal="left"/>
    </xf>
    <xf numFmtId="42" fontId="0" fillId="0" borderId="0" xfId="0" applyNumberFormat="1"/>
    <xf numFmtId="44" fontId="0" fillId="0" borderId="0" xfId="0" applyNumberFormat="1"/>
    <xf numFmtId="0" fontId="2" fillId="2" borderId="2" xfId="0" applyFont="1" applyFill="1" applyBorder="1"/>
    <xf numFmtId="44" fontId="0" fillId="0" borderId="1" xfId="1" applyNumberFormat="1" applyFont="1" applyBorder="1"/>
    <xf numFmtId="44" fontId="0" fillId="0" borderId="8" xfId="1" applyNumberFormat="1" applyFont="1" applyBorder="1"/>
    <xf numFmtId="0" fontId="2" fillId="2" borderId="2" xfId="0" applyFont="1" applyFill="1" applyBorder="1" applyAlignment="1">
      <alignment horizontal="center"/>
    </xf>
    <xf numFmtId="0" fontId="0" fillId="0" borderId="0" xfId="0" applyAlignment="1">
      <alignment horizontal="left" indent="1"/>
    </xf>
    <xf numFmtId="164" fontId="0" fillId="0" borderId="0" xfId="1" applyNumberFormat="1" applyFont="1"/>
    <xf numFmtId="0" fontId="2" fillId="0" borderId="0" xfId="0" applyFont="1"/>
    <xf numFmtId="1" fontId="2" fillId="0" borderId="0" xfId="1" applyNumberFormat="1" applyFont="1"/>
    <xf numFmtId="0" fontId="2" fillId="2" borderId="3" xfId="0" applyFont="1" applyFill="1" applyBorder="1"/>
    <xf numFmtId="0" fontId="2" fillId="2" borderId="4" xfId="0" applyFont="1" applyFill="1" applyBorder="1"/>
    <xf numFmtId="0" fontId="0" fillId="0" borderId="9" xfId="0" applyBorder="1"/>
    <xf numFmtId="44" fontId="0" fillId="0" borderId="8" xfId="1" applyFont="1" applyBorder="1"/>
    <xf numFmtId="0" fontId="2" fillId="2" borderId="11" xfId="0" applyFont="1" applyFill="1" applyBorder="1"/>
    <xf numFmtId="0" fontId="0" fillId="0" borderId="12" xfId="0" applyBorder="1"/>
    <xf numFmtId="164" fontId="0" fillId="0" borderId="12" xfId="1" applyNumberFormat="1" applyFont="1" applyBorder="1"/>
    <xf numFmtId="44" fontId="0" fillId="0" borderId="12" xfId="1" applyFont="1" applyBorder="1"/>
    <xf numFmtId="44" fontId="0" fillId="0" borderId="13" xfId="1" applyFont="1" applyBorder="1"/>
    <xf numFmtId="0" fontId="2" fillId="2" borderId="14" xfId="0" applyFont="1" applyFill="1" applyBorder="1"/>
    <xf numFmtId="0" fontId="0" fillId="0" borderId="15" xfId="0" applyBorder="1"/>
    <xf numFmtId="164" fontId="0" fillId="0" borderId="15" xfId="1" applyNumberFormat="1" applyFont="1" applyBorder="1"/>
    <xf numFmtId="44" fontId="0" fillId="0" borderId="15" xfId="1" applyFont="1" applyBorder="1"/>
    <xf numFmtId="164" fontId="0" fillId="0" borderId="16" xfId="1" applyNumberFormat="1" applyFont="1" applyBorder="1"/>
    <xf numFmtId="10" fontId="0" fillId="0" borderId="0" xfId="0" applyNumberFormat="1"/>
    <xf numFmtId="2" fontId="0" fillId="0" borderId="6" xfId="0" applyNumberFormat="1" applyBorder="1"/>
    <xf numFmtId="2" fontId="0" fillId="0" borderId="13" xfId="0" applyNumberFormat="1" applyBorder="1"/>
    <xf numFmtId="0" fontId="0" fillId="0" borderId="16" xfId="0" applyBorder="1"/>
    <xf numFmtId="2" fontId="0" fillId="0" borderId="15" xfId="1" applyNumberFormat="1" applyFont="1" applyBorder="1"/>
    <xf numFmtId="1" fontId="2" fillId="0" borderId="17" xfId="1" applyNumberFormat="1" applyFont="1" applyBorder="1"/>
    <xf numFmtId="0" fontId="2" fillId="0" borderId="17" xfId="0" applyFont="1" applyBorder="1"/>
    <xf numFmtId="44" fontId="1" fillId="0" borderId="17" xfId="1" applyFont="1" applyBorder="1"/>
    <xf numFmtId="44" fontId="0" fillId="0" borderId="17" xfId="1" applyFont="1" applyBorder="1"/>
    <xf numFmtId="0" fontId="0" fillId="0" borderId="17" xfId="0" applyBorder="1"/>
    <xf numFmtId="164" fontId="0" fillId="0" borderId="6" xfId="1" applyNumberFormat="1" applyFont="1" applyBorder="1"/>
    <xf numFmtId="0" fontId="0" fillId="0" borderId="6" xfId="0" applyBorder="1"/>
    <xf numFmtId="0" fontId="0" fillId="0" borderId="13" xfId="0" applyBorder="1"/>
    <xf numFmtId="0" fontId="2" fillId="2" borderId="21" xfId="0" applyFont="1" applyFill="1" applyBorder="1"/>
    <xf numFmtId="0" fontId="0" fillId="0" borderId="22" xfId="0" applyBorder="1"/>
    <xf numFmtId="164" fontId="0" fillId="0" borderId="22" xfId="1" applyNumberFormat="1" applyFont="1" applyBorder="1"/>
    <xf numFmtId="2" fontId="0" fillId="0" borderId="23" xfId="1" applyNumberFormat="1" applyFont="1" applyBorder="1"/>
    <xf numFmtId="0" fontId="0" fillId="0" borderId="5" xfId="0" applyBorder="1"/>
    <xf numFmtId="0" fontId="0" fillId="0" borderId="7"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3" borderId="18" xfId="2" applyBorder="1" applyAlignment="1">
      <alignment horizontal="center"/>
    </xf>
    <xf numFmtId="0" fontId="3" fillId="3" borderId="19" xfId="2" applyBorder="1" applyAlignment="1">
      <alignment horizontal="center"/>
    </xf>
    <xf numFmtId="0" fontId="3" fillId="3" borderId="20" xfId="2" applyBorder="1" applyAlignment="1">
      <alignment horizontal="center"/>
    </xf>
    <xf numFmtId="164" fontId="0" fillId="0" borderId="26" xfId="1" applyNumberFormat="1" applyFont="1" applyBorder="1"/>
    <xf numFmtId="164" fontId="0" fillId="0" borderId="27" xfId="1" applyNumberFormat="1" applyFont="1" applyBorder="1"/>
    <xf numFmtId="0" fontId="4" fillId="4" borderId="15" xfId="0" applyFont="1" applyFill="1" applyBorder="1"/>
    <xf numFmtId="0" fontId="4" fillId="4" borderId="16" xfId="0" applyFont="1" applyFill="1" applyBorder="1"/>
    <xf numFmtId="0" fontId="4" fillId="4" borderId="28" xfId="0" applyFont="1" applyFill="1" applyBorder="1"/>
    <xf numFmtId="164" fontId="0" fillId="0" borderId="29" xfId="1" applyNumberFormat="1" applyFont="1" applyBorder="1"/>
    <xf numFmtId="164" fontId="0" fillId="0" borderId="30" xfId="1" applyNumberFormat="1" applyFont="1" applyBorder="1"/>
    <xf numFmtId="0" fontId="4" fillId="4" borderId="24" xfId="0" applyFont="1" applyFill="1" applyBorder="1"/>
    <xf numFmtId="0" fontId="4" fillId="4" borderId="32" xfId="0" applyFont="1" applyFill="1" applyBorder="1"/>
    <xf numFmtId="0" fontId="4" fillId="4" borderId="33" xfId="0" applyFont="1" applyFill="1" applyBorder="1"/>
    <xf numFmtId="0" fontId="4" fillId="4" borderId="35" xfId="0" applyFont="1" applyFill="1" applyBorder="1"/>
    <xf numFmtId="164" fontId="0" fillId="0" borderId="36" xfId="1" applyNumberFormat="1" applyFont="1" applyBorder="1"/>
    <xf numFmtId="164" fontId="0" fillId="0" borderId="13" xfId="1" applyNumberFormat="1" applyFont="1" applyBorder="1"/>
    <xf numFmtId="0" fontId="0" fillId="4" borderId="24" xfId="0" applyFill="1" applyBorder="1"/>
    <xf numFmtId="0" fontId="0" fillId="0" borderId="28" xfId="0" applyBorder="1"/>
    <xf numFmtId="0" fontId="0" fillId="0" borderId="27" xfId="0" applyBorder="1"/>
    <xf numFmtId="0" fontId="2" fillId="2" borderId="24" xfId="0" applyFont="1" applyFill="1" applyBorder="1"/>
    <xf numFmtId="0" fontId="2" fillId="2" borderId="25" xfId="0" applyFont="1" applyFill="1" applyBorder="1"/>
    <xf numFmtId="0" fontId="0" fillId="0" borderId="26" xfId="0" applyBorder="1"/>
    <xf numFmtId="0" fontId="2" fillId="2" borderId="15" xfId="0" applyFont="1" applyFill="1" applyBorder="1"/>
    <xf numFmtId="0" fontId="2" fillId="2" borderId="37" xfId="0" applyFont="1" applyFill="1" applyBorder="1"/>
    <xf numFmtId="0" fontId="0" fillId="0" borderId="8" xfId="0" applyBorder="1" applyAlignment="1">
      <alignment horizontal="center"/>
    </xf>
    <xf numFmtId="0" fontId="5" fillId="4" borderId="16" xfId="0" applyFont="1" applyFill="1" applyBorder="1"/>
    <xf numFmtId="0" fontId="0" fillId="0" borderId="31" xfId="0" applyBorder="1" applyAlignment="1">
      <alignment horizontal="center"/>
    </xf>
    <xf numFmtId="0" fontId="4" fillId="4" borderId="34" xfId="0" applyFont="1" applyFill="1" applyBorder="1"/>
    <xf numFmtId="0" fontId="4" fillId="4" borderId="28" xfId="0" applyFont="1" applyFill="1" applyBorder="1" applyAlignment="1">
      <alignment horizontal="center"/>
    </xf>
    <xf numFmtId="0" fontId="4" fillId="4" borderId="15" xfId="0" applyFont="1" applyFill="1" applyBorder="1" applyAlignment="1">
      <alignment horizontal="center"/>
    </xf>
    <xf numFmtId="0" fontId="4" fillId="4" borderId="16" xfId="0" applyFont="1" applyFill="1" applyBorder="1" applyAlignment="1">
      <alignment horizontal="center"/>
    </xf>
    <xf numFmtId="0" fontId="0" fillId="0" borderId="29" xfId="0" applyBorder="1" applyAlignment="1">
      <alignment horizontal="center"/>
    </xf>
    <xf numFmtId="0" fontId="0" fillId="0" borderId="26" xfId="0" applyBorder="1" applyAlignment="1">
      <alignment horizontal="center"/>
    </xf>
    <xf numFmtId="1" fontId="0" fillId="0" borderId="27" xfId="0" applyNumberFormat="1"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1" fontId="0" fillId="0" borderId="6" xfId="0" applyNumberFormat="1" applyBorder="1" applyAlignment="1">
      <alignment horizontal="center"/>
    </xf>
    <xf numFmtId="0" fontId="5" fillId="4" borderId="28" xfId="0" applyFont="1" applyFill="1" applyBorder="1"/>
    <xf numFmtId="164" fontId="5" fillId="4" borderId="24" xfId="1" applyNumberFormat="1" applyFont="1" applyFill="1" applyBorder="1"/>
    <xf numFmtId="164" fontId="0" fillId="0" borderId="31" xfId="1" applyNumberFormat="1" applyFont="1" applyBorder="1"/>
  </cellXfs>
  <cellStyles count="3">
    <cellStyle name="Currency" xfId="1" builtinId="4"/>
    <cellStyle name="Input" xfId="2" builtinId="20"/>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patternType="solid">
          <bgColor theme="5"/>
        </patternFill>
      </fill>
    </dxf>
    <dxf>
      <fill>
        <patternFill patternType="none">
          <bgColor auto="1"/>
        </patternFill>
      </fill>
    </dxf>
    <dxf>
      <font>
        <b/>
        <i val="0"/>
        <color theme="0"/>
      </font>
    </dxf>
    <dxf>
      <fill>
        <patternFill>
          <bgColor theme="5"/>
        </patternFill>
      </fill>
    </dxf>
  </dxfs>
  <tableStyles count="4" defaultTableStyle="TableStyleMedium2" defaultPivotStyle="PivotStyleLight16">
    <tableStyle name="Slicer main" pivot="0" table="0" count="5" xr9:uid="{6D42D5AD-42E5-475D-8948-4D24259BEF60}">
      <tableStyleElement type="wholeTable" dxfId="16"/>
      <tableStyleElement type="headerRow" dxfId="15"/>
    </tableStyle>
    <tableStyle name="Slicer Style 1" pivot="0" table="0" count="1" xr9:uid="{EB63222C-F118-48BA-90A1-7D11A1A6E0E7}">
      <tableStyleElement type="wholeTable" dxfId="14"/>
    </tableStyle>
    <tableStyle name="Slicer Style 2" pivot="0" table="0" count="1" xr9:uid="{78820020-B38A-49FB-9F99-452CCD489A55}">
      <tableStyleElement type="wholeTable" dxfId="13"/>
    </tableStyle>
    <tableStyle name="Slicer Style 3" pivot="0" table="0" count="1" xr9:uid="{6A7BE082-DB54-43B0-A450-23B99F0733D1}"/>
  </tableStyles>
  <extLst>
    <ext xmlns:x14="http://schemas.microsoft.com/office/spreadsheetml/2009/9/main" uri="{46F421CA-312F-682f-3DD2-61675219B42D}">
      <x14:dxfs count="4">
        <dxf>
          <fill>
            <patternFill>
              <bgColor theme="0"/>
            </patternFill>
          </fill>
        </dxf>
        <dxf>
          <fill>
            <patternFill>
              <bgColor theme="0"/>
            </patternFill>
          </fill>
        </dxf>
        <dxf>
          <fill>
            <patternFill>
              <bgColor theme="0" tint="-0.14996795556505021"/>
            </patternFill>
          </fill>
        </dxf>
        <dxf>
          <fill>
            <patternFill>
              <bgColor theme="5"/>
            </patternFill>
          </fill>
        </dxf>
      </x14:dxfs>
    </ext>
    <ext xmlns:x14="http://schemas.microsoft.com/office/spreadsheetml/2009/9/main" uri="{EB79DEF2-80B8-43e5-95BD-54CBDDF9020C}">
      <x14:slicerStyles defaultSlicerStyle="SlicerStyleLight1">
        <x14:slicerStyle name="Slicer main">
          <x14:slicerStyleElements>
            <x14:slicerStyleElement type="unselectedItemWithData" dxfId="3"/>
            <x14:slicerStyleElement type="unselectedItemWithNoData" dxfId="2"/>
            <x14:slicerStyleElement type="selectedItemWithData" dxfId="1"/>
          </x14:slicerStyleElements>
        </x14:slicerStyle>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[Project_analysis_formulas.xlsx]day_analysis!PivotTable1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sales varies throughout the week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day_analysis!$G$3</c:f>
              <c:strCache>
                <c:ptCount val="1"/>
                <c:pt idx="0">
                  <c:v>Total</c:v>
                </c:pt>
              </c:strCache>
            </c:strRef>
          </c:tx>
          <c:spPr>
            <a:solidFill>
              <a:schemeClr val="accent1"/>
            </a:solidFill>
            <a:ln>
              <a:noFill/>
            </a:ln>
            <a:effectLst/>
          </c:spPr>
          <c:invertIfNegative val="0"/>
          <c:cat>
            <c:strRef>
              <c:f>day_analysis!$G$3</c:f>
              <c:strCache>
                <c:ptCount val="7"/>
                <c:pt idx="0">
                  <c:v>Sunday</c:v>
                </c:pt>
                <c:pt idx="1">
                  <c:v>Monday</c:v>
                </c:pt>
                <c:pt idx="2">
                  <c:v>Tuesday</c:v>
                </c:pt>
                <c:pt idx="3">
                  <c:v>Wednesday</c:v>
                </c:pt>
                <c:pt idx="4">
                  <c:v>Thursday</c:v>
                </c:pt>
                <c:pt idx="5">
                  <c:v>Friday</c:v>
                </c:pt>
                <c:pt idx="6">
                  <c:v>Saturday</c:v>
                </c:pt>
              </c:strCache>
            </c:strRef>
          </c:cat>
          <c:val>
            <c:numRef>
              <c:f>day_analysis!$G$3</c:f>
              <c:numCache>
                <c:formatCode>_("$"* #,##0_);_("$"* \(#,##0\);_("$"* "-"_);_(@_)</c:formatCode>
                <c:ptCount val="7"/>
                <c:pt idx="0">
                  <c:v>7959.17</c:v>
                </c:pt>
                <c:pt idx="1">
                  <c:v>7220.6699999999992</c:v>
                </c:pt>
                <c:pt idx="2">
                  <c:v>6564.6799999999985</c:v>
                </c:pt>
                <c:pt idx="3">
                  <c:v>7790.6400000000012</c:v>
                </c:pt>
                <c:pt idx="4">
                  <c:v>7105.2999999999975</c:v>
                </c:pt>
                <c:pt idx="5">
                  <c:v>5468.5000000000009</c:v>
                </c:pt>
                <c:pt idx="6">
                  <c:v>5616.3900000000031</c:v>
                </c:pt>
              </c:numCache>
            </c:numRef>
          </c:val>
          <c:extLst>
            <c:ext xmlns:c16="http://schemas.microsoft.com/office/drawing/2014/chart" uri="{C3380CC4-5D6E-409C-BE32-E72D297353CC}">
              <c16:uniqueId val="{00000000-8C5B-4DD6-88DF-21069FBC03A0}"/>
            </c:ext>
          </c:extLst>
        </c:ser>
        <c:dLbls>
          <c:showLegendKey val="0"/>
          <c:showVal val="0"/>
          <c:showCatName val="0"/>
          <c:showSerName val="0"/>
          <c:showPercent val="0"/>
          <c:showBubbleSize val="0"/>
        </c:dLbls>
        <c:gapWidth val="219"/>
        <c:overlap val="-27"/>
        <c:axId val="1090711136"/>
        <c:axId val="1090724576"/>
      </c:barChart>
      <c:catAx>
        <c:axId val="109071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24576"/>
        <c:crosses val="autoZero"/>
        <c:auto val="1"/>
        <c:lblAlgn val="ctr"/>
        <c:lblOffset val="100"/>
        <c:noMultiLvlLbl val="0"/>
      </c:catAx>
      <c:valAx>
        <c:axId val="1090724576"/>
        <c:scaling>
          <c:orientation val="minMax"/>
        </c:scaling>
        <c:delete val="0"/>
        <c:axPos val="l"/>
        <c:majorGridlines>
          <c:spPr>
            <a:ln w="9525" cap="flat" cmpd="sng" algn="ctr">
              <a:solidFill>
                <a:schemeClr val="tx1">
                  <a:lumMod val="15000"/>
                  <a:lumOff val="85000"/>
                </a:schemeClr>
              </a:solidFill>
              <a:round/>
            </a:ln>
            <a:effectLst/>
          </c:spPr>
        </c:majorGridlines>
        <c:title>
          <c:tx>
            <c:strRef>
              <c:f>day_analysis!$G$3</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1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Contribution In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category_analysis!$I$3</c:f>
              <c:strCache>
                <c:ptCount val="1"/>
                <c:pt idx="0">
                  <c:v>Contribution In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39-405E-87CE-CB5B48432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39-405E-87CE-CB5B484329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39-405E-87CE-CB5B484329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39-405E-87CE-CB5B48432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category_analysis!$B$4:$B$7</c:f>
              <c:strCache>
                <c:ptCount val="4"/>
                <c:pt idx="0">
                  <c:v>Fiction</c:v>
                </c:pt>
                <c:pt idx="1">
                  <c:v>Educational</c:v>
                </c:pt>
                <c:pt idx="2">
                  <c:v>Non-Fiction</c:v>
                </c:pt>
                <c:pt idx="3">
                  <c:v>Comics</c:v>
                </c:pt>
              </c:strCache>
            </c:strRef>
          </c:cat>
          <c:val>
            <c:numRef>
              <c:f>category_analysis!$I$4:$I$7</c:f>
              <c:numCache>
                <c:formatCode>0.00</c:formatCode>
                <c:ptCount val="4"/>
                <c:pt idx="0">
                  <c:v>32.615813594166255</c:v>
                </c:pt>
                <c:pt idx="1">
                  <c:v>17.71739833210702</c:v>
                </c:pt>
                <c:pt idx="2">
                  <c:v>32.194565285141231</c:v>
                </c:pt>
                <c:pt idx="3">
                  <c:v>17.472222788585491</c:v>
                </c:pt>
              </c:numCache>
            </c:numRef>
          </c:val>
          <c:extLst>
            <c:ext xmlns:c16="http://schemas.microsoft.com/office/drawing/2014/chart" uri="{C3380CC4-5D6E-409C-BE32-E72D297353CC}">
              <c16:uniqueId val="{00000000-2351-458C-ABFD-C127840327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[Project_analysis_formulas.xlsx]monthly_sales!PivotTable1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the sales trends over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monthly_sales!$I$5</c:f>
              <c:strCache>
                <c:ptCount val="1"/>
                <c:pt idx="0">
                  <c:v>Total</c:v>
                </c:pt>
              </c:strCache>
            </c:strRef>
          </c:tx>
          <c:spPr>
            <a:ln w="28575" cap="rnd">
              <a:solidFill>
                <a:schemeClr val="accent1"/>
              </a:solidFill>
              <a:round/>
            </a:ln>
            <a:effectLst/>
          </c:spPr>
          <c:marker>
            <c:symbol val="none"/>
          </c:marker>
          <c:cat>
            <c:strRef>
              <c:f>monthly_sales!$I$5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monthly_sales!$I$5</c:f>
              <c:numCache>
                <c:formatCode>_("$"* #,##0_);_("$"* \(#,##0\);_("$"* "-"_);_(@_)</c:formatCode>
                <c:ptCount val="12"/>
                <c:pt idx="0">
                  <c:v>19982.990000000002</c:v>
                </c:pt>
                <c:pt idx="1">
                  <c:v>20282.940000000013</c:v>
                </c:pt>
                <c:pt idx="2">
                  <c:v>21788.699999999993</c:v>
                </c:pt>
                <c:pt idx="3">
                  <c:v>18186.999999999996</c:v>
                </c:pt>
                <c:pt idx="4">
                  <c:v>19607.009999999995</c:v>
                </c:pt>
                <c:pt idx="5">
                  <c:v>20442.280000000002</c:v>
                </c:pt>
                <c:pt idx="6">
                  <c:v>20111.909999999993</c:v>
                </c:pt>
                <c:pt idx="7">
                  <c:v>17844.650000000005</c:v>
                </c:pt>
                <c:pt idx="8">
                  <c:v>20698.490000000005</c:v>
                </c:pt>
                <c:pt idx="9">
                  <c:v>22562.639999999992</c:v>
                </c:pt>
                <c:pt idx="10">
                  <c:v>23510.790000000008</c:v>
                </c:pt>
                <c:pt idx="11">
                  <c:v>15795.80999999999</c:v>
                </c:pt>
              </c:numCache>
            </c:numRef>
          </c:val>
          <c:smooth val="0"/>
          <c:extLst>
            <c:ext xmlns:c16="http://schemas.microsoft.com/office/drawing/2014/chart" uri="{C3380CC4-5D6E-409C-BE32-E72D297353CC}">
              <c16:uniqueId val="{00000000-67CA-44B7-9E5A-F99803707E7A}"/>
            </c:ext>
          </c:extLst>
        </c:ser>
        <c:dLbls>
          <c:showLegendKey val="0"/>
          <c:showVal val="0"/>
          <c:showCatName val="0"/>
          <c:showSerName val="0"/>
          <c:showPercent val="0"/>
          <c:showBubbleSize val="0"/>
        </c:dLbls>
        <c:smooth val="0"/>
        <c:axId val="2049182304"/>
        <c:axId val="2049182784"/>
      </c:lineChart>
      <c:catAx>
        <c:axId val="20491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784"/>
        <c:crosses val="autoZero"/>
        <c:auto val="1"/>
        <c:lblAlgn val="ctr"/>
        <c:lblOffset val="100"/>
        <c:noMultiLvlLbl val="0"/>
      </c:catAx>
      <c:valAx>
        <c:axId val="2049182784"/>
        <c:scaling>
          <c:orientation val="minMax"/>
        </c:scaling>
        <c:delete val="0"/>
        <c:axPos val="l"/>
        <c:majorGridlines>
          <c:spPr>
            <a:ln w="9525" cap="flat" cmpd="sng" algn="ctr">
              <a:solidFill>
                <a:schemeClr val="tx1">
                  <a:lumMod val="15000"/>
                  <a:lumOff val="85000"/>
                </a:schemeClr>
              </a:solidFill>
              <a:round/>
            </a:ln>
            <a:effectLst/>
          </c:spPr>
        </c:majorGridlines>
        <c:title>
          <c:tx>
            <c:strRef>
              <c:f>monthly_sales!$I$5</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Year</a:t>
            </a:r>
            <a:endParaRPr lang="en-US"/>
          </a:p>
        </c:rich>
      </c:tx>
      <c:layout>
        <c:manualLayout>
          <c:xMode val="edge"/>
          <c:yMode val="edge"/>
          <c:x val="0.35303904845592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yearly_sales!$D$2</c:f>
              <c:strCache>
                <c:ptCount val="1"/>
                <c:pt idx="0">
                  <c:v>Total Sales</c:v>
                </c:pt>
              </c:strCache>
            </c:strRef>
          </c:tx>
          <c:spPr>
            <a:solidFill>
              <a:schemeClr val="accent1"/>
            </a:solidFill>
            <a:ln>
              <a:noFill/>
            </a:ln>
            <a:effectLst/>
          </c:spPr>
          <c:invertIfNegative val="0"/>
          <c:cat>
            <c:numRef>
              <c:f>yearly_sales!$B$3:$B$6</c:f>
              <c:numCache>
                <c:formatCode>General</c:formatCode>
                <c:ptCount val="4"/>
                <c:pt idx="0">
                  <c:v>2022</c:v>
                </c:pt>
                <c:pt idx="1">
                  <c:v>2023</c:v>
                </c:pt>
                <c:pt idx="2">
                  <c:v>2024</c:v>
                </c:pt>
                <c:pt idx="3">
                  <c:v>2025</c:v>
                </c:pt>
              </c:numCache>
            </c:numRef>
          </c:cat>
          <c:val>
            <c:numRef>
              <c:f>yearly_sales!$D$3:$D$6</c:f>
              <c:numCache>
                <c:formatCode>_("$"* #,##0_);_("$"* \(#,##0\);_("$"* "-"??_);_(@_)</c:formatCode>
                <c:ptCount val="4"/>
                <c:pt idx="0">
                  <c:v>19043.510000000002</c:v>
                </c:pt>
                <c:pt idx="1">
                  <c:v>95481.19999999991</c:v>
                </c:pt>
                <c:pt idx="2">
                  <c:v>93758.330000000118</c:v>
                </c:pt>
                <c:pt idx="3">
                  <c:v>32532.17</c:v>
                </c:pt>
              </c:numCache>
            </c:numRef>
          </c:val>
          <c:extLst>
            <c:ext xmlns:c16="http://schemas.microsoft.com/office/drawing/2014/chart" uri="{C3380CC4-5D6E-409C-BE32-E72D297353CC}">
              <c16:uniqueId val="{00000000-5BD6-470A-B6E5-DE7830378599}"/>
            </c:ext>
          </c:extLst>
        </c:ser>
        <c:dLbls>
          <c:showLegendKey val="0"/>
          <c:showVal val="0"/>
          <c:showCatName val="0"/>
          <c:showSerName val="0"/>
          <c:showPercent val="0"/>
          <c:showBubbleSize val="0"/>
        </c:dLbls>
        <c:gapWidth val="219"/>
        <c:overlap val="-27"/>
        <c:axId val="86975359"/>
        <c:axId val="86972479"/>
      </c:barChart>
      <c:catAx>
        <c:axId val="8697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2479"/>
        <c:crosses val="autoZero"/>
        <c:auto val="1"/>
        <c:lblAlgn val="ctr"/>
        <c:lblOffset val="100"/>
        <c:noMultiLvlLbl val="0"/>
      </c:catAx>
      <c:valAx>
        <c:axId val="8697247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80136528420896"/>
          <c:y val="8.0810610243207709E-2"/>
          <c:w val="0.78331534963099914"/>
          <c:h val="0.82763938650565427"/>
        </c:manualLayout>
      </c:layout>
      <c:barChart>
        <c:barDir val="bar"/>
        <c:grouping val="clustered"/>
        <c:varyColors val="0"/>
        <c:ser>
          <c:idx val="0"/>
          <c:order val="0"/>
          <c:tx>
            <c:v>Total Sales</c:v>
          </c:tx>
          <c:spPr>
            <a:solidFill>
              <a:schemeClr val="accent1"/>
            </a:solidFill>
            <a:ln>
              <a:noFill/>
            </a:ln>
            <a:effectLst/>
          </c:spPr>
          <c:invertIfNegative val="0"/>
          <c:cat>
            <c:strLit>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Lit>
          </c:cat>
          <c:val>
            <c:numLit>
              <c:formatCode>General</c:formatCode>
              <c:ptCount val="10"/>
              <c:pt idx="0">
                <c:v>773.51</c:v>
              </c:pt>
              <c:pt idx="1">
                <c:v>780.98</c:v>
              </c:pt>
              <c:pt idx="2">
                <c:v>791.8599999999999</c:v>
              </c:pt>
              <c:pt idx="3">
                <c:v>824.71</c:v>
              </c:pt>
              <c:pt idx="4">
                <c:v>833.8599999999999</c:v>
              </c:pt>
              <c:pt idx="5">
                <c:v>896.82</c:v>
              </c:pt>
              <c:pt idx="6">
                <c:v>899.51</c:v>
              </c:pt>
              <c:pt idx="7">
                <c:v>921.64</c:v>
              </c:pt>
              <c:pt idx="8">
                <c:v>938.91000000000008</c:v>
              </c:pt>
              <c:pt idx="9">
                <c:v>1066.47</c:v>
              </c:pt>
            </c:numLit>
          </c:val>
          <c:extLst>
            <c:ext xmlns:c16="http://schemas.microsoft.com/office/drawing/2014/chart" uri="{C3380CC4-5D6E-409C-BE32-E72D297353CC}">
              <c16:uniqueId val="{00000000-17FF-46AB-88FF-5C3815639295}"/>
            </c:ext>
          </c:extLst>
        </c:ser>
        <c:ser>
          <c:idx val="1"/>
          <c:order val="1"/>
          <c:tx>
            <c:v>Orders Count</c:v>
          </c:tx>
          <c:spPr>
            <a:solidFill>
              <a:schemeClr val="accent2"/>
            </a:solidFill>
            <a:ln>
              <a:noFill/>
            </a:ln>
            <a:effectLst/>
          </c:spPr>
          <c:invertIfNegative val="0"/>
          <c:cat>
            <c:strLit>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Lit>
          </c:cat>
          <c:val>
            <c:numLit>
              <c:formatCode>General</c:formatCode>
              <c:ptCount val="10"/>
              <c:pt idx="0">
                <c:v>4</c:v>
              </c:pt>
              <c:pt idx="1">
                <c:v>6</c:v>
              </c:pt>
              <c:pt idx="2">
                <c:v>4</c:v>
              </c:pt>
              <c:pt idx="3">
                <c:v>6</c:v>
              </c:pt>
              <c:pt idx="4">
                <c:v>5</c:v>
              </c:pt>
              <c:pt idx="5">
                <c:v>5</c:v>
              </c:pt>
              <c:pt idx="6">
                <c:v>6</c:v>
              </c:pt>
              <c:pt idx="7">
                <c:v>5</c:v>
              </c:pt>
              <c:pt idx="8">
                <c:v>5</c:v>
              </c:pt>
              <c:pt idx="9">
                <c:v>6</c:v>
              </c:pt>
            </c:numLit>
          </c:val>
          <c:extLst>
            <c:ext xmlns:c16="http://schemas.microsoft.com/office/drawing/2014/chart" uri="{C3380CC4-5D6E-409C-BE32-E72D297353CC}">
              <c16:uniqueId val="{00000001-17FF-46AB-88FF-5C3815639295}"/>
            </c:ext>
          </c:extLst>
        </c:ser>
        <c:dLbls>
          <c:showLegendKey val="0"/>
          <c:showVal val="0"/>
          <c:showCatName val="0"/>
          <c:showSerName val="0"/>
          <c:showPercent val="0"/>
          <c:showBubbleSize val="0"/>
        </c:dLbls>
        <c:gapWidth val="182"/>
        <c:axId val="731681503"/>
        <c:axId val="731690623"/>
      </c:barChart>
      <c:catAx>
        <c:axId val="731681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90623"/>
        <c:crosses val="autoZero"/>
        <c:auto val="1"/>
        <c:lblAlgn val="ctr"/>
        <c:lblOffset val="100"/>
        <c:noMultiLvlLbl val="0"/>
      </c:catAx>
      <c:valAx>
        <c:axId val="731690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effectLst/>
              </a:rPr>
              <a:t>How does the sales varies in each month for each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country_analysis!$C$13</c:f>
              <c:strCache>
                <c:ptCount val="1"/>
                <c:pt idx="0">
                  <c:v>Canada</c:v>
                </c:pt>
              </c:strCache>
            </c:strRef>
          </c:tx>
          <c:spPr>
            <a:ln w="28575" cap="rnd">
              <a:solidFill>
                <a:schemeClr val="accent1"/>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country_analysis!$C$14:$C$25</c:f>
              <c:numCache>
                <c:formatCode>_("$"* #,##0_);_("$"* \(#,##0\);_("$"* "-"??_);_(@_)</c:formatCode>
                <c:ptCount val="12"/>
                <c:pt idx="0">
                  <c:v>899.73</c:v>
                </c:pt>
                <c:pt idx="1">
                  <c:v>1295.55</c:v>
                </c:pt>
                <c:pt idx="2">
                  <c:v>1510.9</c:v>
                </c:pt>
                <c:pt idx="3">
                  <c:v>989.68</c:v>
                </c:pt>
                <c:pt idx="4">
                  <c:v>1380.21</c:v>
                </c:pt>
                <c:pt idx="5">
                  <c:v>918.66000000000008</c:v>
                </c:pt>
                <c:pt idx="6">
                  <c:v>1383.1699999999998</c:v>
                </c:pt>
                <c:pt idx="7">
                  <c:v>1080.78</c:v>
                </c:pt>
                <c:pt idx="8">
                  <c:v>2006.8799999999997</c:v>
                </c:pt>
                <c:pt idx="9">
                  <c:v>1211.0200000000002</c:v>
                </c:pt>
                <c:pt idx="10">
                  <c:v>1401.38</c:v>
                </c:pt>
                <c:pt idx="11">
                  <c:v>1112.7599999999998</c:v>
                </c:pt>
              </c:numCache>
            </c:numRef>
          </c:val>
          <c:smooth val="0"/>
          <c:extLst>
            <c:ext xmlns:c16="http://schemas.microsoft.com/office/drawing/2014/chart" uri="{C3380CC4-5D6E-409C-BE32-E72D297353CC}">
              <c16:uniqueId val="{00000000-73C4-42DE-A1A8-A94C5E9D2630}"/>
            </c:ext>
          </c:extLst>
        </c:ser>
        <c:ser>
          <c:idx val="1"/>
          <c:order val="1"/>
          <c:tx>
            <c:strRef>
              <c:f>country_analysis!$D$13</c:f>
              <c:strCache>
                <c:ptCount val="1"/>
                <c:pt idx="0">
                  <c:v>France</c:v>
                </c:pt>
              </c:strCache>
            </c:strRef>
          </c:tx>
          <c:spPr>
            <a:ln w="28575" cap="rnd">
              <a:solidFill>
                <a:schemeClr val="accent2"/>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country_analysis!$D$14:$D$25</c:f>
              <c:numCache>
                <c:formatCode>_("$"* #,##0_);_("$"* \(#,##0\);_("$"* "-"??_);_(@_)</c:formatCode>
                <c:ptCount val="12"/>
                <c:pt idx="0">
                  <c:v>1878.2099999999998</c:v>
                </c:pt>
                <c:pt idx="1">
                  <c:v>2823.13</c:v>
                </c:pt>
                <c:pt idx="2">
                  <c:v>2369.31</c:v>
                </c:pt>
                <c:pt idx="3">
                  <c:v>2770.1000000000004</c:v>
                </c:pt>
                <c:pt idx="4">
                  <c:v>2100.2299999999996</c:v>
                </c:pt>
                <c:pt idx="5">
                  <c:v>2452.4</c:v>
                </c:pt>
                <c:pt idx="6">
                  <c:v>2328.0699999999993</c:v>
                </c:pt>
                <c:pt idx="7">
                  <c:v>2167.83</c:v>
                </c:pt>
                <c:pt idx="8">
                  <c:v>2635.6400000000003</c:v>
                </c:pt>
                <c:pt idx="9">
                  <c:v>3131.4400000000005</c:v>
                </c:pt>
                <c:pt idx="10">
                  <c:v>2645.58</c:v>
                </c:pt>
                <c:pt idx="11">
                  <c:v>2429.3200000000002</c:v>
                </c:pt>
              </c:numCache>
            </c:numRef>
          </c:val>
          <c:smooth val="0"/>
          <c:extLst>
            <c:ext xmlns:c16="http://schemas.microsoft.com/office/drawing/2014/chart" uri="{C3380CC4-5D6E-409C-BE32-E72D297353CC}">
              <c16:uniqueId val="{00000001-73C4-42DE-A1A8-A94C5E9D2630}"/>
            </c:ext>
          </c:extLst>
        </c:ser>
        <c:ser>
          <c:idx val="2"/>
          <c:order val="2"/>
          <c:tx>
            <c:strRef>
              <c:f>country_analysis!$E$13</c:f>
              <c:strCache>
                <c:ptCount val="1"/>
                <c:pt idx="0">
                  <c:v>Germany</c:v>
                </c:pt>
              </c:strCache>
            </c:strRef>
          </c:tx>
          <c:spPr>
            <a:ln w="28575" cap="rnd">
              <a:solidFill>
                <a:schemeClr val="accent3"/>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country_analysis!$E$14:$E$25</c:f>
              <c:numCache>
                <c:formatCode>_("$"* #,##0_);_("$"* \(#,##0\);_("$"* "-"??_);_(@_)</c:formatCode>
                <c:ptCount val="12"/>
                <c:pt idx="0">
                  <c:v>3046.74</c:v>
                </c:pt>
                <c:pt idx="1">
                  <c:v>1893.9700000000003</c:v>
                </c:pt>
                <c:pt idx="2">
                  <c:v>2944.8300000000004</c:v>
                </c:pt>
                <c:pt idx="3">
                  <c:v>2509.6200000000003</c:v>
                </c:pt>
                <c:pt idx="4">
                  <c:v>2107.5600000000004</c:v>
                </c:pt>
                <c:pt idx="5">
                  <c:v>1933.79</c:v>
                </c:pt>
                <c:pt idx="6">
                  <c:v>3314.9799999999987</c:v>
                </c:pt>
                <c:pt idx="7">
                  <c:v>2739.6400000000003</c:v>
                </c:pt>
                <c:pt idx="8">
                  <c:v>2728.66</c:v>
                </c:pt>
                <c:pt idx="9">
                  <c:v>3322.8200000000015</c:v>
                </c:pt>
                <c:pt idx="10">
                  <c:v>3140.13</c:v>
                </c:pt>
                <c:pt idx="11">
                  <c:v>2675.5800000000004</c:v>
                </c:pt>
              </c:numCache>
            </c:numRef>
          </c:val>
          <c:smooth val="0"/>
          <c:extLst>
            <c:ext xmlns:c16="http://schemas.microsoft.com/office/drawing/2014/chart" uri="{C3380CC4-5D6E-409C-BE32-E72D297353CC}">
              <c16:uniqueId val="{00000002-73C4-42DE-A1A8-A94C5E9D2630}"/>
            </c:ext>
          </c:extLst>
        </c:ser>
        <c:ser>
          <c:idx val="3"/>
          <c:order val="3"/>
          <c:tx>
            <c:strRef>
              <c:f>country_analysis!$F$13</c:f>
              <c:strCache>
                <c:ptCount val="1"/>
                <c:pt idx="0">
                  <c:v>Italy</c:v>
                </c:pt>
              </c:strCache>
            </c:strRef>
          </c:tx>
          <c:spPr>
            <a:ln w="28575" cap="rnd">
              <a:solidFill>
                <a:schemeClr val="accent4"/>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country_analysis!$F$14:$F$25</c:f>
              <c:numCache>
                <c:formatCode>_("$"* #,##0_);_("$"* \(#,##0\);_("$"* "-"??_);_(@_)</c:formatCode>
                <c:ptCount val="12"/>
                <c:pt idx="0">
                  <c:v>1110.6199999999999</c:v>
                </c:pt>
                <c:pt idx="1">
                  <c:v>1644.2600000000002</c:v>
                </c:pt>
                <c:pt idx="2">
                  <c:v>1636.1399999999999</c:v>
                </c:pt>
                <c:pt idx="3">
                  <c:v>1074.67</c:v>
                </c:pt>
                <c:pt idx="4">
                  <c:v>1263.5900000000001</c:v>
                </c:pt>
                <c:pt idx="5">
                  <c:v>1176.4100000000001</c:v>
                </c:pt>
                <c:pt idx="6">
                  <c:v>889.31999999999994</c:v>
                </c:pt>
                <c:pt idx="7">
                  <c:v>2022.6699999999996</c:v>
                </c:pt>
                <c:pt idx="8">
                  <c:v>1240.08</c:v>
                </c:pt>
                <c:pt idx="9">
                  <c:v>1369.8500000000001</c:v>
                </c:pt>
                <c:pt idx="10">
                  <c:v>1450.52</c:v>
                </c:pt>
                <c:pt idx="11">
                  <c:v>619.03</c:v>
                </c:pt>
              </c:numCache>
            </c:numRef>
          </c:val>
          <c:smooth val="0"/>
          <c:extLst>
            <c:ext xmlns:c16="http://schemas.microsoft.com/office/drawing/2014/chart" uri="{C3380CC4-5D6E-409C-BE32-E72D297353CC}">
              <c16:uniqueId val="{00000003-73C4-42DE-A1A8-A94C5E9D2630}"/>
            </c:ext>
          </c:extLst>
        </c:ser>
        <c:ser>
          <c:idx val="4"/>
          <c:order val="4"/>
          <c:tx>
            <c:strRef>
              <c:f>country_analysis!$G$13</c:f>
              <c:strCache>
                <c:ptCount val="1"/>
                <c:pt idx="0">
                  <c:v>Lebanon</c:v>
                </c:pt>
              </c:strCache>
            </c:strRef>
          </c:tx>
          <c:spPr>
            <a:ln w="28575" cap="rnd">
              <a:solidFill>
                <a:schemeClr val="accent5"/>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country_analysis!$G$14:$G$25</c:f>
              <c:numCache>
                <c:formatCode>_("$"* #,##0_);_("$"* \(#,##0\);_("$"* "-"??_);_(@_)</c:formatCode>
                <c:ptCount val="12"/>
                <c:pt idx="0">
                  <c:v>2405.1800000000003</c:v>
                </c:pt>
                <c:pt idx="1">
                  <c:v>1779.1999999999998</c:v>
                </c:pt>
                <c:pt idx="2">
                  <c:v>3279.26</c:v>
                </c:pt>
                <c:pt idx="3">
                  <c:v>1338.39</c:v>
                </c:pt>
                <c:pt idx="4">
                  <c:v>2193.21</c:v>
                </c:pt>
                <c:pt idx="5">
                  <c:v>3153.0499999999997</c:v>
                </c:pt>
                <c:pt idx="6">
                  <c:v>3088.98</c:v>
                </c:pt>
                <c:pt idx="7">
                  <c:v>1824.7299999999996</c:v>
                </c:pt>
                <c:pt idx="8">
                  <c:v>1913.8200000000002</c:v>
                </c:pt>
                <c:pt idx="9">
                  <c:v>3153.86</c:v>
                </c:pt>
                <c:pt idx="10">
                  <c:v>2586.5499999999993</c:v>
                </c:pt>
                <c:pt idx="11">
                  <c:v>1434.9099999999999</c:v>
                </c:pt>
              </c:numCache>
            </c:numRef>
          </c:val>
          <c:smooth val="0"/>
          <c:extLst>
            <c:ext xmlns:c16="http://schemas.microsoft.com/office/drawing/2014/chart" uri="{C3380CC4-5D6E-409C-BE32-E72D297353CC}">
              <c16:uniqueId val="{00000004-73C4-42DE-A1A8-A94C5E9D2630}"/>
            </c:ext>
          </c:extLst>
        </c:ser>
        <c:ser>
          <c:idx val="5"/>
          <c:order val="5"/>
          <c:tx>
            <c:strRef>
              <c:f>country_analysis!$H$13</c:f>
              <c:strCache>
                <c:ptCount val="1"/>
                <c:pt idx="0">
                  <c:v>Spain</c:v>
                </c:pt>
              </c:strCache>
            </c:strRef>
          </c:tx>
          <c:spPr>
            <a:ln w="28575" cap="rnd">
              <a:solidFill>
                <a:schemeClr val="accent6"/>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country_analysis!$H$14:$H$25</c:f>
              <c:numCache>
                <c:formatCode>_("$"* #,##0_);_("$"* \(#,##0\);_("$"* "-"??_);_(@_)</c:formatCode>
                <c:ptCount val="12"/>
                <c:pt idx="0">
                  <c:v>1760.4799999999998</c:v>
                </c:pt>
                <c:pt idx="1">
                  <c:v>1827.98</c:v>
                </c:pt>
                <c:pt idx="2">
                  <c:v>1271.9699999999998</c:v>
                </c:pt>
                <c:pt idx="3">
                  <c:v>1206.28</c:v>
                </c:pt>
                <c:pt idx="4">
                  <c:v>703.81</c:v>
                </c:pt>
                <c:pt idx="5">
                  <c:v>1213.21</c:v>
                </c:pt>
                <c:pt idx="6">
                  <c:v>1075.9399999999998</c:v>
                </c:pt>
                <c:pt idx="7">
                  <c:v>1038.46</c:v>
                </c:pt>
                <c:pt idx="8">
                  <c:v>1106.3000000000002</c:v>
                </c:pt>
                <c:pt idx="9">
                  <c:v>1048.6600000000001</c:v>
                </c:pt>
                <c:pt idx="10">
                  <c:v>931.68999999999994</c:v>
                </c:pt>
                <c:pt idx="11">
                  <c:v>1077.77</c:v>
                </c:pt>
              </c:numCache>
            </c:numRef>
          </c:val>
          <c:smooth val="0"/>
          <c:extLst>
            <c:ext xmlns:c16="http://schemas.microsoft.com/office/drawing/2014/chart" uri="{C3380CC4-5D6E-409C-BE32-E72D297353CC}">
              <c16:uniqueId val="{00000005-73C4-42DE-A1A8-A94C5E9D2630}"/>
            </c:ext>
          </c:extLst>
        </c:ser>
        <c:ser>
          <c:idx val="6"/>
          <c:order val="6"/>
          <c:tx>
            <c:strRef>
              <c:f>country_analysis!$I$13</c:f>
              <c:strCache>
                <c:ptCount val="1"/>
                <c:pt idx="0">
                  <c:v>UK</c:v>
                </c:pt>
              </c:strCache>
            </c:strRef>
          </c:tx>
          <c:spPr>
            <a:ln w="28575" cap="rnd">
              <a:solidFill>
                <a:schemeClr val="accent1">
                  <a:lumMod val="60000"/>
                </a:schemeClr>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country_analysis!$I$14:$I$25</c:f>
              <c:numCache>
                <c:formatCode>_("$"* #,##0_);_("$"* \(#,##0\);_("$"* "-"??_);_(@_)</c:formatCode>
                <c:ptCount val="12"/>
                <c:pt idx="0">
                  <c:v>3849.6099999999997</c:v>
                </c:pt>
                <c:pt idx="1">
                  <c:v>4091.2</c:v>
                </c:pt>
                <c:pt idx="2">
                  <c:v>3882.06</c:v>
                </c:pt>
                <c:pt idx="3">
                  <c:v>4207.08</c:v>
                </c:pt>
                <c:pt idx="4">
                  <c:v>2906.3400000000011</c:v>
                </c:pt>
                <c:pt idx="5">
                  <c:v>3983.7899999999995</c:v>
                </c:pt>
                <c:pt idx="6">
                  <c:v>4653.3099999999995</c:v>
                </c:pt>
                <c:pt idx="7">
                  <c:v>2908.78</c:v>
                </c:pt>
                <c:pt idx="8">
                  <c:v>4802.0800000000008</c:v>
                </c:pt>
                <c:pt idx="9">
                  <c:v>3893.15</c:v>
                </c:pt>
                <c:pt idx="10">
                  <c:v>5751.6100000000006</c:v>
                </c:pt>
                <c:pt idx="11">
                  <c:v>2796.34</c:v>
                </c:pt>
              </c:numCache>
            </c:numRef>
          </c:val>
          <c:smooth val="0"/>
          <c:extLst>
            <c:ext xmlns:c16="http://schemas.microsoft.com/office/drawing/2014/chart" uri="{C3380CC4-5D6E-409C-BE32-E72D297353CC}">
              <c16:uniqueId val="{00000006-73C4-42DE-A1A8-A94C5E9D2630}"/>
            </c:ext>
          </c:extLst>
        </c:ser>
        <c:ser>
          <c:idx val="7"/>
          <c:order val="7"/>
          <c:tx>
            <c:strRef>
              <c:f>country_analysis!$J$13</c:f>
              <c:strCache>
                <c:ptCount val="1"/>
                <c:pt idx="0">
                  <c:v>USA</c:v>
                </c:pt>
              </c:strCache>
            </c:strRef>
          </c:tx>
          <c:spPr>
            <a:ln w="28575" cap="rnd">
              <a:solidFill>
                <a:schemeClr val="accent2">
                  <a:lumMod val="60000"/>
                </a:schemeClr>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country_analysis!$J$14:$J$25</c:f>
              <c:numCache>
                <c:formatCode>_("$"* #,##0_);_("$"* \(#,##0\);_("$"* "-"??_);_(@_)</c:formatCode>
                <c:ptCount val="12"/>
                <c:pt idx="0">
                  <c:v>5032.42</c:v>
                </c:pt>
                <c:pt idx="1">
                  <c:v>4927.6499999999987</c:v>
                </c:pt>
                <c:pt idx="2">
                  <c:v>4894.2299999999987</c:v>
                </c:pt>
                <c:pt idx="3">
                  <c:v>4091.1799999999989</c:v>
                </c:pt>
                <c:pt idx="4">
                  <c:v>6952.0600000000013</c:v>
                </c:pt>
                <c:pt idx="5">
                  <c:v>5610.9700000000021</c:v>
                </c:pt>
                <c:pt idx="6">
                  <c:v>3378.1400000000008</c:v>
                </c:pt>
                <c:pt idx="7">
                  <c:v>4061.7599999999993</c:v>
                </c:pt>
                <c:pt idx="8">
                  <c:v>4265.03</c:v>
                </c:pt>
                <c:pt idx="9">
                  <c:v>5431.8399999999992</c:v>
                </c:pt>
                <c:pt idx="10">
                  <c:v>5603.3300000000008</c:v>
                </c:pt>
                <c:pt idx="11">
                  <c:v>3650.1000000000004</c:v>
                </c:pt>
              </c:numCache>
            </c:numRef>
          </c:val>
          <c:smooth val="0"/>
          <c:extLst>
            <c:ext xmlns:c16="http://schemas.microsoft.com/office/drawing/2014/chart" uri="{C3380CC4-5D6E-409C-BE32-E72D297353CC}">
              <c16:uniqueId val="{00000007-73C4-42DE-A1A8-A94C5E9D2630}"/>
            </c:ext>
          </c:extLst>
        </c:ser>
        <c:dLbls>
          <c:showLegendKey val="0"/>
          <c:showVal val="0"/>
          <c:showCatName val="0"/>
          <c:showSerName val="0"/>
          <c:showPercent val="0"/>
          <c:showBubbleSize val="0"/>
        </c:dLbls>
        <c:smooth val="0"/>
        <c:axId val="825461488"/>
        <c:axId val="825465328"/>
      </c:lineChart>
      <c:catAx>
        <c:axId val="82546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65328"/>
        <c:crosses val="autoZero"/>
        <c:auto val="1"/>
        <c:lblAlgn val="ctr"/>
        <c:lblOffset val="100"/>
        <c:noMultiLvlLbl val="0"/>
      </c:catAx>
      <c:valAx>
        <c:axId val="8254653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6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8</xdr:col>
      <xdr:colOff>426720</xdr:colOff>
      <xdr:row>0</xdr:row>
      <xdr:rowOff>76200</xdr:rowOff>
    </xdr:from>
    <xdr:to>
      <xdr:col>11</xdr:col>
      <xdr:colOff>426720</xdr:colOff>
      <xdr:row>15</xdr:row>
      <xdr:rowOff>106680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E1F03E6-427A-47C9-5B0B-8D55D3B7CA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835140" y="76200"/>
              <a:ext cx="182880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11</xdr:row>
      <xdr:rowOff>114300</xdr:rowOff>
    </xdr:from>
    <xdr:to>
      <xdr:col>8</xdr:col>
      <xdr:colOff>274320</xdr:colOff>
      <xdr:row>26</xdr:row>
      <xdr:rowOff>114300</xdr:rowOff>
    </xdr:to>
    <xdr:graphicFrame macro="">
      <xdr:nvGraphicFramePr>
        <xdr:cNvPr id="3" name="Chart 2">
          <a:extLst>
            <a:ext uri="{FF2B5EF4-FFF2-40B4-BE49-F238E27FC236}">
              <a16:creationId xmlns:a16="http://schemas.microsoft.com/office/drawing/2014/main" id="{B79F99CB-ED10-A2C4-27CE-00E290A6A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8</xdr:row>
      <xdr:rowOff>152400</xdr:rowOff>
    </xdr:from>
    <xdr:to>
      <xdr:col>9</xdr:col>
      <xdr:colOff>38100</xdr:colOff>
      <xdr:row>23</xdr:row>
      <xdr:rowOff>152400</xdr:rowOff>
    </xdr:to>
    <xdr:graphicFrame macro="">
      <xdr:nvGraphicFramePr>
        <xdr:cNvPr id="2" name="Chart 1">
          <a:extLst>
            <a:ext uri="{FF2B5EF4-FFF2-40B4-BE49-F238E27FC236}">
              <a16:creationId xmlns:a16="http://schemas.microsoft.com/office/drawing/2014/main" id="{B1384935-C026-9B75-8515-503D9180A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441512</xdr:colOff>
      <xdr:row>3</xdr:row>
      <xdr:rowOff>155986</xdr:rowOff>
    </xdr:from>
    <xdr:to>
      <xdr:col>16</xdr:col>
      <xdr:colOff>103542</xdr:colOff>
      <xdr:row>18</xdr:row>
      <xdr:rowOff>130436</xdr:rowOff>
    </xdr:to>
    <xdr:graphicFrame macro="">
      <xdr:nvGraphicFramePr>
        <xdr:cNvPr id="3" name="Chart 2">
          <a:extLst>
            <a:ext uri="{FF2B5EF4-FFF2-40B4-BE49-F238E27FC236}">
              <a16:creationId xmlns:a16="http://schemas.microsoft.com/office/drawing/2014/main" id="{78FF159F-55CA-B285-F82B-B16EB9CFD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xdr:row>
      <xdr:rowOff>0</xdr:rowOff>
    </xdr:from>
    <xdr:to>
      <xdr:col>21</xdr:col>
      <xdr:colOff>449580</xdr:colOff>
      <xdr:row>15</xdr:row>
      <xdr:rowOff>175260</xdr:rowOff>
    </xdr:to>
    <xdr:graphicFrame macro="">
      <xdr:nvGraphicFramePr>
        <xdr:cNvPr id="2" name="Chart 1">
          <a:extLst>
            <a:ext uri="{FF2B5EF4-FFF2-40B4-BE49-F238E27FC236}">
              <a16:creationId xmlns:a16="http://schemas.microsoft.com/office/drawing/2014/main" id="{25E2C1A6-57FD-8027-D7AB-C4131DA4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392207</xdr:colOff>
      <xdr:row>14</xdr:row>
      <xdr:rowOff>138952</xdr:rowOff>
    </xdr:from>
    <xdr:to>
      <xdr:col>10</xdr:col>
      <xdr:colOff>93457</xdr:colOff>
      <xdr:row>28</xdr:row>
      <xdr:rowOff>138953</xdr:rowOff>
    </xdr:to>
    <xdr:graphicFrame macro="">
      <xdr:nvGraphicFramePr>
        <xdr:cNvPr id="2" name="Chart 1">
          <a:extLst>
            <a:ext uri="{FF2B5EF4-FFF2-40B4-BE49-F238E27FC236}">
              <a16:creationId xmlns:a16="http://schemas.microsoft.com/office/drawing/2014/main" id="{982BB748-F3ED-40DA-F295-D0D594FBF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592342</xdr:colOff>
      <xdr:row>26</xdr:row>
      <xdr:rowOff>116876</xdr:rowOff>
    </xdr:from>
    <xdr:to>
      <xdr:col>11</xdr:col>
      <xdr:colOff>78440</xdr:colOff>
      <xdr:row>48</xdr:row>
      <xdr:rowOff>143771</xdr:rowOff>
    </xdr:to>
    <xdr:graphicFrame macro="">
      <xdr:nvGraphicFramePr>
        <xdr:cNvPr id="2" name="Chart 1">
          <a:extLst>
            <a:ext uri="{FF2B5EF4-FFF2-40B4-BE49-F238E27FC236}">
              <a16:creationId xmlns:a16="http://schemas.microsoft.com/office/drawing/2014/main" id="{4F8B74C4-2664-91F4-213C-4964F4BCB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840703125003" createdVersion="8" refreshedVersion="8" minRefreshableVersion="3" recordCount="2921" xr:uid="{1942E806-4B60-44D1-8DC8-CF40518AE62D}">
  <cacheSource type="worksheet">
    <worksheetSource name="orders"/>
  </cacheSource>
  <cacheFields count="15">
    <cacheField name="OrderID" numFmtId="0">
      <sharedItems/>
    </cacheField>
    <cacheField name="OrderDate" numFmtId="14">
      <sharedItems containsSemiMixedTypes="0" containsNonDate="0" containsDate="1" containsString="0" minDate="2022-08-25T00:00:00" maxDate="2025-08-25T00:00:00"/>
    </cacheField>
    <cacheField name="OrderDay" numFmtId="0">
      <sharedItems count="7">
        <s v="Sunday"/>
        <s v="Monday"/>
        <s v="Friday"/>
        <s v="Wednesday"/>
        <s v="Tuesday"/>
        <s v="Thursday"/>
        <s v="Saturday"/>
      </sharedItems>
    </cacheField>
    <cacheField name="OrderMonth" numFmtId="0">
      <sharedItems count="12">
        <s v="March"/>
        <s v="June"/>
        <s v="July"/>
        <s v="February"/>
        <s v="May"/>
        <s v="November"/>
        <s v="September"/>
        <s v="April"/>
        <s v="August"/>
        <s v="December"/>
        <s v="October"/>
        <s v="January"/>
      </sharedItems>
    </cacheField>
    <cacheField name="OrderYear" numFmtId="0">
      <sharedItems containsSemiMixedTypes="0" containsString="0" containsNumber="1" containsInteger="1" minValue="2022" maxValue="2025" count="4">
        <n v="2025"/>
        <n v="2024"/>
        <n v="2023"/>
        <n v="2022"/>
      </sharedItems>
    </cacheField>
    <cacheField name="CustomerID" numFmtId="0">
      <sharedItems/>
    </cacheField>
    <cacheField name="CustomerName" numFmtId="0">
      <sharedItems count="1167">
        <s v="Monique Gould"/>
        <s v="Rebecca Cisneros"/>
        <s v="Joseph Cook"/>
        <s v="Theodore Brown"/>
        <s v="Lauren Payne"/>
        <s v="Joseph Allen"/>
        <s v="Timothy Smith"/>
        <s v="Nicholas Harris"/>
        <s v="Laurie Matthews"/>
        <s v="Debra Gonzalez"/>
        <s v="Edward Strong"/>
        <s v="Blake Evans"/>
        <s v="Jimmy Gomez"/>
        <s v="Antonio Palmer"/>
        <s v="Pamela Davis"/>
        <s v="Adrian Alexander"/>
        <s v="Tyler Smith"/>
        <s v="Amanda Barrett"/>
        <s v="Brandon Nguyen"/>
        <s v="Michael Munoz"/>
        <s v="Oscar Norris"/>
        <s v="Brent Jones"/>
        <s v="Paul Castillo"/>
        <s v="James Mcconnell"/>
        <s v="William Hogan"/>
        <s v="Anna Bennett"/>
        <s v="James Harrison"/>
        <s v="Casey Maldonado"/>
        <s v="James Jones"/>
        <s v="Eric Jimenez"/>
        <s v="Lauren Lee"/>
        <s v="Robert Jensen"/>
        <s v="Jeffrey Johnson"/>
        <s v="Kathy Martin"/>
        <s v="Catherine Chase"/>
        <s v="Steve Kennedy"/>
        <s v="Brian Foster"/>
        <s v="Philip Stafford"/>
        <s v="Gary Sullivan"/>
        <s v="Lindsey Clark"/>
        <s v="Tonya Stephenson"/>
        <s v="Andrea Khan"/>
        <s v="Edgar Garcia"/>
        <s v="Kenneth Patrick"/>
        <s v="Elizabeth Farley"/>
        <s v="Danielle Charles"/>
        <s v="David Fletcher"/>
        <s v="Ryan Hunt"/>
        <s v="Steven Curry"/>
        <s v="Gabriella Gonzalez"/>
        <s v="Christopher Franklin"/>
        <s v="Paul Davis"/>
        <s v="Jessica Elliott"/>
        <s v="Julie Wang"/>
        <s v="Charles Clarke"/>
        <s v="Sandra Torres"/>
        <s v="Paige English"/>
        <s v="Scott Barron"/>
        <s v="Victor Petty"/>
        <s v="Kelly Kirby"/>
        <s v="Not Mentioned"/>
        <s v="Jennifer Mitchell"/>
        <s v="April Miller"/>
        <s v="Mitchell Wallace"/>
        <s v="Patrick Scott"/>
        <s v="Brenda Long"/>
        <s v="Taylor Gonzalez"/>
        <s v="Kimberly Alvarez"/>
        <s v="Alexis Russell"/>
        <s v="Kaitlyn Black"/>
        <s v="Rebecca Long"/>
        <s v="Rebecca Brown"/>
        <s v="Laurie Zhang"/>
        <s v="Laura Snyder"/>
        <s v="Melvin Lee"/>
        <s v="Zachary Sanchez"/>
        <s v="Paige Cunningham"/>
        <s v="Billy Barker"/>
        <s v="Eric Clark"/>
        <s v="Michael Carlson"/>
        <s v="Stacy Snyder"/>
        <s v="Kimberly Morris"/>
        <s v="Stephanie Dean"/>
        <s v="Travis Davis"/>
        <s v="Brian Baker"/>
        <s v="Mrs. Leslie Flores PhD"/>
        <s v="Laura Bennett"/>
        <s v="Donna Thompson"/>
        <s v="Douglas Bond"/>
        <s v="Michael Best"/>
        <s v="Jaime Carr"/>
        <s v="Stacey Brown"/>
        <s v="Lisa Schmidt"/>
        <s v="Nicole Gay"/>
        <s v="Scott Joseph"/>
        <s v="Michael Smith"/>
        <s v="Amanda Rivera"/>
        <s v="Stephanie Andersen"/>
        <s v="James Lewis"/>
        <s v="Robert Raymond"/>
        <s v="Jeffrey Wood"/>
        <s v="Sara Lindsey"/>
        <s v="Jennifer Dyer"/>
        <s v="Timothy Barr"/>
        <s v="Jamie Smith"/>
        <s v="Renee Ortiz"/>
        <s v="Barbara King"/>
        <s v="Amanda Farmer"/>
        <s v="Sarah Rodriguez"/>
        <s v="Alexander Phillips"/>
        <s v="Amy Chavez"/>
        <s v="Anna Perez DDS"/>
        <s v="Carl Rodriguez"/>
        <s v="daniel meyers"/>
        <s v="Gloria Cruz"/>
        <s v="Michael Burns"/>
        <s v="Kimberly Holmes"/>
        <s v="Jacob Velasquez"/>
        <s v="Ashley Avery"/>
        <s v="Ms. Donna Green"/>
        <s v="Allison Powell"/>
        <s v="Anita Snow"/>
        <s v="Brandon Thomas"/>
        <s v="Ryan Smith"/>
        <s v="Ryan Murray"/>
        <s v="Anna Brock"/>
        <s v="Kevin Johnson"/>
        <s v="Mrs. Rebecca Davis"/>
        <s v="Dr. Joseph Kent"/>
        <s v="Christopher Smith"/>
        <s v="Craig Dean"/>
        <s v="Kristin Johnson"/>
        <s v="Denise Thomas"/>
        <s v="Troy Hardy"/>
        <s v="Donna Turner"/>
        <s v="Dave Jackson"/>
        <s v="Derrick Lamb MD"/>
        <s v="John Brown"/>
        <s v="Kevin Ayers"/>
        <s v="Bailey Miles"/>
        <s v="Tammy Davis"/>
        <s v="Brandon Hall"/>
        <s v="Kristin Rogers"/>
        <s v="Emily Adams"/>
        <s v="Timothy Reed"/>
        <s v="John Lucas"/>
        <s v="Cory Espinoza"/>
        <s v="Michael Wilson"/>
        <s v="Andrea Young"/>
        <s v="Laura Adkins"/>
        <s v="Shannon Anderson"/>
        <s v="Matthew Murphy"/>
        <s v="Russell Gonzalez"/>
        <s v="Brandy Ballard"/>
        <s v="Stephanie Aguilar"/>
        <s v="Jasmine Franklin"/>
        <s v="Jamie Schroeder"/>
        <s v="Warren Brown"/>
        <s v="Jessica Hansen"/>
        <s v="Mr. Brian Ellison"/>
        <s v="Stephanie Cunningham"/>
        <s v="Melinda Adams"/>
        <s v="Troy Clark"/>
        <s v="Taylor Jones"/>
        <s v="Eddie Mccoy"/>
        <s v="Wendy Garcia"/>
        <s v="Lance Le"/>
        <s v="William Edwards"/>
        <s v="Melissa Bailey"/>
        <s v="Brian Peters"/>
        <s v="Frank Johnson"/>
        <s v="Curtis Harvey"/>
        <s v="Michelle Hamilton"/>
        <s v="Suzanne Smith"/>
        <s v="Amanda Adams"/>
        <s v="Monica Stone"/>
        <s v="Brian Johnson"/>
        <s v="John Taylor"/>
        <s v="Randy Yoder"/>
        <s v="Robert Goodman"/>
        <s v="Kevin Bates"/>
        <s v="Maria Berry"/>
        <s v="Victoria Brady"/>
        <s v="Angie Alexander"/>
        <s v="Jeffery Byrd"/>
        <s v="adam sparks"/>
        <s v="Rebecca Bates"/>
        <s v="Russell Stanley"/>
        <s v="Mrs. Emily Gray"/>
        <s v="Jennifer Donovan"/>
        <s v="Melissa Savage"/>
        <s v="Heather Burns"/>
        <s v="Thomas Harrell"/>
        <s v="Kevin Reed"/>
        <s v="Steven Morrow"/>
        <s v="Kyle Bruce"/>
        <s v="Patrick Green IV"/>
        <s v="Brian Davis"/>
        <s v="Jon Reyes"/>
        <s v="Joshua Smith"/>
        <s v="Courtney Taylor"/>
        <s v="Ashley Hubbard"/>
        <s v="Douglas Jimenez"/>
        <s v="Teresa Brennan"/>
        <s v="lauren dixon"/>
        <s v="Donald Anderson"/>
        <s v="Julie Young"/>
        <s v="Richard Allen"/>
        <s v="Michelle Ryan"/>
        <s v="Jeffrey Bolton"/>
        <s v="Malik Morris"/>
        <s v="Jason Morton"/>
        <s v="Angela Lopez"/>
        <s v="Claudia Williams"/>
        <s v="Alexander Collins"/>
        <s v="Christopher Douglas"/>
        <s v="Tami Clark"/>
        <s v="Donna Clements"/>
        <s v="Beth Bridges"/>
        <s v="Randy Olson"/>
        <s v="Tammy Hardy"/>
        <s v="Kayla Snow"/>
        <s v="Phillip Bailey"/>
        <s v="Amy Obrien"/>
        <s v="Chloe Santiago"/>
        <s v="becky chen"/>
        <s v="Brent Wise"/>
        <s v="Alexis Sanders"/>
        <s v="John Woods"/>
        <s v="Kevin Sanchez"/>
        <s v="James Wagner"/>
        <s v="Tammy Li"/>
        <s v="Michael Roberts"/>
        <s v="Kimberly King"/>
        <s v="Helen Wilson"/>
        <s v="Sheila Mann"/>
        <s v="Ann Lambert"/>
        <s v="Carrie Adams"/>
        <s v="Michael Kirk"/>
        <s v="Todd Cook"/>
        <s v="Jennifer Klein"/>
        <s v="Kelly Johnson"/>
        <s v="Julie Hinton"/>
        <s v="Crystal Bowman"/>
        <s v="Rachel Guerrero"/>
        <s v="Brian Garrison"/>
        <s v="Emily Moody"/>
        <s v="James Lopez"/>
        <s v="Leslie Johns"/>
        <s v="Jeffrey Cole"/>
        <s v="Alexandra Blake"/>
        <s v="Michelle Reed"/>
        <s v="Dave Vasquez"/>
        <s v="Jonathan Lawrence"/>
        <s v="Michael Valentine"/>
        <s v="Lauren Best"/>
        <s v="Andrea Miller"/>
        <s v="Christie Novak"/>
        <s v="Aaron Baker"/>
        <s v="Melissa Ramirez"/>
        <s v="Juan Lynch"/>
        <s v="Monica Aguilar"/>
        <s v="Jimmy Simmons"/>
        <s v="Blake Gibson"/>
        <s v="Jennifer Haynes"/>
        <s v="Sean Jenkins MD"/>
        <s v="Lynn Jones"/>
        <s v="Toni White"/>
        <s v="James Barber"/>
        <s v="Timothy Hernandez"/>
        <s v="Lydia Carter"/>
        <s v="Terry Wright"/>
        <s v="Victoria Morrow"/>
        <s v="Debra Barton"/>
        <s v="Laura Miller"/>
        <s v="Courtney Anderson"/>
        <s v="Angela Dennis"/>
        <s v="Gregory Simmons"/>
        <s v="Grace Hartman"/>
        <s v="Marilyn Perry"/>
        <s v="Mr. Kyle Walker"/>
        <s v="Casey Diaz"/>
        <s v="Jeremy Sparks"/>
        <s v="Justin Salazar"/>
        <s v="Beverly Arroyo"/>
        <s v="Peggy Tucker"/>
        <s v="John Davis"/>
        <s v="Kristin Black"/>
        <s v="Amanda Thompson"/>
        <s v="Robert Williams"/>
        <s v="Lauren Nguyen"/>
        <s v="Daniel Dillon"/>
        <s v="Brittany Schmidt"/>
        <s v="Pamela Thompson"/>
        <s v="Richard Osborne"/>
        <s v="Angelica Zhang"/>
        <s v="Ann Smith"/>
        <s v="Pamela Allen"/>
        <s v="Michael Walker"/>
        <s v="Jesus Torres"/>
        <s v="Steven Santos"/>
        <s v="Sarah Porter"/>
        <s v="Kenneth Webb"/>
        <s v="James Miller"/>
        <s v="Lauren Jenkins"/>
        <s v="Tammy Griffin"/>
        <s v="Corey Howard"/>
        <s v="Emily Dyer"/>
        <s v="Michael Reed"/>
        <s v="Ronald Howard"/>
        <s v="Angela Montes"/>
        <s v="Martin Hutchinson"/>
        <s v="Lindsay Scott"/>
        <s v="Blake Moore"/>
        <s v="John Moore"/>
        <s v="Travis Hicks"/>
        <s v="Catherine Lee"/>
        <s v="Lori Hoffman"/>
        <s v="Christopher Peterson"/>
        <s v="Hannah Smith"/>
        <s v="Dalton Anderson"/>
        <s v="Alicia Walker"/>
        <s v="Evan Santana"/>
        <s v="Michelle Castillo"/>
        <s v="Stephanie Watkins"/>
        <s v="Maureen Cole"/>
        <s v="William Klein"/>
        <s v="Joseph Scott"/>
        <s v="Megan Smith"/>
        <s v="Amy Mejia"/>
        <s v="Vanessa Tate"/>
        <s v="John Cunningham"/>
        <s v="Peggy Rivera"/>
        <s v="Felicia Rodriguez"/>
        <s v="Erica Meyer"/>
        <s v="Donald Wilson"/>
        <s v="Luke Martinez"/>
        <s v="Samuel Hawkins"/>
        <s v="Robert Jackson"/>
        <s v="Jenna Vazquez"/>
        <s v="Angela Gates"/>
        <s v="Aaron Wilson"/>
        <s v="Thomas Ross"/>
        <s v="Angela Schwartz"/>
        <s v="Bobby Mayo"/>
        <s v="Timothy Horton"/>
        <s v="Emily Martin"/>
        <s v="Rachel Cline"/>
        <s v="Kyle Thompson"/>
        <s v="Robert Cross"/>
        <s v="Mary Lucero"/>
        <s v="Susan Miller"/>
        <s v="Douglas Terry"/>
        <s v="Donald Ali"/>
        <s v="Sheila Peterson"/>
        <s v="Christine Barker"/>
        <s v="Amy Ramirez"/>
        <s v="Lisa Carpenter"/>
        <s v="Jessica Smith"/>
        <s v="Jose Smith"/>
        <s v="Jacqueline Moore"/>
        <s v="Deborah Johnson"/>
        <s v="Maria Garza"/>
        <s v="Bruce Brown"/>
        <s v="Paul Day"/>
        <s v="William Rodriguez"/>
        <s v="Mark Munoz"/>
        <s v="Tami Rodriguez"/>
        <s v="Cole Edwards"/>
        <s v="Kara Rivas"/>
        <s v="Courtney Cox"/>
        <s v="Jeff Oneal"/>
        <s v="Edwin Brown"/>
        <s v="William Howell"/>
        <s v="Kelli Butler"/>
        <s v="Antonio Schultz"/>
        <s v="Elizabeth Brown"/>
        <s v="Kyle Leblanc"/>
        <s v="Robert Cooper"/>
        <s v="Mark Rice"/>
        <s v="Jeremy Stevenson"/>
        <s v="Tommy Murphy"/>
        <s v="Andrew Nelson"/>
        <s v="Adrian Braun"/>
        <s v="Aaron Kelly"/>
        <s v="Michael Pierce"/>
        <s v="Matthew Williams"/>
        <s v="Sharon Owens"/>
        <s v="Jeffery Dominguez"/>
        <s v="Craig Henry"/>
        <s v="Shannon Wells"/>
        <s v="Jason Collier"/>
        <s v="Mary Hardy"/>
        <s v="Spencer Sampson"/>
        <s v="Rachel Williams"/>
        <s v="Jillian Lopez"/>
        <s v="Jennifer Erickson"/>
        <s v="Michael Burton"/>
        <s v="Stephanie Jones"/>
        <s v="Patrick Calderon"/>
        <s v="Tanner Williams"/>
        <s v="Jennifer Collins"/>
        <s v="Elizabeth Schultz"/>
        <s v="Jeremy Stuart"/>
        <s v="Katherine Howard"/>
        <s v="Thomas Cook"/>
        <s v="Mr. Joe Williams"/>
        <s v="Kathryn Daniels"/>
        <s v="Kathryn Sanchez"/>
        <s v="Christopher Richard"/>
        <s v="Brittany Roberson"/>
        <s v="Kevin Wright"/>
        <s v="Carl Harris"/>
        <s v="Kimberly Cummings"/>
        <s v="Breanna Bell"/>
        <s v="Andrea Brown"/>
        <s v="Joseph Moody"/>
        <s v="Elizabeth Mcbride"/>
        <s v="Joshua Thompson"/>
        <s v="Linda Murphy"/>
        <s v="Brian Scott MD"/>
        <s v="Joseph Chapman"/>
        <s v="Michael Brooks"/>
        <s v="Jessica Thompson"/>
        <s v="Amber Brown"/>
        <s v="Kayla Potter"/>
        <s v="Dustin Thomas"/>
        <s v="Austin Jenkins"/>
        <s v="Sarah Wright"/>
        <s v="Sarah Osborn"/>
        <s v="Joyce Davis"/>
        <s v="Miranda Shepherd"/>
        <s v="Andrew Miller"/>
        <s v="Trevor Thornton"/>
        <s v="Richard Ellis"/>
        <s v="Dr. Lynn Hansen"/>
        <s v="Joshua Boyd"/>
        <s v="Gregory Williams"/>
        <s v="Colin Scott"/>
        <s v="Sarah Lynch"/>
        <s v="Daniel Cohen"/>
        <s v="stephanie gibson"/>
        <s v="Angela Pierce"/>
        <s v="Vanessa Walker"/>
        <s v="Brittany Jackson"/>
        <s v="Brooke Reyes"/>
        <s v="Donna Aguilar"/>
        <s v="Matthew Spencer"/>
        <s v="Luis Davis"/>
        <s v="Teresa Armstrong"/>
        <s v="Jamie Chavez"/>
        <s v="Melinda Valenzuela"/>
        <s v="Jason Reynolds"/>
        <s v="Randall Lopez"/>
        <s v="Kelly Hernandez"/>
        <s v="Brittney Burch"/>
        <s v="Brenda Gonzalez"/>
        <s v="Sheena Hernandez"/>
        <s v="Anthony Hammond"/>
        <s v="Crystal Powell"/>
        <s v="Kathleen Johnson"/>
        <s v="Amanda May"/>
        <s v="Jordan Richardson"/>
        <s v="Norma Walker"/>
        <s v="Ashley Duncan"/>
        <s v="Daniel Martin"/>
        <s v="Christina Martinez"/>
        <s v="Elizabeth Skinner"/>
        <s v="Robert Barry"/>
        <s v="Arthur Wilson"/>
        <s v="Mr. Robert Tanner DDS"/>
        <s v="Steven Kirby"/>
        <s v="Teresa Miller"/>
        <s v="Tiffany Lawson"/>
        <s v="Kimberly Davenport"/>
        <s v="Gregory Cook"/>
        <s v="Mr. William Harrison"/>
        <s v="Joshua Rogers"/>
        <s v="Rachel Morris"/>
        <s v="Derrick Bean"/>
        <s v="Derrick Carter"/>
        <s v="Nicole Clark"/>
        <s v="Robert Henderson Jr."/>
        <s v="Kristen Williams"/>
        <s v="Angela Pineda"/>
        <s v="Penny Lewis"/>
        <s v="Mia Herman"/>
        <s v="Derrick Thomas"/>
        <s v="Michael Nichols"/>
        <s v="Kyle Nelson"/>
        <s v="Frances Shaw"/>
        <s v="Joyce Garrison"/>
        <s v="Cynthia Potter"/>
        <s v="Clarence Washington"/>
        <s v="Angela Anthony"/>
        <s v="Barry Mosley"/>
        <s v="Jocelyn Hill"/>
        <s v="Lauren Foster"/>
        <s v="Patrick Jacobson"/>
        <s v="Angel Flowers"/>
        <s v="Yesenia Glenn"/>
        <s v="Laura Garner"/>
        <s v="Cathy Hanson"/>
        <s v="Jill Brown"/>
        <s v="Heather Hines"/>
        <s v="Debbie Adams"/>
        <s v="Michael Jones"/>
        <s v="Alexander Garcia"/>
        <s v="Thomas Woods"/>
        <s v="Elizabeth Garner"/>
        <s v="Andrew Marsh"/>
        <s v="Shannon Vance"/>
        <s v="Michelle Forbes"/>
        <s v="Eric Spencer"/>
        <s v="Jennifer Greene"/>
        <s v="Paul Small"/>
        <s v="Alexander Bradford"/>
        <s v="Catherine Rodriguez"/>
        <s v="Cody Simon"/>
        <s v="Tara Lane"/>
        <s v="Jocelyn Reyes"/>
        <s v="Kelsey Vasquez"/>
        <s v="Jennifer Davidson"/>
        <s v="Melissa Sanford"/>
        <s v="Jillian Horn"/>
        <s v="Jeffrey Whitaker"/>
        <s v="Bryan Larson"/>
        <s v="Jennifer Garrett"/>
        <s v="Paula Mosley"/>
        <s v="Aaron Rodriguez"/>
        <s v="Ricky Wall"/>
        <s v="Lindsay Parker"/>
        <s v="Mitchell Hall"/>
        <s v="Bonnie Jackson"/>
        <s v="Nicole Martinez"/>
        <s v="Amy Saunders"/>
        <s v="Lauren White"/>
        <s v="Lauren Drake"/>
        <s v="Michael Fox"/>
        <s v="Joshua Mccullough"/>
        <s v="Kurt Lynch"/>
        <s v="Charles Humphrey"/>
        <s v="Russell Odonnell"/>
        <s v="Dana Patrick"/>
        <s v="Ricky Wong"/>
        <s v="Brittany Giles"/>
        <s v="Renee Scott"/>
        <s v="Katherine Henry"/>
        <s v="Theresa Webb"/>
        <s v="Andre Cohen"/>
        <s v="Joshua Sandoval"/>
        <s v="Christopher Lee"/>
        <s v="Erica York"/>
        <s v="Sean Harper"/>
        <s v="Dr. Alexis Smith DVM"/>
        <s v="Brittany Hall"/>
        <s v="Kimberly Pena"/>
        <s v="Margaret Orozco"/>
        <s v="Katrina Young"/>
        <s v="Anthony Underwood"/>
        <s v="Stephanie Schmidt"/>
        <s v="Cynthia Torres MD"/>
        <s v="Danielle Howell"/>
        <s v="Travis Salinas"/>
        <s v="Alicia Rosario"/>
        <s v="Kelly Ramirez"/>
        <s v="Dr. Nicole Davis MD"/>
        <s v="Christopher Oliver"/>
        <s v="Nicholas Larson"/>
        <s v="Jeanne Lewis"/>
        <s v="Christina Warner"/>
        <s v="Kristie Molina"/>
        <s v="Jordan Koch"/>
        <s v="Heather Blake"/>
        <s v="Andrew Yoder"/>
        <s v="Cheyenne Sullivan"/>
        <s v="Kristin Stewart"/>
        <s v="Kimberly Perez"/>
        <s v="Ricardo Richards"/>
        <s v="Sarah Richards"/>
        <s v="Dale Brown"/>
        <s v="Dr. Patrick Frazier PhD"/>
        <s v="Mackenzie Lee"/>
        <s v="Matthew Miller"/>
        <s v="Jody Camacho"/>
        <s v="Tammy Perez"/>
        <s v="Lisa Patterson"/>
        <s v="Robyn Campbell"/>
        <s v="Janet Woods"/>
        <s v="Brian Figueroa"/>
        <s v="Danielle Wall"/>
        <s v="James Gonzales MD"/>
        <s v="Evan Hardy"/>
        <s v="Kimberly Garcia"/>
        <s v="Daniel Fernandez"/>
        <s v="Diane Ramsey"/>
        <s v="Bryan Jenkins"/>
        <s v="Tammy Lynn"/>
        <s v="Stephen Bryant"/>
        <s v="Tracy Martin"/>
        <s v="Susan Fowler"/>
        <s v="Mr. Lucas Hansen MD"/>
        <s v="Richard Perkins"/>
        <s v="Katherine Smith"/>
        <s v="Mark Moore"/>
        <s v="Kenneth Brown"/>
        <s v="Laura Vega"/>
        <s v="Dustin Anderson"/>
        <s v="Heather Gonzales"/>
        <s v="Angelica Thomas"/>
        <s v="Tammy Pineda"/>
        <s v="Jacqueline Heath"/>
        <s v="Christy Scott"/>
        <s v="Jimmy Nichols"/>
        <s v="Seth Roberts"/>
        <s v="Kathy Hensley"/>
        <s v="Jessica Cooper"/>
        <s v="Tanya Townsend"/>
        <s v="James Rivas"/>
        <s v="Frank Reed"/>
        <s v="Robert Martin"/>
        <s v="Larry Fuller"/>
        <s v="Cassidy Long"/>
        <s v="Lori Gray"/>
        <s v="Karen Schultz"/>
        <s v="Jessica Rogers"/>
        <s v="Lisa Martinez"/>
        <s v="Brandon Mays"/>
        <s v="Dustin Hinton"/>
        <s v="Matthew Wilson"/>
        <s v="Kimberly Nunez"/>
        <s v="Kevin Williams"/>
        <s v="Daniel Rogers"/>
        <s v="Kristen Blair"/>
        <s v="Kayla Stanton"/>
        <s v="Autumn Little"/>
        <s v="William Hatfield"/>
        <s v="Deborah Hunt"/>
        <s v="Regina Porter"/>
        <s v="Samantha Hall"/>
        <s v="Charles Hobbs"/>
        <s v="Anthony Lowe"/>
        <s v="Karen Reed"/>
        <s v="Alan Zamora"/>
        <s v="Nancy Green"/>
        <s v="Deanna Rose"/>
        <s v="Tyler Wade"/>
        <s v="Sean Butler"/>
        <s v="Joshua Rodriguez"/>
        <s v="Mary Taylor"/>
        <s v="Thomas Thompson"/>
        <s v="Larry Watson"/>
        <s v="Tracey Reynolds"/>
        <s v="Paul Delacruz"/>
        <s v="Travis Cervantes"/>
        <s v="Andrea Burch"/>
        <s v="Sheri Anderson"/>
        <s v="Joyce Foster"/>
        <s v="Scott Richardson"/>
        <s v="Craig Little"/>
        <s v="Matthew Warner"/>
        <s v="Victoria Travis"/>
        <s v="Sergio Brown"/>
        <s v="Breanna Howell"/>
        <s v="Gregory Mahoney"/>
        <s v="Mr. Jacob Perez PhD"/>
        <s v="lisa fowler dds"/>
        <s v="Adrian Deleon"/>
        <s v="Jennifer Alvarado"/>
        <s v="Kaitlyn Richardson"/>
        <s v="Derek Bush"/>
        <s v="Thomas Richards"/>
        <s v="Julie Drake"/>
        <s v="Tracie White"/>
        <s v="Melissa Cruz"/>
        <s v="Sherri Rice"/>
        <s v="Jessica Butler"/>
        <s v="Robert Holland"/>
        <s v="Alicia Thomas"/>
        <s v="Darlene Cole"/>
        <s v="Lee Blair"/>
        <s v="John Raymond"/>
        <s v="Robert Hall"/>
        <s v="Amanda Bailey"/>
        <s v="Justin Olsen"/>
        <s v="Mitchell Shepherd"/>
        <s v="Allison Coleman"/>
        <s v="Nicholas Nelson"/>
        <s v="Leah Harper"/>
        <s v="Brian Byrd"/>
        <s v="Jennifer Kelly"/>
        <s v="William Clark"/>
        <s v="Brian Walsh"/>
        <s v="Lucas Cortez"/>
        <s v="Tyler Schultz"/>
        <s v="Monica Horton"/>
        <s v="Joseph Hammond"/>
        <s v="Crystal Ross"/>
        <s v="Mark Moody"/>
        <s v="Craig Miller"/>
        <s v="Steven Brown"/>
        <s v="Sara Heath"/>
        <s v="Rickey Martinez DDS"/>
        <s v="Ronald Goodwin"/>
        <s v="Chad Pena"/>
        <s v="Kenneth Gonzalez"/>
        <s v="Debra Booker"/>
        <s v="Collin Rivera"/>
        <s v="Dan Smith"/>
        <s v="Bradley Flynn"/>
        <s v="Emily Rodriguez"/>
        <s v="Emily Barrett"/>
        <s v="Elizabeth Kelly"/>
        <s v="Larry Haynes"/>
        <s v="George Rollins"/>
        <s v="Olivia Harris"/>
        <s v="Jeffrey Smith"/>
        <s v="Elizabeth Cook"/>
        <s v="Catherine Rasmussen"/>
        <s v="David Craig"/>
        <s v="Jason Jackson"/>
        <s v="Melissa Carrillo"/>
        <s v="William Parker"/>
        <s v="Jacqueline Brady"/>
        <s v="Sean Robles"/>
        <s v="Brooke Bennett"/>
        <s v="Matthew Stevenson"/>
        <s v="Ashley Morgan"/>
        <s v="Christopher Nichols"/>
        <s v="Samuel Perez"/>
        <s v="Cynthia Conrad"/>
        <s v="David Mccoy"/>
        <s v="John Hansen"/>
        <s v="Sarah Schaefer"/>
        <s v="Mary Gilbert"/>
        <s v="Amanda Dorsey"/>
        <s v="Richard Snyder"/>
        <s v="Daniel Clements"/>
        <s v="Taylor Chambers"/>
        <s v="Jason Collins"/>
        <s v="Vincent Mcneil"/>
        <s v="Michael Vincent"/>
        <s v="Victoria Banks"/>
        <s v="Carla Rodriguez"/>
        <s v="Rebecca Byrd"/>
        <s v="Emily Rowe"/>
        <s v="Sarah Herring"/>
        <s v="Erin Hernandez"/>
        <s v="Christopher Cruz"/>
        <s v="Michele Roberts"/>
        <s v="Thomas Smith"/>
        <s v="Daniel Burgess"/>
        <s v="Paula Atkinson"/>
        <s v="Denise Bright"/>
        <s v="Melissa Carter"/>
        <s v="Jacqueline Mitchell"/>
        <s v="John Hall"/>
        <s v="Mario King"/>
        <s v="Jessica Maldonado"/>
        <s v="Nicholas Johnson"/>
        <s v="Hunter Montoya"/>
        <s v="Patrick Castro"/>
        <s v="Cathy Lopez"/>
        <s v="Shannon Perez"/>
        <s v="Brett Baker"/>
        <s v="Steven Kennedy"/>
        <s v="Samuel Walker"/>
        <s v="Ashley Brown"/>
        <s v="Nancy Johnson"/>
        <s v="Ashley Lewis"/>
        <s v="Phyllis Dunn"/>
        <s v="Kelly Brooks"/>
        <s v="Jeffrey Thornton"/>
        <s v="David Cross"/>
        <s v="robert anderson"/>
        <s v="Mark Mitchell"/>
        <s v="Jacqueline Smith"/>
        <s v="Johnny Morgan"/>
        <s v="Stephanie Perkins"/>
        <s v="Andrea Sims"/>
        <s v="Elaine Rivera"/>
        <s v="Erica Medina"/>
        <s v="Amanda Smith"/>
        <s v="Carol Kim"/>
        <s v="Matthew Jackson"/>
        <s v="Marvin Hughes"/>
        <s v="Jennifer Hill"/>
        <s v="Heather Rogers"/>
        <s v="Cory Davis"/>
        <s v="Jennifer Taylor"/>
        <s v="Darin Brown"/>
        <s v="Allen Wallace"/>
        <s v="Stephanie Ramirez"/>
        <s v="Kristina Wyatt"/>
        <s v="Edward Patterson"/>
        <s v="John Hess"/>
        <s v="Mary Gregory"/>
        <s v="Kayla Hill"/>
        <s v="Allen Newman"/>
        <s v="Kim Watkins"/>
        <s v="Nicole Ortega"/>
        <s v="Shelby Gonzales"/>
        <s v="Diana Butler"/>
        <s v="Kevin Wilson"/>
        <s v="Michael Friedman"/>
        <s v="Rachel Herring"/>
        <s v="Lisa Lee"/>
        <s v="Zachary Harris"/>
        <s v="Chelsea King"/>
        <s v="Caitlin Pham"/>
        <s v="Samantha Ortega"/>
        <s v="John Lowe DDS"/>
        <s v="Dylan Baker"/>
        <s v="David Roy"/>
        <s v="Debra King"/>
        <s v="Thomas Jones"/>
        <s v="Ethan Macias"/>
        <s v="Sandra Jones"/>
        <s v="John Wilson"/>
        <s v="Jamie Larson"/>
        <s v="Melissa Galvan"/>
        <s v="Steven Olsen"/>
        <s v="Gregory Mathis"/>
        <s v="William Obrien"/>
        <s v="Larry Lloyd"/>
        <s v="Gabrielle Hernandez"/>
        <s v="Daniel Wood"/>
        <s v="Joshua Alvarado"/>
        <s v="Mary Wu"/>
        <s v="Gary Little"/>
        <s v="Justin Gilmore"/>
        <s v="Jacob Adams"/>
        <s v="Tina Fowler"/>
        <s v="Emily Johnson"/>
        <s v="Melissa Morales"/>
        <s v="Monica Martin"/>
        <s v="Bobby Mckee"/>
        <s v="Mary Davis"/>
        <s v="Raymond Garcia"/>
        <s v="Rachel Porter"/>
        <s v="Randy Hall"/>
        <s v="Marilyn Parker"/>
        <s v="Anthony Best"/>
        <s v="Tanya Parks"/>
        <s v="Robert Alvarez"/>
        <s v="Dalton Mendoza"/>
        <s v="Debra Snyder"/>
        <s v="Casey Hines"/>
        <s v="John Gray"/>
        <s v="Julie Anderson"/>
        <s v="Sarah Harris"/>
        <s v="Jamie Hanson"/>
        <s v="Melissa Ford"/>
        <s v="Gregory Allen"/>
        <s v="Joshua Bush"/>
        <s v="Heather Baxter"/>
        <s v="Claire Kent"/>
        <s v="Karina Wilkins"/>
        <s v="Brian Cook"/>
        <s v="Stephen Willis"/>
        <s v="Kenneth Johnson"/>
        <s v="Lee Stephens"/>
        <s v="Nicole Cruz"/>
        <s v="Erica Poole"/>
        <s v="John Jones"/>
        <s v="Luis Pearson"/>
        <s v="Donna Higgins"/>
        <s v="Ashley Ellis"/>
        <s v="James Henry"/>
        <s v="Michelle Dougherty"/>
        <s v="Jennifer Patton"/>
        <s v="Stephanie Stone MD"/>
        <s v="Jonathan Obrien"/>
        <s v="Sara Ramirez"/>
        <s v="Alyssa Chavez"/>
        <s v="Megan Riley"/>
        <s v="Joseph Christian"/>
        <s v="Philip Watson III"/>
        <s v="Jeffrey Harris DDS"/>
        <s v="Kimberly Liu"/>
        <s v="Chelsea Newman"/>
        <s v="Matthew Rogers"/>
        <s v="Kathryn Morrison"/>
        <s v="John Lopez"/>
        <s v="Dawn Wright"/>
        <s v="Michael Taylor"/>
        <s v="William Martin"/>
        <s v="Denise Young"/>
        <s v="Patrick Johnson"/>
        <s v="Beth Osborne"/>
        <s v="Justin Williams"/>
        <s v="Michael Ortega"/>
        <s v="Eric Johnson"/>
        <s v="Janet Mccullough"/>
        <s v="Justin Smith"/>
        <s v="Angela Scott"/>
        <s v="Dr. Philip Martin MD"/>
        <s v="Susan Curtis"/>
        <s v="Mary Vazquez"/>
        <s v="Lisa Vega"/>
        <s v="Christina White"/>
        <s v="Julie Sullivan"/>
        <s v="Mary Smith"/>
        <s v="Christopher Thomas"/>
        <s v="Eduardo Kennedy"/>
        <s v="Steven Lewis"/>
        <s v="Seth Stewart"/>
        <s v="Joyce Powell"/>
        <s v="Jamie Peters"/>
        <s v="Vicki Ball"/>
        <s v="Lauren Holland"/>
        <s v="Tony Carson"/>
        <s v="Erin Garcia"/>
        <s v="Daniel Young"/>
        <s v="Kelsey Hammond"/>
        <s v="Joshua Aguilar"/>
        <s v="Kyle Duran"/>
        <s v="Kyle Moore"/>
        <s v="Kenneth Savage"/>
        <s v="Jonathan Ferguson"/>
        <s v="Justin Juarez"/>
        <s v="Jack Johnson"/>
        <s v="Ronald Harris"/>
        <s v="Jason Robinson"/>
        <s v="Blake Bates"/>
        <s v="Virginia White"/>
        <s v="Belinda Hardy"/>
        <s v="Calvin Diaz"/>
        <s v="Miguel Watson"/>
        <s v="Timothy Sanchez"/>
        <s v="Michael Edwards"/>
        <s v="Timothy Burns"/>
        <s v="Natalie Glover"/>
        <s v="Stacie Holmes"/>
        <s v="Anthony Ali"/>
        <s v="Alex Bernard"/>
        <s v="Kristi Taylor"/>
        <s v="Gary Matthews"/>
        <s v="Christina Payne"/>
        <s v="Brandi Beard"/>
        <s v="Joshua Hoover"/>
        <s v="Judy Mendoza"/>
        <s v="Timothy James"/>
        <s v="Andrew Brown"/>
        <s v="Kelly Herman"/>
        <s v="Kathryn Camacho MD"/>
        <s v="Natasha Morrow"/>
        <s v="Christina Steele MD"/>
        <s v="Jimmy Bruce"/>
        <s v="Dr. Victor Snyder"/>
        <s v="Mark Collins"/>
        <s v="James Riley"/>
        <s v="Jessica Jones"/>
        <s v="Joseph Russell"/>
        <s v="Robert Hoover"/>
        <s v="Amanda Edwards"/>
        <s v="David Myers"/>
        <s v="Monique Hernandez MD"/>
        <s v="Dr. Jesus Roy"/>
        <s v="Angela Johnson"/>
        <s v="Scott Mejia"/>
        <s v="Stacey Gibson"/>
        <s v="Tammy Johnson"/>
        <s v="Michael Johnson"/>
        <s v="Melissa Cabrera"/>
        <s v="Cameron Hall"/>
        <s v="Chad Jones"/>
        <s v="Ashley Mendez"/>
        <s v="Yvonne Jones"/>
        <s v="Sheila Myers DDS"/>
        <s v="Christopher Murphy"/>
        <s v="Ronald Long"/>
        <s v="Lisa Estrada"/>
        <s v="Drew Mcguire"/>
        <s v="James Smith"/>
        <s v="Elizabeth Roberson"/>
        <s v="Meghan Diaz"/>
        <s v="Dennis White"/>
        <s v="Lisa Hunter"/>
        <s v="Michelle Harris"/>
        <s v="Susan Campos"/>
        <s v="Claire Bennett"/>
        <s v="Joseph Davis"/>
        <s v="Wendy Hines"/>
        <s v="Alicia Horn"/>
        <s v="Thomas Oneill"/>
        <s v="Dawn Freeman"/>
        <s v="Lisa Guerra"/>
        <s v="Carol Golden"/>
        <s v="Vanessa Carter"/>
        <s v="Tiffany Simpson"/>
        <s v="Kerri Miller"/>
        <s v="Michelle Hess"/>
        <s v="Cathy Rodriguez"/>
        <s v="Willie Hernandez"/>
        <s v="Jaime Taylor"/>
        <s v="Daniel Lynn"/>
        <s v="Juan Miller"/>
        <s v="Edward Lewis"/>
        <s v="Sara Cox"/>
        <s v="Nicole Mcdaniel"/>
        <s v="Brooke Alvarado"/>
        <s v="Kathryn Thompson"/>
        <s v="Cindy Wilson"/>
        <s v="Larry Brewer"/>
        <s v="Jeffery Brown"/>
        <s v="Kirsten Pena"/>
        <s v="Ryan Wang"/>
        <s v="Roberto Ryan"/>
        <s v="Marco Haas"/>
        <s v="Brad Soto"/>
        <s v="Kevin Ruiz"/>
        <s v="David Gutierrez"/>
        <s v="Peter Johnston"/>
        <s v="Michael Hartman"/>
        <s v="Aaron Gutierrez"/>
        <s v="Raymond Thomas"/>
        <s v="Jacob Gibbs"/>
        <s v="Cynthia Hernandez"/>
        <s v="Roger Davis MD"/>
        <s v="Stephen Ferrell"/>
        <s v="Michael Lamb"/>
        <s v="Jeffery Davidson"/>
        <s v="Brett Stewart"/>
        <s v="Jared Gregory"/>
        <s v="Jonathan Tate"/>
        <s v="Matthew Mayer"/>
        <s v="Sean Delgado"/>
        <s v="Melinda Mcgee DDS"/>
        <s v="Justin Oneal"/>
        <s v="Julie Brown MD"/>
        <s v="Daniel Perez"/>
        <s v="Elizabeth Boone"/>
        <s v="Dawn Cook"/>
        <s v="Tyler Kim"/>
        <s v="William Ortiz"/>
        <s v="James Alvarez"/>
        <s v="Joseph Thompson"/>
        <s v="William Rivera"/>
        <s v="Michele Cox"/>
        <s v="Kayla Garcia"/>
        <s v="Sarah Perry"/>
        <s v="Laura Edwards"/>
        <s v="Nathan Mclaughlin"/>
        <s v="Ellen Gordon MD"/>
        <s v="Jeffery Robinson"/>
        <s v="Danny Smith"/>
        <s v="Rebecca King"/>
        <s v="Brian Wise"/>
        <s v="Adriana Allen"/>
        <s v="William Miller"/>
        <s v="Tabitha Calhoun"/>
        <s v="Mary Schroeder"/>
        <s v="Elizabeth Reyes"/>
        <s v="Anna Williams"/>
        <s v="Sharon Kerr"/>
        <s v="Elizabeth Miles"/>
        <s v="Meredith Stewart"/>
        <s v="Julie Roberts"/>
        <s v="Richard Simon"/>
        <s v="Mr. Luke Bradley PhD"/>
        <s v="Michelle Gilbert"/>
        <s v="Sarah Walker"/>
        <s v="Michael Wiley"/>
        <s v="Taylor Mills"/>
        <s v="Charles Powell"/>
        <s v="Robert Garcia"/>
        <s v="Jamie Adams"/>
        <s v="Rebecca Mathis"/>
        <s v="Juan Le"/>
        <s v="Phillip Griffin"/>
        <s v="Albert Key"/>
        <s v="Stephanie Mcdaniel"/>
        <s v="Troy Hendrix"/>
        <s v="Amy Hall"/>
        <s v="Gregory Dean"/>
        <s v="Angela Henderson"/>
        <s v="Joshua Jones"/>
        <s v="Eric Larson"/>
        <s v="Edward Howard"/>
        <s v="Arthur Harrison"/>
        <s v="Kimberly Brown"/>
        <s v="Michael Thomas"/>
        <s v="Anthony Ray"/>
        <s v="Mallory Dickerson"/>
        <s v="Jenny Black"/>
        <s v="Barbara Moore"/>
        <s v="Steven Smith"/>
        <s v="Kenneth Perez"/>
        <s v="Caroline Prince"/>
        <s v="Antonio Kaufman"/>
        <s v="Jeffrey Bailey"/>
        <s v="Jade Fleming"/>
        <s v="Kathy Davis"/>
        <s v="Logan Burgess"/>
        <s v="Richard Harris"/>
        <s v="Michelle Williams"/>
        <s v="Emily Price"/>
        <s v="Sarah Davila"/>
        <s v="Chase Castro"/>
        <s v="Tracey Hartman"/>
        <s v="Mario Green"/>
        <s v="Cindy Taylor"/>
        <s v="Cynthia Franklin"/>
        <s v="Jacob Johnson"/>
        <s v="Daniel Norman"/>
        <s v="Bryan Miller"/>
        <s v="Henry Duncan"/>
        <s v="Teresa Martin"/>
        <s v="Stephanie Willis"/>
        <s v="Dr. Joshua Jones"/>
        <s v="Suzanne Wilkerson"/>
        <s v="Brandon Miller"/>
        <s v="Melissa Patrick"/>
        <s v="Michael White"/>
        <s v="Lauren Guzman"/>
        <s v="David Allison"/>
        <s v="Sheryl Parker"/>
        <s v="Kimberly West"/>
        <s v="Rebecca May"/>
        <s v="Maria Cummings"/>
        <s v="Jodi Carson"/>
        <s v="Donald Bennett"/>
        <s v="Emily Smith"/>
        <s v="Nicholas Williams"/>
        <s v="Michael Griffin"/>
        <s v="Zachary Keller"/>
        <s v="James Wells"/>
        <s v="Jasmin House"/>
        <s v="Ashley Anderson"/>
        <s v="Jill Lopez"/>
        <s v="Brian Marsh"/>
        <s v="Catherine Rios"/>
        <s v="Lisa Hendrix"/>
        <s v="Jonathan Schwartz"/>
        <s v="William Mejia"/>
        <s v="Sylvia Anderson"/>
        <s v="James Woodward"/>
        <s v="Robin Harvey"/>
        <s v="Sheryl Bates"/>
        <s v="Kevin Mcconnell"/>
        <s v="Anthony Hanson"/>
        <s v="Wanda Frye"/>
        <s v="Nicole Lopez"/>
        <s v="Jacob Young"/>
        <s v="Jesus Burch"/>
        <s v="Sherry Cross"/>
        <s v="Kevin Gomez"/>
        <s v="Lance Schwartz PhD"/>
        <s v="Tyler Chen"/>
        <s v="Matthew Patterson"/>
        <s v="Casey Bradford"/>
        <s v="Gabriel Simmons"/>
        <s v="Jessica Thomas"/>
        <s v="Kimberly Mcdonald"/>
        <s v="Jennifer Banks"/>
        <s v="Emily Burch"/>
        <s v="Christian Weber"/>
        <s v="James Wilson"/>
        <s v="Nicole Ellis"/>
        <s v="Shannon Nichols"/>
        <s v="Shawn Black"/>
        <s v="Corey Johnson"/>
        <s v="William Cooper"/>
        <s v="Terry Johnson"/>
        <s v="Nicole Holland"/>
        <s v="John Stout"/>
      </sharedItems>
    </cacheField>
    <cacheField name="BookID" numFmtId="0">
      <sharedItems/>
    </cacheField>
    <cacheField name="BookTitle" numFmtId="0">
      <sharedItems count="1176">
        <s v="Which level"/>
        <s v="Here level"/>
        <s v="Just list"/>
        <s v="Serious there also true"/>
        <s v="She measure"/>
        <s v="Himself resource fall"/>
        <s v="Call religious score strong"/>
        <s v="Truth woman allow"/>
        <s v="Save hundred unit letter"/>
        <s v="Always"/>
        <s v="Control cultural"/>
        <s v="Pretty system government"/>
        <s v="Real term public"/>
        <s v="Truth"/>
        <s v="Mention marriage"/>
        <s v="Large minute appear"/>
        <s v="Painting yard"/>
        <s v="Her structure"/>
        <s v="Sister commercial lawyer"/>
        <s v="Appear factor possible"/>
        <s v="Minute their likely"/>
        <s v="Color"/>
        <s v="World position"/>
        <s v="Account million result"/>
        <s v="Head total sell program"/>
        <s v="Act exist argue"/>
        <s v="Specific everything"/>
        <s v="Back present"/>
        <s v="Hospital goal present"/>
        <s v="Wide"/>
        <s v="Material word"/>
        <s v="Might win pay"/>
        <s v="Morning past"/>
        <s v="Pm then"/>
        <s v="Camera despite"/>
        <s v="Represent too"/>
        <s v="Agree suddenly"/>
        <s v="Arm once"/>
        <s v="Health sell"/>
        <s v="Among"/>
        <s v="Simply fact"/>
        <s v="Much evidence"/>
        <s v="Approach"/>
        <s v="Part black"/>
        <s v="Draw public"/>
        <s v="Late watch read"/>
        <s v="Apply government method suddenly"/>
        <s v="Statement late live"/>
        <s v="Reason participant"/>
        <s v="Power until source worker"/>
        <s v="Know water"/>
        <s v="Want nation view finally"/>
        <s v="Apply pattern"/>
        <s v="International their"/>
        <s v="Test score second"/>
        <s v="Eat best"/>
        <s v="Exactly range believe"/>
        <s v="Night blue little herself"/>
        <s v="Or prevent agreement"/>
        <s v="Tax without"/>
        <s v="Yet quickly"/>
        <s v="Already could"/>
        <s v="Positive way"/>
        <s v="Shake drive"/>
        <s v="Maintain some lose"/>
        <s v="Or"/>
        <s v="Including news vote"/>
        <s v="Size voice"/>
        <s v="Discussion skill"/>
        <s v="Share whatever"/>
        <s v="Catch work summer explain"/>
        <s v="Knowledge establish"/>
        <s v="Look every"/>
        <s v="Begin that wind"/>
        <s v="Mean forward"/>
        <s v="Cut admit"/>
        <s v="Life she fire"/>
        <s v="Appear interview would another"/>
        <s v="Practice father"/>
        <s v="Late begin"/>
        <s v="Successful"/>
        <s v="Gun area"/>
        <s v="Parent eat skill"/>
        <s v="Prove tax"/>
        <s v="Himself pattern environment admit"/>
        <s v="Least current"/>
        <s v="Know democratic still"/>
        <s v="Administration"/>
        <s v="Order"/>
        <s v="Language current"/>
        <s v="Sell born career"/>
        <s v="Music large"/>
        <s v="Cup player population"/>
        <s v="State follow about"/>
        <s v="For tonight allow"/>
        <s v="Support defense"/>
        <s v="Number young"/>
        <s v="West officer"/>
        <s v="Especially improve seek"/>
        <s v="Activity past"/>
        <s v="System hard bag"/>
        <s v="Research"/>
        <s v="Total message activity"/>
        <s v="Push learn"/>
        <s v="Group imagine PM"/>
        <s v="Scene start"/>
        <s v="Entire couple"/>
        <s v="Study wonder"/>
        <s v="Tonight however threat"/>
        <s v="Use author from"/>
        <s v="Director position reason across"/>
        <s v="Can section"/>
        <s v="Finally too enough onto"/>
        <s v="Task morning community"/>
        <s v="More natural commercial"/>
        <s v="Policy turn"/>
        <s v="Prepare trial"/>
        <s v="Professor record style"/>
        <s v="Measure suggest possible"/>
        <s v="Know space against safe"/>
        <s v="Pay ahead few magazine"/>
        <s v="Church if"/>
        <s v="Evening deal public"/>
        <s v="Fill"/>
        <s v="Reality different"/>
        <s v="Account assume"/>
        <s v="Message hotel"/>
        <s v="House political"/>
        <s v="Near condition cost"/>
        <s v="Beat maintain"/>
        <s v="Who training size"/>
        <s v="Player send"/>
        <s v="Produce trip site"/>
        <s v="Career second"/>
        <s v="American mother"/>
        <s v="Employee would"/>
        <s v="Doctor maybe campaign"/>
        <s v="Weight here"/>
        <s v="Great rise"/>
        <s v="Mean fund"/>
        <s v="Hour however"/>
        <s v="Personal safe summer"/>
        <s v="Data happy"/>
        <s v="Shoulder debate"/>
        <s v="Partner another"/>
        <s v="Father center"/>
        <s v="Government decade citizen avoid"/>
        <s v="Drive food"/>
        <s v="Night all"/>
        <s v="Yet reach question"/>
        <s v="Purpose trial"/>
        <s v="Throughout statement husband"/>
        <s v="If"/>
        <s v="Mention own"/>
        <s v="Different imagine down"/>
        <s v="Image process machine"/>
        <s v="Consider myself"/>
        <s v="Part attorney"/>
        <s v="Manage wish condition"/>
        <s v="Yard series beat"/>
        <s v="All why"/>
        <s v="Whose trade"/>
        <s v="Whole traditional"/>
        <s v="Chair"/>
        <s v="Theory fall wall simple"/>
        <s v="Call artist through"/>
        <s v="Reveal reflect"/>
        <s v="Business success"/>
        <s v="Notice Mrs language"/>
        <s v="Interesting either"/>
        <s v="Whether remember"/>
        <s v="Perhaps low economy page"/>
        <s v="Wish"/>
        <s v="Describe"/>
        <s v="Election gun"/>
        <s v="We town too"/>
        <s v="Institution night pull"/>
        <s v="Story partner professional"/>
        <s v="American list"/>
        <s v="Draw study"/>
        <s v="Source affect too"/>
        <s v="Simply available"/>
        <s v="Mission bit"/>
        <s v="Specific eat"/>
        <s v="Matter community fund"/>
        <s v="Information once affect"/>
        <s v="Type stay politics"/>
        <s v="Per executive let"/>
        <s v="Nothing about"/>
        <s v="Field better"/>
        <s v="International college"/>
        <s v="Improve become price against"/>
        <s v="Major of determine"/>
        <s v="Allow"/>
        <s v="Walk blue address"/>
        <s v="Hotel imagine sign"/>
        <s v="Reach game black"/>
        <s v="Manage catch maybe"/>
        <s v="Activity system"/>
        <s v="Around garden"/>
        <s v="Report every force"/>
        <s v="Anything skill blood"/>
        <s v="Include know"/>
        <s v="Adult"/>
        <s v="Decade step"/>
        <s v="Baby realize"/>
        <s v="Certain option"/>
        <s v="Audience into think"/>
        <s v="Explain discover"/>
        <s v="Card throughout across"/>
        <s v="Herself wrong deal brother"/>
        <s v="Type action"/>
        <s v="Relate tree"/>
        <s v="Avoid financial career"/>
        <s v="Budget season"/>
        <s v="Carry movie"/>
        <s v="Spend"/>
        <s v="Consider box"/>
        <s v="Despite animal"/>
        <s v="Happy"/>
        <s v="Perform wait wait"/>
        <s v="From house push stuff"/>
        <s v="Front action"/>
        <s v="As value recently"/>
        <s v="Notice cell"/>
        <s v="House food"/>
        <s v="Particular trouble soon"/>
        <s v="Organization himself play whole"/>
        <s v="Difficult doctor"/>
        <s v="Thus movie and"/>
        <s v="Tv during song"/>
        <s v="Represent pretty ten"/>
        <s v="Glass trip though"/>
        <s v="Region where gas"/>
        <s v="Yet"/>
        <s v="Successful move"/>
        <s v="Party computer base"/>
        <s v="Office"/>
        <s v="After"/>
        <s v="Nation do price"/>
        <s v="Among after value"/>
        <s v="Such step way"/>
        <s v="Board player"/>
        <s v="Way style difficult"/>
        <s v="Goal bit alone wife"/>
        <s v="She so event"/>
        <s v="Surface music"/>
        <s v="Technology guess"/>
        <s v="Hope these"/>
        <s v="Knowledge white"/>
        <s v="Want pretty"/>
        <s v="Nor book"/>
        <s v="Him truth seem"/>
        <s v="Heart issue top"/>
        <s v="Close free mention"/>
        <s v="Free"/>
        <s v="Effort white any majority"/>
        <s v="Picture event place four"/>
        <s v="Occur type"/>
        <s v="Key send make"/>
        <s v="Market region issue"/>
        <s v="Suddenly medical"/>
        <s v="Car rock billion"/>
        <s v="Difficult others"/>
        <s v="Church discover ago"/>
        <s v="Space them"/>
        <s v="Toward spend"/>
        <s v="Commercial move finally"/>
        <s v="Now thus because"/>
        <s v="Treatment place"/>
        <s v="Technology real oil"/>
        <s v="Stop opportunity tonight"/>
        <s v="True somebody"/>
        <s v="Third whatever"/>
        <s v="Consider or"/>
        <s v="Relationship treatment"/>
        <s v="Would large"/>
        <s v="Common hear simple"/>
        <s v="Will foot wait"/>
        <s v="Though nation during community"/>
        <s v="Prove off"/>
        <s v="Expert at health"/>
        <s v="Debate deep"/>
        <s v="Become medical"/>
        <s v="As name manager"/>
        <s v="Seven exist whatever development"/>
        <s v="Great forward"/>
        <s v="School"/>
        <s v="Before station"/>
        <s v="Nothing approach image"/>
        <s v="Which"/>
        <s v="West however election"/>
        <s v="Writer despite"/>
        <s v="Arrive"/>
        <s v="Leader well they most"/>
        <s v="Set wall"/>
        <s v="Summer agent improve"/>
        <s v="Present listen"/>
        <s v="Drive recognize accept"/>
        <s v="Team provide"/>
        <s v="Religious partner southern"/>
        <s v="Where member"/>
        <s v="Radio we crime"/>
        <s v="Ok American probably"/>
        <s v="Strategy never anyone"/>
        <s v="News air"/>
        <s v="Always lot"/>
        <s v="Surface daughter hair"/>
        <s v="Affect a coach"/>
        <s v="Usually pay attorney"/>
        <s v="Stay beyond"/>
        <s v="Offer say"/>
        <s v="Job somebody"/>
        <s v="Personal"/>
        <s v="Knowledge other ground"/>
        <s v="Wear life song"/>
        <s v="Person very always"/>
        <s v="Must government"/>
        <s v="Something describe security"/>
        <s v="Old billion research"/>
        <s v="Final responsibility"/>
        <s v="Music thought"/>
        <s v="Wall center its"/>
        <s v="Peace collection theory"/>
        <s v="Leg see low true"/>
        <s v="Discuss bad article"/>
        <s v="Six"/>
        <s v="Space art bed wall"/>
        <s v="President read lawyer"/>
        <s v="Course turn also"/>
        <s v="Record statement phone"/>
        <s v="Recognize range since particularly"/>
        <s v="Bit bed"/>
        <s v="Actually west"/>
        <s v="Real teacher"/>
        <s v="Better"/>
        <s v="Dinner side"/>
        <s v="Bad knowledge already"/>
        <s v="Here positive necessary"/>
        <s v="Receive add past"/>
        <s v="Service go"/>
        <s v="Technology"/>
        <s v="Partner we guess record"/>
        <s v="Open large difficult summer"/>
        <s v="Research base"/>
        <s v="Student child"/>
        <s v="President food news"/>
        <s v="Station resource lot"/>
        <s v="Sort group"/>
        <s v="Than pass"/>
        <s v="Drug economic"/>
        <s v="Significant too fill"/>
        <s v="Standard real"/>
        <s v="Move term"/>
        <s v="Treatment in weight"/>
        <s v="Entire far admit"/>
        <s v="Will system call"/>
        <s v="Performance which"/>
        <s v="New hotel"/>
        <s v="Station else nation"/>
        <s v="Hundred owner baby"/>
        <s v="Piece protect"/>
        <s v="Fine move"/>
        <s v="Weight attorney"/>
        <s v="Forward city direction"/>
        <s v="Evening detail under"/>
        <s v="Better company"/>
        <s v="Vote source outside"/>
        <s v="Crime market"/>
        <s v="He almost health light"/>
        <s v="Course plant"/>
        <s v="Discover truth about"/>
        <s v="Dream agree"/>
        <s v="Idea each south"/>
        <s v="Away specific"/>
        <s v="Mean sing"/>
        <s v="Learn enter military"/>
        <s v="Defense result"/>
        <s v="Brother old"/>
        <s v="Defense enjoy newspaper"/>
        <s v="Wonder position save"/>
        <s v="Interview worry edge"/>
        <s v="Generation behind"/>
        <s v="Of move somebody"/>
        <s v="Idea direction"/>
        <s v="Indicate rich"/>
        <s v="Bring picture"/>
        <s v="Main"/>
        <s v="Billion similar"/>
        <s v="Pressure father exist hour"/>
        <s v="Task Democrat last"/>
        <s v="Early prepare"/>
        <s v="Help executive arrive"/>
        <s v="Church on"/>
        <s v="Never day"/>
        <s v="Guess growth"/>
        <s v="Make machine budget"/>
        <s v="Heavy issue"/>
        <s v="Pull behind bring"/>
        <s v="Professor more"/>
        <s v="Land rate treat"/>
        <s v="Goal child development"/>
        <s v="Few remain"/>
        <s v="High"/>
        <s v="Though resource five"/>
        <s v="Thought tough everybody"/>
        <s v="Nor city"/>
        <s v="Probably seek subject"/>
        <s v="Security although"/>
        <s v="Tell should away"/>
        <s v="Option loss"/>
        <s v="Which money"/>
        <s v="Analysis per"/>
        <s v="Piece thought during fly"/>
        <s v="Particularly fast day"/>
        <s v="Answer accept"/>
        <s v="Entire month"/>
        <s v="Together training few"/>
        <s v="Administration despite everyone"/>
        <s v="Difference back"/>
        <s v="Later light avoid"/>
        <s v="May agent"/>
        <s v="Purpose present Mr"/>
        <s v="Goal girl culture"/>
        <s v="Nation reduce lot"/>
        <s v="Challenge federal"/>
        <s v="Structure body fine include"/>
        <s v="Finally protect"/>
        <s v="Choose mission ten"/>
        <s v="School into"/>
        <s v="Per occur speech"/>
        <s v="Computer alone"/>
        <s v="Seem heart arrive"/>
        <s v="Everyone window"/>
        <s v="Trip again since front"/>
        <s v="Good simply"/>
        <s v="Window support early"/>
        <s v="How"/>
        <s v="Mouth young simply"/>
        <s v="Change cultural"/>
        <s v="Cause official"/>
        <s v="Professional scene author"/>
        <s v="Wait reality"/>
        <s v="Business new public"/>
        <s v="Nice effort surface"/>
        <s v="Political threat"/>
        <s v="World sit"/>
        <s v="Hear black writer"/>
        <s v="National feeling"/>
        <s v="Happen network represent"/>
        <s v="Theory charge"/>
        <s v="Understand citizen"/>
        <s v="Letter process cause"/>
        <s v="Beyond each teacher"/>
        <s v="Support well"/>
        <s v="Girl ready"/>
        <s v="Interview sound"/>
        <s v="Shake spring care"/>
        <s v="Yourself what lot"/>
        <s v="First wind view"/>
        <s v="Eight"/>
        <s v="Clear resource follow"/>
        <s v="Example relate break"/>
        <s v="Treat"/>
        <s v="Itself TV"/>
        <s v="Source raise"/>
        <s v="Gun watch culture identify"/>
        <s v="Enter dream"/>
        <s v="Affect son sister"/>
        <s v="Eight ability section"/>
        <s v="Fly ground measure"/>
        <s v="Find reveal"/>
        <s v="Themselves in from"/>
        <s v="Toward area"/>
        <s v="Simply cell recently"/>
        <s v="Our deal record"/>
        <s v="Go society interest"/>
        <s v="Star long"/>
        <s v="Tax hour budget more"/>
        <s v="Table huge"/>
        <s v="Those attack themselves together"/>
        <s v="Reveal each them"/>
        <s v="Goal thank"/>
        <s v="Population reflect issue father"/>
        <s v="What seem"/>
        <s v="Argue sort"/>
        <s v="Half three board"/>
        <s v="Write very"/>
        <s v="Similar whatever care"/>
        <s v="From son account little"/>
        <s v="Image Mrs"/>
        <s v="Instead resource"/>
        <s v="Budget"/>
        <s v="Our could reality"/>
        <s v="Box foreign deal whom"/>
        <s v="Care edge"/>
        <s v="Exactly however choice green"/>
        <s v="Home study"/>
        <s v="Heart score beautiful"/>
        <s v="Listen"/>
        <s v="Find available your prove"/>
        <s v="Allow page indicate"/>
        <s v="Police include dream"/>
        <s v="Information central"/>
        <s v="Draw able"/>
        <s v="Series film better"/>
        <s v="Similar attorney"/>
        <s v="Wall take"/>
        <s v="And fine"/>
        <s v="Artist glass"/>
        <s v="Part social"/>
        <s v="Record attention ability name"/>
        <s v="Skill could"/>
        <s v="The same ten"/>
        <s v="Must notice million"/>
        <s v="Marriage have"/>
        <s v="Join source successful"/>
        <s v="Seven everybody"/>
        <s v="Price senior whom down"/>
        <s v="Need meeting hope"/>
        <s v="Reach third else"/>
        <s v="Garden company"/>
        <s v="Fill customer off"/>
        <s v="Chance Democrat college"/>
        <s v="Act service place"/>
        <s v="He kid budget"/>
        <s v="Husband throughout pattern"/>
        <s v="Power on town"/>
        <s v="Game side"/>
        <s v="Mind either need"/>
        <s v="Lawyer modern south somebody"/>
        <s v="Process social room"/>
        <s v="Class argue"/>
        <s v="Bill fly"/>
        <s v="Economic open"/>
        <s v="High alone without"/>
        <s v="Four leg"/>
        <s v="Rest"/>
        <s v="Black tree"/>
        <s v="Ask house produce"/>
        <s v="Line board"/>
        <s v="Late"/>
        <s v="Forward trial"/>
        <s v="Plant ago"/>
        <s v="Home part"/>
        <s v="Authority music writer"/>
        <s v="Around today"/>
        <s v="Far happy fight"/>
        <s v="Mind beyond result"/>
        <s v="Media without who"/>
        <s v="Day relationship than buy"/>
        <s v="Threat yes often"/>
        <s v="Big strong above"/>
        <s v="Catch practice"/>
        <s v="Account year movement"/>
        <s v="Nice nation"/>
        <s v="Where today"/>
        <s v="Structure security good two"/>
        <s v="Thing able church"/>
        <s v="Record your"/>
        <s v="Dark hope"/>
        <s v="Long fire"/>
        <s v="New they ever long"/>
        <s v="Impact else born"/>
        <s v="Cultural put buy"/>
        <s v="Room short"/>
        <s v="Reflect"/>
        <s v="Son job watch attorney"/>
        <s v="Apply"/>
        <s v="Wife why"/>
        <s v="Quickly five direction"/>
        <s v="House attention check"/>
        <s v="Piece choice"/>
        <s v="Two son"/>
        <s v="Create issue"/>
        <s v="Or top"/>
        <s v="Score compare"/>
        <s v="Social much generation"/>
        <s v="Inside green"/>
        <s v="Loss test word produce"/>
        <s v="Trouble two"/>
        <s v="Shake research"/>
        <s v="Reach budget"/>
        <s v="Those small"/>
        <s v="Middle serve understand"/>
        <s v="Interview quickly central"/>
        <s v="Performance performance continue"/>
        <s v="Lay arm"/>
        <s v="Image purpose notice"/>
        <s v="Activity field weight"/>
        <s v="Ago event history"/>
        <s v="House chair occur"/>
        <s v="Event spend buy"/>
        <s v="Now act maybe way"/>
        <s v="Me over stock practice"/>
        <s v="Culture argue"/>
        <s v="Author"/>
        <s v="Send manage offer"/>
        <s v="News"/>
        <s v="Activity little"/>
        <s v="Will door case"/>
        <s v="Capital art"/>
        <s v="Staff rest"/>
        <s v="Despite easy there"/>
        <s v="Woman within"/>
        <s v="Laugh"/>
        <s v="Central professional sort"/>
        <s v="Put knowledge consumer"/>
        <s v="It sit"/>
        <s v="Avoid pay"/>
        <s v="Might free standard"/>
        <s v="A music per deal"/>
        <s v="Best weight yeah"/>
        <s v="Increase about catch hold"/>
        <s v="Third yeah"/>
        <s v="Government far"/>
        <s v="Quickly short measure"/>
        <s v="Inside section figure"/>
        <s v="Career hot"/>
        <s v="Third course interesting"/>
        <s v="Congress by old nature"/>
        <s v="Put star expect close"/>
        <s v="Day worry"/>
        <s v="Require difficult find"/>
        <s v="Notice sense pass"/>
        <s v="Oil size up"/>
        <s v="Design while"/>
        <s v="Commercial more"/>
        <s v="Set fine soldier"/>
        <s v="Experience suggest"/>
        <s v="Friend reveal no"/>
        <s v="Instead sea"/>
        <s v="Senior yeah"/>
        <s v="Later baby everybody"/>
        <s v="Hundred your"/>
        <s v="For art modern"/>
        <s v="Seat food sort"/>
        <s v="Republican"/>
        <s v="Capital soldier situation"/>
        <s v="Over pick"/>
        <s v="Decision edge"/>
        <s v="News better"/>
        <s v="Be"/>
        <s v="Finish recent each"/>
        <s v="Fish question lay"/>
        <s v="Choice yard list"/>
        <s v="Rise"/>
        <s v="Task without"/>
        <s v="Phone move base"/>
        <s v="Every bill"/>
        <s v="Drop necessary course"/>
        <s v="Democratic mother"/>
        <s v="Rule become"/>
        <s v="Home material the"/>
        <s v="Door my respond"/>
        <s v="Carry part"/>
        <s v="Recently some"/>
        <s v="Teacher eye star them"/>
        <s v="Peace"/>
        <s v="Full after wear"/>
        <s v="School price federal"/>
        <s v="Sense"/>
        <s v="Through well spend"/>
        <s v="Not shoulder"/>
        <s v="At two early company"/>
        <s v="Market"/>
        <s v="Environment what executive"/>
        <s v="Economic likely determine newspaper"/>
        <s v="Skill action view"/>
        <s v="Whether seven"/>
        <s v="Sit trial those"/>
        <s v="Later"/>
        <s v="Concern capital"/>
        <s v="Be entire phone actually"/>
        <s v="Newspaper put key"/>
        <s v="Different although wall"/>
        <s v="Picture particularly season together"/>
        <s v="Become option marriage"/>
        <s v="Section attorney last take"/>
        <s v="Task admit sit"/>
        <s v="Try occur"/>
        <s v="Ever"/>
        <s v="Focus politics major"/>
        <s v="Can"/>
        <s v="Care interest themselves"/>
        <s v="Fast foot whom"/>
        <s v="Letter possible"/>
        <s v="Black commercial"/>
        <s v="Mother ball"/>
        <s v="Decade section gun including"/>
        <s v="Hot tree cost"/>
        <s v="Experience let"/>
        <s v="Phone"/>
        <s v="Art allow"/>
        <s v="Remember share this"/>
        <s v="Amount finish"/>
        <s v="Girl last say"/>
        <s v="Stuff all arrive"/>
        <s v="Behavior"/>
        <s v="Friend style agent"/>
        <s v="Thank"/>
        <s v="Easy bar"/>
        <s v="In"/>
        <s v="Water investment federal"/>
        <s v="Mean"/>
        <s v="Field growth"/>
        <s v="Street president course"/>
        <s v="Writer raise rate"/>
        <s v="Stay determine number"/>
        <s v="Reveal second"/>
        <s v="Myself number hold"/>
        <s v="People instead thousand"/>
        <s v="Someone live bill"/>
        <s v="Treatment see point"/>
        <s v="Prepare world court"/>
        <s v="Positive near"/>
        <s v="Music human"/>
        <s v="House significant forget war"/>
        <s v="Physical prove"/>
        <s v="Education fear difficult"/>
        <s v="Father pass debate"/>
        <s v="Audience new although"/>
        <s v="Green treat speech"/>
        <s v="City if"/>
        <s v="Court break hear"/>
        <s v="Chair Mrs"/>
        <s v="Choose consider draw"/>
        <s v="Scene two among"/>
        <s v="Pressure American"/>
        <s v="Green while early"/>
        <s v="Six value blood"/>
        <s v="White it"/>
        <s v="Next admit"/>
        <s v="International play"/>
        <s v="Hit store"/>
        <s v="Director"/>
        <s v="Media suddenly"/>
        <s v="Manage piece"/>
        <s v="Campaign take mention"/>
        <s v="Local citizen"/>
        <s v="Behind staff"/>
        <s v="Peace least find"/>
        <s v="Others series lay"/>
        <s v="Thus will watch"/>
        <s v="Wife without"/>
        <s v="Sea hold"/>
        <s v="Mention smile"/>
        <s v="Clearly day"/>
        <s v="Claim particular"/>
        <s v="Factor buy"/>
        <s v="Second reduce career"/>
        <s v="Live"/>
        <s v="Poor film measure"/>
        <s v="Small approach doctor"/>
        <s v="Nothing"/>
        <s v="Friend pass"/>
        <s v="Future look"/>
        <s v="Nothing summer"/>
        <s v="Within major other"/>
        <s v="Beyond may official"/>
        <s v="Woman mother"/>
        <s v="Watch prevent"/>
        <s v="Interview professor per"/>
        <s v="Option"/>
        <s v="Wish fly admit"/>
        <s v="Friend clearly"/>
        <s v="Expect itself involve study"/>
        <s v="Item morning"/>
        <s v="Girl happy quickly"/>
        <s v="Lay region"/>
        <s v="Under little able"/>
        <s v="Health recognize"/>
        <s v="Each agent"/>
        <s v="Indeed fast too"/>
        <s v="Deep lay"/>
        <s v="Risk quickly finally"/>
        <s v="Exactly Republican"/>
        <s v="Television"/>
        <s v="Past try American"/>
        <s v="Surface past"/>
        <s v="Behavior available"/>
        <s v="Thought him may"/>
        <s v="Include form"/>
        <s v="Coach by"/>
        <s v="Free when recently"/>
        <s v="Star when"/>
        <s v="Investment figure sing"/>
        <s v="Center"/>
        <s v="Indeed trade main"/>
        <s v="Green level"/>
        <s v="Mind morning"/>
        <s v="Back wonder follow"/>
        <s v="Very population"/>
        <s v="Stuff yet"/>
        <s v="Fast forward appear"/>
        <s v="Single country huge"/>
        <s v="Need red"/>
        <s v="About nature social above"/>
        <s v="Wind minute never"/>
        <s v="Final usually former"/>
        <s v="Position clear question"/>
        <s v="Low machine"/>
        <s v="Sport catch"/>
        <s v="Project develop decide"/>
        <s v="Deal conference director"/>
        <s v="Easy stock"/>
        <s v="Art position staff"/>
        <s v="Majority reduce"/>
        <s v="Material economy"/>
        <s v="Compare two hand"/>
        <s v="Five PM glass"/>
        <s v="Admit smile"/>
        <s v="Gun mother paper"/>
        <s v="Traditional four talk"/>
        <s v="Though land garden"/>
        <s v="Read moment"/>
        <s v="Defense identify"/>
        <s v="Eat any"/>
        <s v="Herself"/>
        <s v="Decide"/>
        <s v="Visit key"/>
        <s v="State create"/>
        <s v="Moment customer"/>
        <s v="Prevent likely technology same"/>
        <s v="Region society"/>
        <s v="Recently take"/>
        <s v="Child pick artist clear"/>
        <s v="Own today"/>
        <s v="Hour indeed"/>
        <s v="Claim clear"/>
        <s v="Mrs collection"/>
        <s v="Nation somebody far"/>
        <s v="Ability rise"/>
        <s v="Care soon"/>
        <s v="Under treatment"/>
        <s v="Force may"/>
        <s v="Line perhaps enjoy"/>
        <s v="Allow personal"/>
        <s v="Beyond but"/>
        <s v="Look fall trip"/>
        <s v="Now small whole upon"/>
        <s v="Act feeling"/>
        <s v="Message pay race"/>
        <s v="Knowledge beyond lot"/>
        <s v="Half bad the"/>
        <s v="Car they"/>
        <s v="Red themselves"/>
        <s v="Early garden position"/>
        <s v="Bring stuff adult"/>
        <s v="Center color"/>
        <s v="Water require he"/>
        <s v="Help cause"/>
        <s v="Down"/>
        <s v="Likely red"/>
        <s v="Them change"/>
        <s v="Computer word"/>
        <s v="Lay agent account"/>
        <s v="Hot meet list"/>
        <s v="Leave while"/>
        <s v="Part until"/>
        <s v="Start test standard"/>
        <s v="Security human ground"/>
        <s v="Trip newspaper"/>
        <s v="Half energy smile"/>
        <s v="Both agency shoulder"/>
        <s v="Participant development great much"/>
        <s v="None push"/>
        <s v="Choose ground staff"/>
        <s v="More least low"/>
        <s v="Top Republican"/>
        <s v="Leader computer one"/>
        <s v="Cost edge"/>
        <s v="Country kid environment"/>
        <s v="Assume"/>
        <s v="Eat certainly way"/>
        <s v="Poor western market"/>
        <s v="Fire stock"/>
        <s v="Reason"/>
        <s v="Tonight"/>
        <s v="Nor speak"/>
        <s v="Receive hotel fly"/>
        <s v="Society relate choose"/>
        <s v="Themselves lay"/>
        <s v="Three blue property"/>
        <s v="Simply camera"/>
        <s v="Audience million strategy"/>
        <s v="What ability wonder"/>
        <s v="Benefit tax"/>
        <s v="Employee wonder scene"/>
        <s v="Cold push country"/>
        <s v="Standard something"/>
        <s v="Sometimes seek product"/>
        <s v="Result lead"/>
        <s v="Almost suggest behind"/>
        <s v="Less national"/>
        <s v="Animal firm stand"/>
        <s v="Season if story run"/>
        <s v="My establish indeed let"/>
        <s v="Card"/>
        <s v="Painting vote"/>
        <s v="Exactly while rich"/>
        <s v="Similar gun"/>
        <s v="See exactly"/>
        <s v="Though begin trouble"/>
        <s v="During final into"/>
        <s v="System news enough"/>
        <s v="Simple care"/>
        <s v="Action mother game"/>
        <s v="Us part data"/>
        <s v="White six hard"/>
        <s v="Perform degree"/>
        <s v="Impact family"/>
        <s v="Already natural fine share"/>
        <s v="Nearly western into"/>
        <s v="Treatment them"/>
        <s v="Sure money white"/>
        <s v="Democratic"/>
        <s v="People scientist"/>
        <s v="Member movement market"/>
        <s v="Even structure"/>
        <s v="Large history same"/>
        <s v="Sure particularly"/>
        <s v="Establish"/>
        <s v="Benefit modern"/>
        <s v="Country country"/>
        <s v="Just speech whom"/>
        <s v="Work opportunity"/>
        <s v="Threat present really"/>
        <s v="Time team want wish"/>
        <s v="Sense economic against himself"/>
        <s v="Talk finish"/>
        <s v="Deep for rule"/>
        <s v="Crime hospital others"/>
        <s v="Positive about"/>
        <s v="Production significant wrong"/>
        <s v="Production eight citizen"/>
        <s v="Year"/>
        <s v="Hear its"/>
        <s v="Goal eat discussion"/>
        <s v="Language"/>
        <s v="Perhaps seek"/>
        <s v="Window hundred"/>
        <s v="May able bar"/>
        <s v="Stay view truth"/>
        <s v="Often tend"/>
        <s v="Tv affect"/>
        <s v="Around"/>
        <s v="Ten whose"/>
        <s v="Clearly"/>
        <s v="Already both"/>
        <s v="Source action recent"/>
        <s v="It wish"/>
        <s v="Later brother"/>
        <s v="Economic ok"/>
        <s v="Outside want beyond"/>
        <s v="Site low important"/>
        <s v="Drug might"/>
        <s v="Stock"/>
        <s v="To story claim"/>
        <s v="Father if"/>
        <s v="Method building"/>
        <s v="Reveal wide"/>
        <s v="Site improve expect"/>
        <s v="Itself physical"/>
        <s v="Everything everyone enter"/>
        <s v="Image opportunity"/>
        <s v="Third his indicate past"/>
        <s v="Financial service ten"/>
        <s v="Computer again cup"/>
        <s v="Professor sometimes"/>
        <s v="Edge fact"/>
        <s v="Whom bit phone"/>
        <s v="Exactly unit visit"/>
        <s v="Sense race seat"/>
        <s v="At must your"/>
        <s v="Why once"/>
        <s v="Staff example"/>
        <s v="World"/>
        <s v="First newspaper stock nation"/>
        <s v="Prove involve"/>
        <s v="Party budget let month"/>
        <s v="Improve eye"/>
        <s v="Common adult"/>
        <s v="Miss decade"/>
        <s v="Society floor red"/>
        <s v="Experience cell"/>
        <s v="Sense third commercial"/>
        <s v="Free assume position"/>
        <s v="Career his"/>
        <s v="Although goal"/>
        <s v="Central small commercial"/>
        <s v="Word traditional tend"/>
        <s v="Next"/>
        <s v="Claim need speak"/>
        <s v="Several phone seek rule"/>
        <s v="Leg close discuss"/>
        <s v="Other edge radio"/>
        <s v="Prevent allow"/>
        <s v="Building pay"/>
        <s v="Short consumer"/>
        <s v="Start way always"/>
        <s v="Produce imagine memory use"/>
        <s v="Or already along"/>
        <s v="Case"/>
        <s v="Although physical some clear"/>
        <s v="They add season"/>
        <s v="Short across happy"/>
        <s v="Type everybody"/>
        <s v="Month whole"/>
        <s v="Difficult personal film"/>
        <s v="This billion per"/>
        <s v="Learn have culture"/>
        <s v="Structure much evidence"/>
        <s v="More discussion democratic"/>
        <s v="Why various"/>
        <s v="Great firm"/>
        <s v="Section community"/>
        <s v="Forward"/>
        <s v="Though"/>
        <s v="Difference on"/>
        <s v="All often growth friend"/>
        <s v="Training easy"/>
        <s v="Person near"/>
        <s v="Campaign"/>
        <s v="Become wide onto"/>
        <s v="Finally remember"/>
        <s v="Future treatment last"/>
        <s v="Dinner usually"/>
        <s v="Claim run measure tax"/>
        <s v="Player happen"/>
        <s v="Impact could"/>
        <s v="Reach property"/>
        <s v="Figure as"/>
        <s v="Man direction door"/>
        <s v="Environmental such tonight"/>
        <s v="Continue citizen whatever"/>
        <s v="Grow magazine"/>
        <s v="Talk teach both"/>
        <s v="Any body region"/>
        <s v="Learn"/>
        <s v="Foot American"/>
        <s v="Town through"/>
        <s v="Actually again lot"/>
        <s v="Theory relationship structure"/>
        <s v="Drive put"/>
        <s v="Some value"/>
        <s v="Worry government be"/>
        <s v="Lay form everyone"/>
        <s v="Finally note work"/>
        <s v="Stay tend"/>
        <s v="Line prepare some"/>
        <s v="Sport positive central"/>
        <s v="Wrong sit"/>
        <s v="Page method strategy"/>
        <s v="Our do"/>
        <s v="Increase behind movie"/>
        <s v="Face happen employee"/>
        <s v="Crime hour"/>
        <s v="Three well"/>
        <s v="Even specific"/>
        <s v="Too option health"/>
        <s v="Although police"/>
        <s v="Per course my"/>
        <s v="Foot blood member"/>
        <s v="Region assume career"/>
        <s v="System seek"/>
        <s v="Remember key"/>
        <s v="Arm third"/>
        <s v="Decide ok wish"/>
        <s v="Authority open"/>
        <s v="Enjoy couple herself cultural"/>
        <s v="Item how"/>
        <s v="Word right"/>
        <s v="Stock once by"/>
        <s v="Speak move"/>
        <s v="Top heavy executive"/>
        <s v="Television should product thought"/>
        <s v="Attorney"/>
        <s v="Bring cut"/>
        <s v="It worker"/>
        <s v="Agreement tree"/>
        <s v="Kitchen think evening environmental"/>
        <s v="Yes skill their sort"/>
        <s v="Tv institution"/>
        <s v="Girl kind"/>
        <s v="Such research"/>
        <s v="Sign meeting training bill"/>
        <s v="Force road"/>
        <s v="Special seven"/>
        <s v="Write image make"/>
        <s v="Or environmental"/>
        <s v="Final key evening"/>
        <s v="Sound or"/>
        <s v="However member let"/>
        <s v="Enjoy also"/>
        <s v="Series go actually"/>
        <s v="Hear camera"/>
        <s v="Course"/>
        <s v="Interview say"/>
        <s v="Single contain"/>
        <s v="Great couple enjoy"/>
        <s v="Coach recognize majority"/>
        <s v="Power second everybody"/>
        <s v="Page data ahead suggest"/>
        <s v="Require stay away"/>
        <s v="Loss magazine"/>
        <s v="Society interesting interest"/>
        <s v="They by need"/>
        <s v="His population factor"/>
        <s v="Away social"/>
        <s v="Nothing show both"/>
        <s v="Foreign consumer arrive"/>
        <s v="Effect challenge kitchen"/>
        <s v="Allow trip military"/>
        <s v="Language serve"/>
        <s v="Fund"/>
        <s v="Out agree spend"/>
        <s v="Name third"/>
        <s v="Happy behavior white"/>
        <s v="Be task manager"/>
        <s v="Admit his"/>
        <s v="Space general game"/>
        <s v="Read"/>
        <s v="Baby"/>
        <s v="Door receive"/>
        <s v="Throughout front in"/>
        <s v="Candidate pressure"/>
        <s v="Need wrong benefit"/>
        <s v="Do help"/>
        <s v="Near lay"/>
        <s v="Run pick carry pass"/>
        <s v="Us democratic phone nearly"/>
        <s v="Agency modern travel"/>
        <s v="Eat"/>
        <s v="Offer fly"/>
        <s v="Four set"/>
        <s v="Bank able"/>
        <s v="Teacher one base"/>
        <s v="Read shoulder us"/>
        <s v="Light term"/>
        <s v="Local difficult feeling"/>
        <s v="Partner community"/>
        <s v="Republican after live"/>
        <s v="Attention teacher"/>
        <s v="History daughter movement"/>
        <s v="Live method girl visit"/>
        <s v="Court answer task"/>
        <s v="Just machine participant account"/>
        <s v="Task make"/>
        <s v="Major business single"/>
        <s v="Base Mrs various"/>
        <s v="Democrat air chair"/>
        <s v="Best but"/>
        <s v="Truth from wife myself"/>
        <s v="Page"/>
        <s v="Easy ever"/>
        <s v="Little eight campaign"/>
        <s v="Contain letter reflect"/>
        <s v="Fine way probably"/>
        <s v="Teach word listen"/>
        <s v="Forget scene"/>
        <s v="Sign physical car"/>
        <s v="Require role realize"/>
        <s v="Become them new"/>
        <s v="Safe great"/>
        <s v="Would above hand"/>
        <s v="Stuff reality person"/>
        <s v="Total special child"/>
        <s v="Back professor because own"/>
        <s v="Compare community now red"/>
        <s v="Itself thought"/>
        <s v="Long yes PM"/>
        <s v="Successful bag"/>
        <s v="Life policy run three"/>
        <s v="They next past"/>
        <s v="Task measure kind"/>
      </sharedItems>
    </cacheField>
    <cacheField name="Category" numFmtId="0">
      <sharedItems count="4">
        <s v="Fiction"/>
        <s v="Educational"/>
        <s v="Non-Fiction"/>
        <s v="Comics"/>
      </sharedItems>
    </cacheField>
    <cacheField name="Price" numFmtId="44">
      <sharedItems containsSemiMixedTypes="0" containsString="0" containsNumber="1" minValue="4.09" maxValue="58.45"/>
    </cacheField>
    <cacheField name="Quantity" numFmtId="0">
      <sharedItems containsSemiMixedTypes="0" containsString="0" containsNumber="1" containsInteger="1" minValue="1" maxValue="5"/>
    </cacheField>
    <cacheField name="TotalSales" numFmtId="44">
      <sharedItems containsSemiMixedTypes="0" containsString="0" containsNumber="1" minValue="5.14" maxValue="284.95"/>
    </cacheField>
    <cacheField name="PaymentMethod" numFmtId="0">
      <sharedItems count="4">
        <s v="Credit Card"/>
        <s v="Cash"/>
        <s v="Paypal"/>
        <s v="Voucher"/>
      </sharedItems>
    </cacheField>
    <cacheField name="Country" numFmtId="0">
      <sharedItems count="8">
        <s v="UK"/>
        <s v="France"/>
        <s v="USA"/>
        <s v="Germany"/>
        <s v="Canada"/>
        <s v="Italy"/>
        <s v="Spain"/>
        <s v="Lebanon"/>
      </sharedItems>
    </cacheField>
  </cacheFields>
  <extLst>
    <ext xmlns:x14="http://schemas.microsoft.com/office/spreadsheetml/2009/9/main" uri="{725AE2AE-9491-48be-B2B4-4EB974FC3084}">
      <x14:pivotCacheDefinition pivotCacheId="160512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1">
  <r>
    <s v="O2993"/>
    <d v="2025-03-02T00:00:00"/>
    <x v="0"/>
    <x v="0"/>
    <x v="0"/>
    <s v="C527"/>
    <x v="0"/>
    <s v="B1890"/>
    <x v="0"/>
    <x v="0"/>
    <n v="6.07"/>
    <n v="2"/>
    <n v="12.14"/>
    <x v="0"/>
    <x v="0"/>
  </r>
  <r>
    <s v="O2486"/>
    <d v="2024-06-24T00:00:00"/>
    <x v="1"/>
    <x v="1"/>
    <x v="1"/>
    <s v="C977"/>
    <x v="1"/>
    <s v="B1013"/>
    <x v="1"/>
    <x v="0"/>
    <n v="29.43"/>
    <n v="1"/>
    <n v="29.43"/>
    <x v="1"/>
    <x v="1"/>
  </r>
  <r>
    <s v="O3426"/>
    <d v="2023-07-21T00:00:00"/>
    <x v="2"/>
    <x v="2"/>
    <x v="2"/>
    <s v="C597"/>
    <x v="2"/>
    <s v="B1206"/>
    <x v="2"/>
    <x v="0"/>
    <n v="26.89"/>
    <n v="3"/>
    <n v="80.67"/>
    <x v="2"/>
    <x v="2"/>
  </r>
  <r>
    <s v="O1554"/>
    <d v="2023-02-15T00:00:00"/>
    <x v="3"/>
    <x v="3"/>
    <x v="2"/>
    <s v="C310"/>
    <x v="3"/>
    <s v="B1849"/>
    <x v="3"/>
    <x v="0"/>
    <n v="27.85"/>
    <n v="5"/>
    <n v="139.25"/>
    <x v="2"/>
    <x v="3"/>
  </r>
  <r>
    <s v="O1275"/>
    <d v="2023-05-08T00:00:00"/>
    <x v="1"/>
    <x v="4"/>
    <x v="2"/>
    <s v="C232"/>
    <x v="4"/>
    <s v="B1669"/>
    <x v="4"/>
    <x v="1"/>
    <n v="38.299999999999997"/>
    <n v="5"/>
    <n v="191.5"/>
    <x v="2"/>
    <x v="4"/>
  </r>
  <r>
    <s v="O3485"/>
    <d v="2023-11-21T00:00:00"/>
    <x v="4"/>
    <x v="5"/>
    <x v="2"/>
    <s v="C479"/>
    <x v="5"/>
    <s v="B1987"/>
    <x v="5"/>
    <x v="1"/>
    <n v="14.57"/>
    <n v="4"/>
    <n v="58.28"/>
    <x v="0"/>
    <x v="2"/>
  </r>
  <r>
    <s v="O3070"/>
    <d v="2023-09-20T00:00:00"/>
    <x v="3"/>
    <x v="6"/>
    <x v="2"/>
    <s v="C765"/>
    <x v="6"/>
    <s v="B1090"/>
    <x v="6"/>
    <x v="0"/>
    <n v="15.07"/>
    <n v="3"/>
    <n v="45.21"/>
    <x v="0"/>
    <x v="1"/>
  </r>
  <r>
    <s v="O1699"/>
    <d v="2023-09-14T00:00:00"/>
    <x v="5"/>
    <x v="6"/>
    <x v="2"/>
    <s v="C161"/>
    <x v="7"/>
    <s v="B1468"/>
    <x v="7"/>
    <x v="2"/>
    <n v="33.78"/>
    <n v="1"/>
    <n v="33.78"/>
    <x v="1"/>
    <x v="1"/>
  </r>
  <r>
    <s v="O3238"/>
    <d v="2024-07-25T00:00:00"/>
    <x v="5"/>
    <x v="2"/>
    <x v="1"/>
    <s v="C232"/>
    <x v="8"/>
    <s v="B1835"/>
    <x v="8"/>
    <x v="0"/>
    <n v="24.12"/>
    <n v="3"/>
    <n v="72.36"/>
    <x v="0"/>
    <x v="0"/>
  </r>
  <r>
    <s v="O3902"/>
    <d v="2024-05-18T00:00:00"/>
    <x v="6"/>
    <x v="4"/>
    <x v="1"/>
    <s v="C574"/>
    <x v="9"/>
    <s v="B1338"/>
    <x v="9"/>
    <x v="2"/>
    <n v="41.14"/>
    <n v="5"/>
    <n v="205.7"/>
    <x v="0"/>
    <x v="5"/>
  </r>
  <r>
    <s v="O1430"/>
    <d v="2024-04-01T00:00:00"/>
    <x v="1"/>
    <x v="7"/>
    <x v="1"/>
    <s v="C362"/>
    <x v="10"/>
    <s v="B1514"/>
    <x v="10"/>
    <x v="3"/>
    <n v="29.47"/>
    <n v="1"/>
    <n v="29.47"/>
    <x v="3"/>
    <x v="4"/>
  </r>
  <r>
    <s v="O3638"/>
    <d v="2025-08-23T00:00:00"/>
    <x v="6"/>
    <x v="8"/>
    <x v="0"/>
    <s v="C453"/>
    <x v="11"/>
    <s v="B1261"/>
    <x v="11"/>
    <x v="1"/>
    <n v="21.34"/>
    <n v="1"/>
    <n v="21.34"/>
    <x v="0"/>
    <x v="6"/>
  </r>
  <r>
    <s v="O2214"/>
    <d v="2024-11-02T00:00:00"/>
    <x v="6"/>
    <x v="5"/>
    <x v="1"/>
    <s v="C532"/>
    <x v="12"/>
    <s v="B1069"/>
    <x v="12"/>
    <x v="0"/>
    <n v="24.15"/>
    <n v="4"/>
    <n v="96.6"/>
    <x v="0"/>
    <x v="1"/>
  </r>
  <r>
    <s v="O3236"/>
    <d v="2022-11-29T00:00:00"/>
    <x v="4"/>
    <x v="5"/>
    <x v="3"/>
    <s v="C400"/>
    <x v="13"/>
    <s v="B1963"/>
    <x v="13"/>
    <x v="0"/>
    <n v="37.14"/>
    <n v="3"/>
    <n v="111.42"/>
    <x v="0"/>
    <x v="0"/>
  </r>
  <r>
    <s v="O2264"/>
    <d v="2023-12-26T00:00:00"/>
    <x v="4"/>
    <x v="9"/>
    <x v="2"/>
    <s v="C545"/>
    <x v="14"/>
    <s v="B1696"/>
    <x v="14"/>
    <x v="2"/>
    <n v="41.06"/>
    <n v="5"/>
    <n v="205.3"/>
    <x v="0"/>
    <x v="0"/>
  </r>
  <r>
    <s v="O1939"/>
    <d v="2023-11-13T00:00:00"/>
    <x v="1"/>
    <x v="5"/>
    <x v="2"/>
    <s v="C390"/>
    <x v="15"/>
    <s v="B1454"/>
    <x v="15"/>
    <x v="2"/>
    <n v="44.56"/>
    <n v="5"/>
    <n v="222.8"/>
    <x v="0"/>
    <x v="2"/>
  </r>
  <r>
    <s v="O1027"/>
    <d v="2023-03-21T00:00:00"/>
    <x v="4"/>
    <x v="0"/>
    <x v="2"/>
    <s v="C780"/>
    <x v="16"/>
    <s v="B1742"/>
    <x v="16"/>
    <x v="1"/>
    <n v="33.659999999999997"/>
    <n v="4"/>
    <n v="134.63999999999999"/>
    <x v="2"/>
    <x v="1"/>
  </r>
  <r>
    <s v="O1473"/>
    <d v="2023-02-19T00:00:00"/>
    <x v="0"/>
    <x v="3"/>
    <x v="2"/>
    <s v="C594"/>
    <x v="17"/>
    <s v="B1602"/>
    <x v="17"/>
    <x v="0"/>
    <n v="37.06"/>
    <n v="4"/>
    <n v="148.24"/>
    <x v="2"/>
    <x v="0"/>
  </r>
  <r>
    <s v="O1662"/>
    <d v="2023-11-27T00:00:00"/>
    <x v="1"/>
    <x v="5"/>
    <x v="2"/>
    <s v="C407"/>
    <x v="18"/>
    <s v="B1167"/>
    <x v="18"/>
    <x v="2"/>
    <n v="8.24"/>
    <n v="3"/>
    <n v="24.72"/>
    <x v="0"/>
    <x v="0"/>
  </r>
  <r>
    <s v="O2412"/>
    <d v="2022-10-07T00:00:00"/>
    <x v="2"/>
    <x v="10"/>
    <x v="3"/>
    <s v="C478"/>
    <x v="19"/>
    <s v="B1549"/>
    <x v="19"/>
    <x v="1"/>
    <n v="41.88"/>
    <n v="4"/>
    <n v="167.52"/>
    <x v="2"/>
    <x v="0"/>
  </r>
  <r>
    <s v="O3645"/>
    <d v="2023-07-16T00:00:00"/>
    <x v="0"/>
    <x v="2"/>
    <x v="2"/>
    <s v="C328"/>
    <x v="20"/>
    <s v="B1756"/>
    <x v="20"/>
    <x v="2"/>
    <n v="51.31"/>
    <n v="2"/>
    <n v="102.62"/>
    <x v="2"/>
    <x v="0"/>
  </r>
  <r>
    <s v="O3926"/>
    <d v="2024-07-18T00:00:00"/>
    <x v="5"/>
    <x v="2"/>
    <x v="1"/>
    <s v="C196"/>
    <x v="21"/>
    <s v="B1066"/>
    <x v="21"/>
    <x v="0"/>
    <n v="42.35"/>
    <n v="3"/>
    <n v="127.05"/>
    <x v="2"/>
    <x v="2"/>
  </r>
  <r>
    <s v="O1983"/>
    <d v="2023-10-09T00:00:00"/>
    <x v="1"/>
    <x v="10"/>
    <x v="2"/>
    <s v="C229"/>
    <x v="22"/>
    <s v="B1192"/>
    <x v="22"/>
    <x v="3"/>
    <n v="27.5"/>
    <n v="2"/>
    <n v="55"/>
    <x v="0"/>
    <x v="0"/>
  </r>
  <r>
    <s v="O3515"/>
    <d v="2025-08-08T00:00:00"/>
    <x v="2"/>
    <x v="8"/>
    <x v="0"/>
    <s v="C912"/>
    <x v="23"/>
    <s v="B1378"/>
    <x v="23"/>
    <x v="1"/>
    <n v="32.64"/>
    <n v="3"/>
    <n v="97.92"/>
    <x v="0"/>
    <x v="6"/>
  </r>
  <r>
    <s v="O1183"/>
    <d v="2023-08-04T00:00:00"/>
    <x v="2"/>
    <x v="8"/>
    <x v="2"/>
    <s v="C580"/>
    <x v="24"/>
    <s v="B1076"/>
    <x v="24"/>
    <x v="1"/>
    <n v="36.53"/>
    <n v="4"/>
    <n v="146.12"/>
    <x v="3"/>
    <x v="2"/>
  </r>
  <r>
    <s v="O2338"/>
    <d v="2023-12-28T00:00:00"/>
    <x v="5"/>
    <x v="9"/>
    <x v="2"/>
    <s v="C774"/>
    <x v="25"/>
    <s v="B1745"/>
    <x v="25"/>
    <x v="0"/>
    <n v="54.12"/>
    <n v="3"/>
    <n v="162.36000000000001"/>
    <x v="0"/>
    <x v="0"/>
  </r>
  <r>
    <s v="O2499"/>
    <d v="2024-06-13T00:00:00"/>
    <x v="5"/>
    <x v="1"/>
    <x v="1"/>
    <s v="C183"/>
    <x v="26"/>
    <s v="B1557"/>
    <x v="26"/>
    <x v="2"/>
    <n v="7.28"/>
    <n v="2"/>
    <n v="14.56"/>
    <x v="2"/>
    <x v="0"/>
  </r>
  <r>
    <s v="O3787"/>
    <d v="2024-11-27T00:00:00"/>
    <x v="3"/>
    <x v="5"/>
    <x v="1"/>
    <s v="C719"/>
    <x v="27"/>
    <s v="B1916"/>
    <x v="27"/>
    <x v="0"/>
    <n v="17.760000000000002"/>
    <n v="2"/>
    <n v="35.520000000000003"/>
    <x v="2"/>
    <x v="2"/>
  </r>
  <r>
    <s v="O1915"/>
    <d v="2023-07-13T00:00:00"/>
    <x v="5"/>
    <x v="2"/>
    <x v="2"/>
    <s v="C875"/>
    <x v="28"/>
    <s v="B1231"/>
    <x v="28"/>
    <x v="2"/>
    <n v="27.1"/>
    <n v="4"/>
    <n v="108.4"/>
    <x v="3"/>
    <x v="3"/>
  </r>
  <r>
    <s v="O3355"/>
    <d v="2023-06-07T00:00:00"/>
    <x v="3"/>
    <x v="1"/>
    <x v="2"/>
    <s v="C472"/>
    <x v="29"/>
    <s v="B1880"/>
    <x v="29"/>
    <x v="0"/>
    <n v="32.29"/>
    <n v="3"/>
    <n v="96.87"/>
    <x v="2"/>
    <x v="0"/>
  </r>
  <r>
    <s v="O3427"/>
    <d v="2024-05-30T00:00:00"/>
    <x v="5"/>
    <x v="4"/>
    <x v="1"/>
    <s v="C542"/>
    <x v="30"/>
    <s v="B1855"/>
    <x v="30"/>
    <x v="2"/>
    <n v="5.24"/>
    <n v="4"/>
    <n v="20.96"/>
    <x v="2"/>
    <x v="7"/>
  </r>
  <r>
    <s v="O2736"/>
    <d v="2023-09-23T00:00:00"/>
    <x v="6"/>
    <x v="6"/>
    <x v="2"/>
    <s v="C739"/>
    <x v="31"/>
    <s v="B1729"/>
    <x v="31"/>
    <x v="2"/>
    <n v="6.11"/>
    <n v="2"/>
    <n v="12.22"/>
    <x v="0"/>
    <x v="7"/>
  </r>
  <r>
    <s v="O3035"/>
    <d v="2022-12-14T00:00:00"/>
    <x v="3"/>
    <x v="9"/>
    <x v="3"/>
    <s v="C470"/>
    <x v="32"/>
    <s v="B1960"/>
    <x v="32"/>
    <x v="0"/>
    <n v="15.17"/>
    <n v="2"/>
    <n v="30.34"/>
    <x v="0"/>
    <x v="7"/>
  </r>
  <r>
    <s v="O3920"/>
    <d v="2022-09-10T00:00:00"/>
    <x v="6"/>
    <x v="6"/>
    <x v="3"/>
    <s v="C923"/>
    <x v="33"/>
    <s v="B1208"/>
    <x v="33"/>
    <x v="1"/>
    <n v="13.88"/>
    <n v="5"/>
    <n v="69.400000000000006"/>
    <x v="2"/>
    <x v="2"/>
  </r>
  <r>
    <s v="O3267"/>
    <d v="2024-01-23T00:00:00"/>
    <x v="4"/>
    <x v="11"/>
    <x v="1"/>
    <s v="C673"/>
    <x v="34"/>
    <s v="B1581"/>
    <x v="34"/>
    <x v="2"/>
    <n v="21.49"/>
    <n v="4"/>
    <n v="85.96"/>
    <x v="1"/>
    <x v="3"/>
  </r>
  <r>
    <s v="O3701"/>
    <d v="2023-11-28T00:00:00"/>
    <x v="4"/>
    <x v="5"/>
    <x v="2"/>
    <s v="C558"/>
    <x v="35"/>
    <s v="B1695"/>
    <x v="35"/>
    <x v="2"/>
    <n v="15.9"/>
    <n v="2"/>
    <n v="31.8"/>
    <x v="1"/>
    <x v="0"/>
  </r>
  <r>
    <s v="O2870"/>
    <d v="2025-04-11T00:00:00"/>
    <x v="2"/>
    <x v="7"/>
    <x v="0"/>
    <s v="C248"/>
    <x v="36"/>
    <s v="B1921"/>
    <x v="36"/>
    <x v="3"/>
    <n v="36.729999999999997"/>
    <n v="5"/>
    <n v="183.65"/>
    <x v="1"/>
    <x v="3"/>
  </r>
  <r>
    <s v="O3362"/>
    <d v="2025-05-30T00:00:00"/>
    <x v="2"/>
    <x v="4"/>
    <x v="0"/>
    <s v="C632"/>
    <x v="37"/>
    <s v="B1799"/>
    <x v="37"/>
    <x v="0"/>
    <n v="17.38"/>
    <n v="5"/>
    <n v="86.9"/>
    <x v="0"/>
    <x v="2"/>
  </r>
  <r>
    <s v="O2154"/>
    <d v="2023-05-22T00:00:00"/>
    <x v="1"/>
    <x v="4"/>
    <x v="2"/>
    <s v="C615"/>
    <x v="38"/>
    <s v="B1849"/>
    <x v="38"/>
    <x v="1"/>
    <n v="38.31"/>
    <n v="2"/>
    <n v="76.62"/>
    <x v="1"/>
    <x v="4"/>
  </r>
  <r>
    <s v="O1081"/>
    <d v="2023-11-26T00:00:00"/>
    <x v="0"/>
    <x v="5"/>
    <x v="2"/>
    <s v="C811"/>
    <x v="39"/>
    <s v="B1021"/>
    <x v="39"/>
    <x v="2"/>
    <n v="44.39"/>
    <n v="5"/>
    <n v="221.95"/>
    <x v="2"/>
    <x v="0"/>
  </r>
  <r>
    <s v="O1104"/>
    <d v="2024-07-08T00:00:00"/>
    <x v="1"/>
    <x v="2"/>
    <x v="1"/>
    <s v="C703"/>
    <x v="40"/>
    <s v="B1754"/>
    <x v="40"/>
    <x v="1"/>
    <n v="49.04"/>
    <n v="3"/>
    <n v="147.12"/>
    <x v="1"/>
    <x v="2"/>
  </r>
  <r>
    <s v="O3857"/>
    <d v="2022-11-29T00:00:00"/>
    <x v="4"/>
    <x v="5"/>
    <x v="3"/>
    <s v="C692"/>
    <x v="41"/>
    <s v="B1958"/>
    <x v="41"/>
    <x v="1"/>
    <n v="15.23"/>
    <n v="3"/>
    <n v="45.69"/>
    <x v="1"/>
    <x v="5"/>
  </r>
  <r>
    <s v="O2938"/>
    <d v="2024-08-04T00:00:00"/>
    <x v="0"/>
    <x v="8"/>
    <x v="1"/>
    <s v="C716"/>
    <x v="42"/>
    <s v="B1832"/>
    <x v="42"/>
    <x v="2"/>
    <n v="40.85"/>
    <n v="3"/>
    <n v="122.55"/>
    <x v="0"/>
    <x v="2"/>
  </r>
  <r>
    <s v="O3484"/>
    <d v="2024-10-12T00:00:00"/>
    <x v="6"/>
    <x v="10"/>
    <x v="1"/>
    <s v="C696"/>
    <x v="43"/>
    <s v="B1839"/>
    <x v="43"/>
    <x v="2"/>
    <n v="19.37"/>
    <n v="2"/>
    <n v="38.74"/>
    <x v="0"/>
    <x v="2"/>
  </r>
  <r>
    <s v="O3972"/>
    <d v="2023-01-23T00:00:00"/>
    <x v="1"/>
    <x v="11"/>
    <x v="2"/>
    <s v="C983"/>
    <x v="44"/>
    <s v="B1482"/>
    <x v="44"/>
    <x v="3"/>
    <n v="49.85"/>
    <n v="4"/>
    <n v="199.4"/>
    <x v="1"/>
    <x v="6"/>
  </r>
  <r>
    <s v="O2790"/>
    <d v="2025-02-21T00:00:00"/>
    <x v="2"/>
    <x v="3"/>
    <x v="0"/>
    <s v="C595"/>
    <x v="45"/>
    <s v="B1111"/>
    <x v="45"/>
    <x v="0"/>
    <n v="8.8000000000000007"/>
    <n v="1"/>
    <n v="8.8000000000000007"/>
    <x v="2"/>
    <x v="5"/>
  </r>
  <r>
    <s v="O2705"/>
    <d v="2025-06-13T00:00:00"/>
    <x v="2"/>
    <x v="1"/>
    <x v="0"/>
    <s v="C510"/>
    <x v="46"/>
    <s v="B1020"/>
    <x v="46"/>
    <x v="3"/>
    <n v="55.9"/>
    <n v="5"/>
    <n v="279.5"/>
    <x v="2"/>
    <x v="7"/>
  </r>
  <r>
    <s v="O1072"/>
    <d v="2023-12-01T00:00:00"/>
    <x v="2"/>
    <x v="9"/>
    <x v="2"/>
    <s v="C254"/>
    <x v="47"/>
    <s v="B1905"/>
    <x v="47"/>
    <x v="1"/>
    <n v="14.42"/>
    <n v="5"/>
    <n v="72.099999999999994"/>
    <x v="1"/>
    <x v="3"/>
  </r>
  <r>
    <s v="O3299"/>
    <d v="2023-08-31T00:00:00"/>
    <x v="5"/>
    <x v="8"/>
    <x v="2"/>
    <s v="C152"/>
    <x v="48"/>
    <s v="B1806"/>
    <x v="48"/>
    <x v="2"/>
    <n v="22.65"/>
    <n v="1"/>
    <n v="22.65"/>
    <x v="1"/>
    <x v="7"/>
  </r>
  <r>
    <s v="O1386"/>
    <d v="2023-02-12T00:00:00"/>
    <x v="0"/>
    <x v="3"/>
    <x v="2"/>
    <s v="C749"/>
    <x v="49"/>
    <s v="B1025"/>
    <x v="49"/>
    <x v="1"/>
    <n v="26.87"/>
    <n v="2"/>
    <n v="53.74"/>
    <x v="3"/>
    <x v="4"/>
  </r>
  <r>
    <s v="O2732"/>
    <d v="2024-11-25T00:00:00"/>
    <x v="1"/>
    <x v="5"/>
    <x v="1"/>
    <s v="C853"/>
    <x v="50"/>
    <s v="B1195"/>
    <x v="50"/>
    <x v="2"/>
    <n v="10.6"/>
    <n v="2"/>
    <n v="21.2"/>
    <x v="2"/>
    <x v="3"/>
  </r>
  <r>
    <s v="O2872"/>
    <d v="2024-08-24T00:00:00"/>
    <x v="6"/>
    <x v="8"/>
    <x v="1"/>
    <s v="C222"/>
    <x v="51"/>
    <s v="B1147"/>
    <x v="51"/>
    <x v="2"/>
    <n v="38.6"/>
    <n v="5"/>
    <n v="193"/>
    <x v="2"/>
    <x v="6"/>
  </r>
  <r>
    <s v="O3962"/>
    <d v="2023-06-06T00:00:00"/>
    <x v="4"/>
    <x v="1"/>
    <x v="2"/>
    <s v="C671"/>
    <x v="52"/>
    <s v="B1875"/>
    <x v="52"/>
    <x v="2"/>
    <n v="38.74"/>
    <n v="4"/>
    <n v="154.96"/>
    <x v="1"/>
    <x v="2"/>
  </r>
  <r>
    <s v="O3528"/>
    <d v="2024-08-25T00:00:00"/>
    <x v="0"/>
    <x v="8"/>
    <x v="1"/>
    <s v="C304"/>
    <x v="53"/>
    <s v="B1454"/>
    <x v="15"/>
    <x v="0"/>
    <n v="41.68"/>
    <n v="4"/>
    <n v="166.72"/>
    <x v="0"/>
    <x v="2"/>
  </r>
  <r>
    <s v="O1258"/>
    <d v="2023-09-22T00:00:00"/>
    <x v="2"/>
    <x v="6"/>
    <x v="2"/>
    <s v="C242"/>
    <x v="54"/>
    <s v="B1959"/>
    <x v="53"/>
    <x v="3"/>
    <n v="39.01"/>
    <n v="2"/>
    <n v="78.02"/>
    <x v="2"/>
    <x v="4"/>
  </r>
  <r>
    <s v="O3184"/>
    <d v="2023-09-26T00:00:00"/>
    <x v="4"/>
    <x v="6"/>
    <x v="2"/>
    <s v="C385"/>
    <x v="55"/>
    <s v="B1261"/>
    <x v="54"/>
    <x v="3"/>
    <n v="10.55"/>
    <n v="2"/>
    <n v="21.1"/>
    <x v="1"/>
    <x v="7"/>
  </r>
  <r>
    <s v="O1921"/>
    <d v="2024-06-12T00:00:00"/>
    <x v="3"/>
    <x v="1"/>
    <x v="1"/>
    <s v="C386"/>
    <x v="56"/>
    <s v="B1937"/>
    <x v="55"/>
    <x v="2"/>
    <n v="27.93"/>
    <n v="1"/>
    <n v="27.93"/>
    <x v="1"/>
    <x v="4"/>
  </r>
  <r>
    <s v="O3517"/>
    <d v="2023-11-17T00:00:00"/>
    <x v="2"/>
    <x v="5"/>
    <x v="2"/>
    <s v="C679"/>
    <x v="57"/>
    <s v="B1667"/>
    <x v="56"/>
    <x v="2"/>
    <n v="32.64"/>
    <n v="5"/>
    <n v="163.19999999999999"/>
    <x v="1"/>
    <x v="2"/>
  </r>
  <r>
    <s v="O1948"/>
    <d v="2024-09-03T00:00:00"/>
    <x v="4"/>
    <x v="6"/>
    <x v="1"/>
    <s v="C154"/>
    <x v="58"/>
    <s v="B1735"/>
    <x v="57"/>
    <x v="3"/>
    <n v="44.59"/>
    <n v="4"/>
    <n v="178.36"/>
    <x v="3"/>
    <x v="7"/>
  </r>
  <r>
    <s v="O1087"/>
    <d v="2023-10-31T00:00:00"/>
    <x v="4"/>
    <x v="10"/>
    <x v="2"/>
    <s v="C163"/>
    <x v="59"/>
    <s v="B1798"/>
    <x v="58"/>
    <x v="1"/>
    <n v="19.29"/>
    <n v="5"/>
    <n v="96.45"/>
    <x v="3"/>
    <x v="1"/>
  </r>
  <r>
    <s v="O3828"/>
    <d v="2023-04-08T00:00:00"/>
    <x v="6"/>
    <x v="7"/>
    <x v="2"/>
    <s v="C270"/>
    <x v="60"/>
    <s v="B1757"/>
    <x v="59"/>
    <x v="3"/>
    <n v="35.01"/>
    <n v="2"/>
    <n v="70.02"/>
    <x v="0"/>
    <x v="3"/>
  </r>
  <r>
    <s v="O2172"/>
    <d v="2023-01-21T00:00:00"/>
    <x v="6"/>
    <x v="11"/>
    <x v="2"/>
    <s v="C558"/>
    <x v="35"/>
    <s v="B1435"/>
    <x v="60"/>
    <x v="3"/>
    <n v="44.94"/>
    <n v="2"/>
    <n v="89.88"/>
    <x v="1"/>
    <x v="7"/>
  </r>
  <r>
    <s v="O3764"/>
    <d v="2023-09-25T00:00:00"/>
    <x v="1"/>
    <x v="6"/>
    <x v="2"/>
    <s v="C260"/>
    <x v="61"/>
    <s v="B1002"/>
    <x v="61"/>
    <x v="0"/>
    <n v="33.33"/>
    <n v="1"/>
    <n v="33.33"/>
    <x v="2"/>
    <x v="0"/>
  </r>
  <r>
    <s v="O3203"/>
    <d v="2023-12-25T00:00:00"/>
    <x v="1"/>
    <x v="9"/>
    <x v="2"/>
    <s v="C106"/>
    <x v="62"/>
    <s v="B1887"/>
    <x v="62"/>
    <x v="3"/>
    <n v="33.770000000000003"/>
    <n v="2"/>
    <n v="67.540000000000006"/>
    <x v="2"/>
    <x v="2"/>
  </r>
  <r>
    <s v="O3519"/>
    <d v="2025-04-12T00:00:00"/>
    <x v="6"/>
    <x v="7"/>
    <x v="0"/>
    <s v="C427"/>
    <x v="63"/>
    <s v="B1768"/>
    <x v="63"/>
    <x v="0"/>
    <n v="20.010000000000002"/>
    <n v="3"/>
    <n v="60.03"/>
    <x v="1"/>
    <x v="2"/>
  </r>
  <r>
    <s v="O1185"/>
    <d v="2024-04-10T00:00:00"/>
    <x v="3"/>
    <x v="7"/>
    <x v="1"/>
    <s v="C863"/>
    <x v="64"/>
    <s v="B1621"/>
    <x v="64"/>
    <x v="2"/>
    <n v="34.770000000000003"/>
    <n v="2"/>
    <n v="69.540000000000006"/>
    <x v="1"/>
    <x v="1"/>
  </r>
  <r>
    <s v="O2441"/>
    <d v="2023-02-09T00:00:00"/>
    <x v="5"/>
    <x v="3"/>
    <x v="2"/>
    <s v="C760"/>
    <x v="65"/>
    <s v="B1578"/>
    <x v="65"/>
    <x v="2"/>
    <n v="42.52"/>
    <n v="1"/>
    <n v="42.52"/>
    <x v="2"/>
    <x v="2"/>
  </r>
  <r>
    <s v="O2344"/>
    <d v="2023-10-08T00:00:00"/>
    <x v="0"/>
    <x v="10"/>
    <x v="2"/>
    <s v="C741"/>
    <x v="66"/>
    <s v="B1795"/>
    <x v="66"/>
    <x v="0"/>
    <n v="14.02"/>
    <n v="4"/>
    <n v="56.08"/>
    <x v="1"/>
    <x v="0"/>
  </r>
  <r>
    <s v="O2395"/>
    <d v="2024-12-06T00:00:00"/>
    <x v="2"/>
    <x v="9"/>
    <x v="1"/>
    <s v="C461"/>
    <x v="67"/>
    <s v="B1578"/>
    <x v="67"/>
    <x v="0"/>
    <n v="35.94"/>
    <n v="4"/>
    <n v="143.76"/>
    <x v="2"/>
    <x v="1"/>
  </r>
  <r>
    <s v="O1518"/>
    <d v="2023-02-05T00:00:00"/>
    <x v="0"/>
    <x v="3"/>
    <x v="2"/>
    <s v="C970"/>
    <x v="68"/>
    <s v="B1977"/>
    <x v="68"/>
    <x v="0"/>
    <n v="33.229999999999997"/>
    <n v="1"/>
    <n v="33.229999999999997"/>
    <x v="2"/>
    <x v="2"/>
  </r>
  <r>
    <s v="O2502"/>
    <d v="2025-01-14T00:00:00"/>
    <x v="4"/>
    <x v="11"/>
    <x v="0"/>
    <s v="C565"/>
    <x v="69"/>
    <s v="B1566"/>
    <x v="69"/>
    <x v="0"/>
    <n v="32.78"/>
    <n v="3"/>
    <n v="98.34"/>
    <x v="0"/>
    <x v="2"/>
  </r>
  <r>
    <s v="O3248"/>
    <d v="2025-08-19T00:00:00"/>
    <x v="4"/>
    <x v="8"/>
    <x v="0"/>
    <s v="C498"/>
    <x v="70"/>
    <s v="B1972"/>
    <x v="70"/>
    <x v="2"/>
    <n v="23.14"/>
    <n v="3"/>
    <n v="69.42"/>
    <x v="0"/>
    <x v="5"/>
  </r>
  <r>
    <s v="O2425"/>
    <d v="2022-12-30T00:00:00"/>
    <x v="2"/>
    <x v="9"/>
    <x v="3"/>
    <s v="C293"/>
    <x v="71"/>
    <s v="B1849"/>
    <x v="3"/>
    <x v="0"/>
    <n v="31.23"/>
    <n v="5"/>
    <n v="156.15"/>
    <x v="0"/>
    <x v="0"/>
  </r>
  <r>
    <s v="O2218"/>
    <d v="2023-08-18T00:00:00"/>
    <x v="2"/>
    <x v="8"/>
    <x v="2"/>
    <s v="C507"/>
    <x v="72"/>
    <s v="B1555"/>
    <x v="71"/>
    <x v="2"/>
    <n v="37.39"/>
    <n v="3"/>
    <n v="112.17"/>
    <x v="0"/>
    <x v="2"/>
  </r>
  <r>
    <s v="O2124"/>
    <d v="2023-04-14T00:00:00"/>
    <x v="2"/>
    <x v="7"/>
    <x v="2"/>
    <s v="C347"/>
    <x v="73"/>
    <s v="B1688"/>
    <x v="72"/>
    <x v="3"/>
    <n v="37.71"/>
    <n v="5"/>
    <n v="188.55"/>
    <x v="0"/>
    <x v="2"/>
  </r>
  <r>
    <s v="O3063"/>
    <d v="2023-10-28T00:00:00"/>
    <x v="6"/>
    <x v="10"/>
    <x v="2"/>
    <s v="C406"/>
    <x v="74"/>
    <s v="B1651"/>
    <x v="73"/>
    <x v="0"/>
    <n v="48.89"/>
    <n v="1"/>
    <n v="48.89"/>
    <x v="0"/>
    <x v="5"/>
  </r>
  <r>
    <s v="O1957"/>
    <d v="2024-01-30T00:00:00"/>
    <x v="4"/>
    <x v="11"/>
    <x v="1"/>
    <s v="C999"/>
    <x v="75"/>
    <s v="B1679"/>
    <x v="74"/>
    <x v="2"/>
    <n v="10.34"/>
    <n v="4"/>
    <n v="41.36"/>
    <x v="2"/>
    <x v="7"/>
  </r>
  <r>
    <s v="O2477"/>
    <d v="2023-01-11T00:00:00"/>
    <x v="3"/>
    <x v="11"/>
    <x v="2"/>
    <s v="C233"/>
    <x v="76"/>
    <s v="B1986"/>
    <x v="75"/>
    <x v="2"/>
    <n v="43.63"/>
    <n v="2"/>
    <n v="87.26"/>
    <x v="1"/>
    <x v="2"/>
  </r>
  <r>
    <s v="O1318"/>
    <d v="2023-10-27T00:00:00"/>
    <x v="2"/>
    <x v="10"/>
    <x v="2"/>
    <s v="C565"/>
    <x v="77"/>
    <s v="B1102"/>
    <x v="76"/>
    <x v="2"/>
    <n v="35.700000000000003"/>
    <n v="2"/>
    <n v="71.400000000000006"/>
    <x v="2"/>
    <x v="3"/>
  </r>
  <r>
    <s v="O3797"/>
    <d v="2024-06-04T00:00:00"/>
    <x v="4"/>
    <x v="1"/>
    <x v="1"/>
    <s v="C926"/>
    <x v="78"/>
    <s v="B1954"/>
    <x v="77"/>
    <x v="2"/>
    <n v="19.36"/>
    <n v="5"/>
    <n v="96.8"/>
    <x v="2"/>
    <x v="2"/>
  </r>
  <r>
    <s v="O1300"/>
    <d v="2023-06-10T00:00:00"/>
    <x v="6"/>
    <x v="1"/>
    <x v="2"/>
    <s v="C948"/>
    <x v="79"/>
    <s v="B1794"/>
    <x v="78"/>
    <x v="3"/>
    <n v="31.85"/>
    <n v="4"/>
    <n v="127.4"/>
    <x v="1"/>
    <x v="4"/>
  </r>
  <r>
    <s v="O1143"/>
    <d v="2023-01-29T00:00:00"/>
    <x v="0"/>
    <x v="11"/>
    <x v="2"/>
    <s v="C988"/>
    <x v="80"/>
    <s v="B1328"/>
    <x v="79"/>
    <x v="1"/>
    <n v="36.76"/>
    <n v="4"/>
    <n v="147.04"/>
    <x v="1"/>
    <x v="4"/>
  </r>
  <r>
    <s v="O1819"/>
    <d v="2023-02-11T00:00:00"/>
    <x v="6"/>
    <x v="3"/>
    <x v="2"/>
    <s v="C514"/>
    <x v="81"/>
    <s v="B1764"/>
    <x v="80"/>
    <x v="0"/>
    <n v="19.809999999999999"/>
    <n v="2"/>
    <n v="39.619999999999997"/>
    <x v="3"/>
    <x v="7"/>
  </r>
  <r>
    <s v="O3437"/>
    <d v="2024-08-21T00:00:00"/>
    <x v="3"/>
    <x v="8"/>
    <x v="1"/>
    <s v="C487"/>
    <x v="82"/>
    <s v="B1229"/>
    <x v="81"/>
    <x v="0"/>
    <n v="38.99"/>
    <n v="2"/>
    <n v="77.98"/>
    <x v="2"/>
    <x v="5"/>
  </r>
  <r>
    <s v="O3369"/>
    <d v="2025-03-22T00:00:00"/>
    <x v="6"/>
    <x v="0"/>
    <x v="0"/>
    <s v="C343"/>
    <x v="83"/>
    <s v="B1600"/>
    <x v="82"/>
    <x v="0"/>
    <n v="29.31"/>
    <n v="5"/>
    <n v="146.55000000000001"/>
    <x v="2"/>
    <x v="5"/>
  </r>
  <r>
    <s v="O2611"/>
    <d v="2025-08-23T00:00:00"/>
    <x v="6"/>
    <x v="8"/>
    <x v="0"/>
    <s v="C365"/>
    <x v="84"/>
    <s v="B1959"/>
    <x v="53"/>
    <x v="2"/>
    <n v="31.42"/>
    <n v="2"/>
    <n v="62.84"/>
    <x v="2"/>
    <x v="7"/>
  </r>
  <r>
    <s v="O1887"/>
    <d v="2024-08-27T00:00:00"/>
    <x v="4"/>
    <x v="8"/>
    <x v="1"/>
    <s v="C878"/>
    <x v="85"/>
    <s v="B1572"/>
    <x v="83"/>
    <x v="0"/>
    <n v="49.37"/>
    <n v="1"/>
    <n v="49.37"/>
    <x v="2"/>
    <x v="1"/>
  </r>
  <r>
    <s v="O2323"/>
    <d v="2022-10-29T00:00:00"/>
    <x v="6"/>
    <x v="10"/>
    <x v="3"/>
    <s v="C624"/>
    <x v="86"/>
    <s v="B1251"/>
    <x v="84"/>
    <x v="1"/>
    <n v="37.61"/>
    <n v="1"/>
    <n v="37.61"/>
    <x v="0"/>
    <x v="5"/>
  </r>
  <r>
    <s v="O1624"/>
    <d v="2024-10-19T00:00:00"/>
    <x v="6"/>
    <x v="10"/>
    <x v="1"/>
    <s v="C437"/>
    <x v="87"/>
    <s v="B1466"/>
    <x v="85"/>
    <x v="0"/>
    <n v="31.59"/>
    <n v="5"/>
    <n v="157.94999999999999"/>
    <x v="0"/>
    <x v="3"/>
  </r>
  <r>
    <s v="O2806"/>
    <d v="2022-11-23T00:00:00"/>
    <x v="3"/>
    <x v="5"/>
    <x v="3"/>
    <s v="C898"/>
    <x v="88"/>
    <s v="B1958"/>
    <x v="86"/>
    <x v="3"/>
    <n v="7.87"/>
    <n v="3"/>
    <n v="23.61"/>
    <x v="2"/>
    <x v="2"/>
  </r>
  <r>
    <s v="O1952"/>
    <d v="2023-09-12T00:00:00"/>
    <x v="4"/>
    <x v="6"/>
    <x v="2"/>
    <s v="C429"/>
    <x v="89"/>
    <s v="B1145"/>
    <x v="87"/>
    <x v="2"/>
    <n v="49.69"/>
    <n v="5"/>
    <n v="248.45"/>
    <x v="3"/>
    <x v="1"/>
  </r>
  <r>
    <s v="O2276"/>
    <d v="2023-03-22T00:00:00"/>
    <x v="3"/>
    <x v="0"/>
    <x v="2"/>
    <s v="C738"/>
    <x v="90"/>
    <s v="B1379"/>
    <x v="88"/>
    <x v="1"/>
    <n v="12.63"/>
    <n v="4"/>
    <n v="50.52"/>
    <x v="0"/>
    <x v="7"/>
  </r>
  <r>
    <s v="O1032"/>
    <d v="2024-10-30T00:00:00"/>
    <x v="3"/>
    <x v="10"/>
    <x v="1"/>
    <s v="C955"/>
    <x v="91"/>
    <s v="B1192"/>
    <x v="89"/>
    <x v="2"/>
    <n v="44.86"/>
    <n v="2"/>
    <n v="89.72"/>
    <x v="3"/>
    <x v="0"/>
  </r>
  <r>
    <s v="O1526"/>
    <d v="2024-04-06T00:00:00"/>
    <x v="6"/>
    <x v="7"/>
    <x v="1"/>
    <s v="C251"/>
    <x v="92"/>
    <s v="B1657"/>
    <x v="90"/>
    <x v="0"/>
    <n v="20.170000000000002"/>
    <n v="2"/>
    <n v="40.340000000000003"/>
    <x v="1"/>
    <x v="1"/>
  </r>
  <r>
    <s v="O3252"/>
    <d v="2024-11-28T00:00:00"/>
    <x v="5"/>
    <x v="5"/>
    <x v="1"/>
    <s v="C741"/>
    <x v="66"/>
    <s v="B1856"/>
    <x v="91"/>
    <x v="0"/>
    <n v="16.989999999999998"/>
    <n v="4"/>
    <n v="67.959999999999994"/>
    <x v="0"/>
    <x v="2"/>
  </r>
  <r>
    <s v="O3963"/>
    <d v="2025-06-27T00:00:00"/>
    <x v="2"/>
    <x v="1"/>
    <x v="0"/>
    <s v="C183"/>
    <x v="93"/>
    <s v="B1274"/>
    <x v="92"/>
    <x v="1"/>
    <n v="19.29"/>
    <n v="5"/>
    <n v="96.45"/>
    <x v="0"/>
    <x v="2"/>
  </r>
  <r>
    <s v="O1733"/>
    <d v="2024-11-29T00:00:00"/>
    <x v="2"/>
    <x v="5"/>
    <x v="1"/>
    <s v="C164"/>
    <x v="94"/>
    <s v="B1704"/>
    <x v="93"/>
    <x v="1"/>
    <n v="38.92"/>
    <n v="2"/>
    <n v="77.84"/>
    <x v="2"/>
    <x v="7"/>
  </r>
  <r>
    <s v="O3379"/>
    <d v="2023-06-26T00:00:00"/>
    <x v="1"/>
    <x v="1"/>
    <x v="2"/>
    <s v="C359"/>
    <x v="95"/>
    <s v="B1565"/>
    <x v="94"/>
    <x v="2"/>
    <n v="21.95"/>
    <n v="5"/>
    <n v="109.75"/>
    <x v="0"/>
    <x v="2"/>
  </r>
  <r>
    <s v="O3707"/>
    <d v="2024-09-17T00:00:00"/>
    <x v="4"/>
    <x v="6"/>
    <x v="1"/>
    <s v="C221"/>
    <x v="96"/>
    <s v="B1338"/>
    <x v="9"/>
    <x v="0"/>
    <n v="49.27"/>
    <n v="2"/>
    <n v="98.54"/>
    <x v="0"/>
    <x v="0"/>
  </r>
  <r>
    <s v="O1455"/>
    <d v="2023-11-08T00:00:00"/>
    <x v="3"/>
    <x v="5"/>
    <x v="2"/>
    <s v="C313"/>
    <x v="97"/>
    <s v="B1245"/>
    <x v="95"/>
    <x v="3"/>
    <n v="17.98"/>
    <n v="1"/>
    <n v="17.98"/>
    <x v="1"/>
    <x v="3"/>
  </r>
  <r>
    <s v="O1427"/>
    <d v="2023-02-08T00:00:00"/>
    <x v="3"/>
    <x v="3"/>
    <x v="2"/>
    <s v="C172"/>
    <x v="98"/>
    <s v="B1959"/>
    <x v="96"/>
    <x v="2"/>
    <n v="12.11"/>
    <n v="5"/>
    <n v="60.55"/>
    <x v="0"/>
    <x v="2"/>
  </r>
  <r>
    <s v="O2237"/>
    <d v="2022-10-01T00:00:00"/>
    <x v="6"/>
    <x v="10"/>
    <x v="3"/>
    <s v="C854"/>
    <x v="99"/>
    <s v="B1864"/>
    <x v="97"/>
    <x v="0"/>
    <n v="8.89"/>
    <n v="1"/>
    <n v="8.89"/>
    <x v="0"/>
    <x v="7"/>
  </r>
  <r>
    <s v="O3095"/>
    <d v="2024-11-28T00:00:00"/>
    <x v="5"/>
    <x v="5"/>
    <x v="1"/>
    <s v="C177"/>
    <x v="100"/>
    <s v="B1563"/>
    <x v="98"/>
    <x v="2"/>
    <n v="30.69"/>
    <n v="1"/>
    <n v="30.69"/>
    <x v="0"/>
    <x v="2"/>
  </r>
  <r>
    <s v="O1519"/>
    <d v="2023-03-15T00:00:00"/>
    <x v="3"/>
    <x v="0"/>
    <x v="2"/>
    <s v="C676"/>
    <x v="101"/>
    <s v="B1337"/>
    <x v="99"/>
    <x v="2"/>
    <n v="10.91"/>
    <n v="4"/>
    <n v="43.64"/>
    <x v="1"/>
    <x v="3"/>
  </r>
  <r>
    <s v="O1262"/>
    <d v="2024-03-14T00:00:00"/>
    <x v="5"/>
    <x v="0"/>
    <x v="1"/>
    <s v="C978"/>
    <x v="102"/>
    <s v="B1864"/>
    <x v="100"/>
    <x v="3"/>
    <n v="17.04"/>
    <n v="3"/>
    <n v="51.12"/>
    <x v="3"/>
    <x v="3"/>
  </r>
  <r>
    <s v="O2466"/>
    <d v="2025-04-29T00:00:00"/>
    <x v="4"/>
    <x v="7"/>
    <x v="0"/>
    <s v="C376"/>
    <x v="103"/>
    <s v="B1357"/>
    <x v="101"/>
    <x v="2"/>
    <n v="37.19"/>
    <n v="3"/>
    <n v="111.57"/>
    <x v="0"/>
    <x v="6"/>
  </r>
  <r>
    <s v="O3377"/>
    <d v="2025-06-17T00:00:00"/>
    <x v="4"/>
    <x v="1"/>
    <x v="0"/>
    <s v="C945"/>
    <x v="104"/>
    <s v="B1144"/>
    <x v="102"/>
    <x v="1"/>
    <n v="47.62"/>
    <n v="1"/>
    <n v="47.62"/>
    <x v="0"/>
    <x v="2"/>
  </r>
  <r>
    <s v="O1566"/>
    <d v="2024-10-31T00:00:00"/>
    <x v="5"/>
    <x v="10"/>
    <x v="1"/>
    <s v="C453"/>
    <x v="105"/>
    <s v="B1450"/>
    <x v="103"/>
    <x v="0"/>
    <n v="43.95"/>
    <n v="1"/>
    <n v="43.95"/>
    <x v="2"/>
    <x v="1"/>
  </r>
  <r>
    <s v="O1947"/>
    <d v="2023-09-24T00:00:00"/>
    <x v="0"/>
    <x v="6"/>
    <x v="2"/>
    <s v="C257"/>
    <x v="106"/>
    <s v="B1180"/>
    <x v="104"/>
    <x v="2"/>
    <n v="19.18"/>
    <n v="1"/>
    <n v="19.18"/>
    <x v="2"/>
    <x v="0"/>
  </r>
  <r>
    <s v="O3763"/>
    <d v="2023-09-02T00:00:00"/>
    <x v="6"/>
    <x v="6"/>
    <x v="2"/>
    <s v="C313"/>
    <x v="107"/>
    <s v="B1724"/>
    <x v="105"/>
    <x v="1"/>
    <n v="18.7"/>
    <n v="3"/>
    <n v="56.1"/>
    <x v="0"/>
    <x v="0"/>
  </r>
  <r>
    <s v="O3622"/>
    <d v="2023-05-14T00:00:00"/>
    <x v="0"/>
    <x v="4"/>
    <x v="2"/>
    <s v="C833"/>
    <x v="108"/>
    <s v="B1921"/>
    <x v="36"/>
    <x v="3"/>
    <n v="34.22"/>
    <n v="3"/>
    <n v="102.66"/>
    <x v="0"/>
    <x v="5"/>
  </r>
  <r>
    <s v="O3751"/>
    <d v="2024-02-18T00:00:00"/>
    <x v="0"/>
    <x v="3"/>
    <x v="1"/>
    <s v="C127"/>
    <x v="109"/>
    <s v="B1225"/>
    <x v="106"/>
    <x v="2"/>
    <n v="7.07"/>
    <n v="5"/>
    <n v="35.35"/>
    <x v="0"/>
    <x v="5"/>
  </r>
  <r>
    <s v="O2995"/>
    <d v="2023-02-10T00:00:00"/>
    <x v="2"/>
    <x v="3"/>
    <x v="2"/>
    <s v="C252"/>
    <x v="110"/>
    <s v="B1935"/>
    <x v="107"/>
    <x v="2"/>
    <n v="5.92"/>
    <n v="1"/>
    <n v="5.92"/>
    <x v="2"/>
    <x v="3"/>
  </r>
  <r>
    <s v="O2823"/>
    <d v="2025-02-13T00:00:00"/>
    <x v="5"/>
    <x v="3"/>
    <x v="0"/>
    <s v="C229"/>
    <x v="22"/>
    <s v="B1247"/>
    <x v="108"/>
    <x v="0"/>
    <n v="17.95"/>
    <n v="4"/>
    <n v="71.8"/>
    <x v="2"/>
    <x v="0"/>
  </r>
  <r>
    <s v="O1809"/>
    <d v="2024-11-20T00:00:00"/>
    <x v="3"/>
    <x v="5"/>
    <x v="1"/>
    <s v="C971"/>
    <x v="111"/>
    <s v="B1874"/>
    <x v="109"/>
    <x v="3"/>
    <n v="33.18"/>
    <n v="1"/>
    <n v="33.18"/>
    <x v="1"/>
    <x v="3"/>
  </r>
  <r>
    <s v="O3803"/>
    <d v="2025-03-24T00:00:00"/>
    <x v="1"/>
    <x v="0"/>
    <x v="0"/>
    <s v="C899"/>
    <x v="112"/>
    <s v="B1073"/>
    <x v="110"/>
    <x v="2"/>
    <n v="47.38"/>
    <n v="4"/>
    <n v="189.52"/>
    <x v="0"/>
    <x v="2"/>
  </r>
  <r>
    <s v="O1147"/>
    <d v="2023-09-10T00:00:00"/>
    <x v="0"/>
    <x v="6"/>
    <x v="2"/>
    <s v="C860"/>
    <x v="113"/>
    <s v="B1870"/>
    <x v="111"/>
    <x v="0"/>
    <n v="49.28"/>
    <n v="2"/>
    <n v="98.56"/>
    <x v="3"/>
    <x v="3"/>
  </r>
  <r>
    <s v="O1264"/>
    <d v="2024-11-14T00:00:00"/>
    <x v="5"/>
    <x v="5"/>
    <x v="1"/>
    <s v="C468"/>
    <x v="114"/>
    <s v="B1530"/>
    <x v="112"/>
    <x v="0"/>
    <n v="27.27"/>
    <n v="4"/>
    <n v="109.08"/>
    <x v="1"/>
    <x v="2"/>
  </r>
  <r>
    <s v="O2733"/>
    <d v="2024-11-08T00:00:00"/>
    <x v="2"/>
    <x v="5"/>
    <x v="1"/>
    <s v="C569"/>
    <x v="115"/>
    <s v="B1730"/>
    <x v="113"/>
    <x v="0"/>
    <n v="34.06"/>
    <n v="4"/>
    <n v="136.24"/>
    <x v="2"/>
    <x v="5"/>
  </r>
  <r>
    <s v="O3382"/>
    <d v="2022-09-22T00:00:00"/>
    <x v="5"/>
    <x v="6"/>
    <x v="3"/>
    <s v="C572"/>
    <x v="116"/>
    <s v="B1792"/>
    <x v="114"/>
    <x v="2"/>
    <n v="47.06"/>
    <n v="1"/>
    <n v="47.06"/>
    <x v="2"/>
    <x v="7"/>
  </r>
  <r>
    <s v="O1005"/>
    <d v="2023-01-05T00:00:00"/>
    <x v="5"/>
    <x v="11"/>
    <x v="2"/>
    <s v="C835"/>
    <x v="117"/>
    <s v="B1995"/>
    <x v="115"/>
    <x v="1"/>
    <n v="48.5"/>
    <n v="4"/>
    <n v="194"/>
    <x v="0"/>
    <x v="1"/>
  </r>
  <r>
    <s v="O3021"/>
    <d v="2024-01-28T00:00:00"/>
    <x v="0"/>
    <x v="11"/>
    <x v="1"/>
    <s v="C321"/>
    <x v="118"/>
    <s v="B1554"/>
    <x v="116"/>
    <x v="0"/>
    <n v="35.14"/>
    <n v="5"/>
    <n v="175.7"/>
    <x v="2"/>
    <x v="1"/>
  </r>
  <r>
    <s v="O3114"/>
    <d v="2023-10-18T00:00:00"/>
    <x v="3"/>
    <x v="10"/>
    <x v="2"/>
    <s v="C823"/>
    <x v="119"/>
    <s v="B1586"/>
    <x v="117"/>
    <x v="0"/>
    <n v="12.99"/>
    <n v="2"/>
    <n v="25.98"/>
    <x v="0"/>
    <x v="7"/>
  </r>
  <r>
    <s v="O1562"/>
    <d v="2024-10-16T00:00:00"/>
    <x v="3"/>
    <x v="10"/>
    <x v="1"/>
    <s v="C327"/>
    <x v="120"/>
    <s v="B1806"/>
    <x v="118"/>
    <x v="3"/>
    <n v="29.07"/>
    <n v="4"/>
    <n v="116.28"/>
    <x v="2"/>
    <x v="7"/>
  </r>
  <r>
    <s v="O3179"/>
    <d v="2025-08-06T00:00:00"/>
    <x v="3"/>
    <x v="8"/>
    <x v="0"/>
    <s v="C980"/>
    <x v="121"/>
    <s v="B1195"/>
    <x v="50"/>
    <x v="2"/>
    <n v="13.66"/>
    <n v="2"/>
    <n v="27.32"/>
    <x v="1"/>
    <x v="0"/>
  </r>
  <r>
    <s v="O3069"/>
    <d v="2025-07-06T00:00:00"/>
    <x v="0"/>
    <x v="2"/>
    <x v="0"/>
    <s v="C458"/>
    <x v="122"/>
    <s v="B1424"/>
    <x v="119"/>
    <x v="1"/>
    <n v="35.96"/>
    <n v="1"/>
    <n v="35.96"/>
    <x v="1"/>
    <x v="7"/>
  </r>
  <r>
    <s v="O3430"/>
    <d v="2024-03-10T00:00:00"/>
    <x v="0"/>
    <x v="0"/>
    <x v="1"/>
    <s v="C618"/>
    <x v="123"/>
    <s v="B1472"/>
    <x v="120"/>
    <x v="0"/>
    <n v="38.729999999999997"/>
    <n v="4"/>
    <n v="154.91999999999999"/>
    <x v="0"/>
    <x v="2"/>
  </r>
  <r>
    <s v="O2069"/>
    <d v="2024-06-13T00:00:00"/>
    <x v="5"/>
    <x v="1"/>
    <x v="1"/>
    <s v="C647"/>
    <x v="124"/>
    <s v="B1781"/>
    <x v="121"/>
    <x v="0"/>
    <n v="37.6"/>
    <n v="1"/>
    <n v="37.6"/>
    <x v="3"/>
    <x v="3"/>
  </r>
  <r>
    <s v="O1965"/>
    <d v="2024-02-19T00:00:00"/>
    <x v="1"/>
    <x v="3"/>
    <x v="1"/>
    <s v="C133"/>
    <x v="125"/>
    <s v="B1936"/>
    <x v="122"/>
    <x v="3"/>
    <n v="41.39"/>
    <n v="3"/>
    <n v="124.17"/>
    <x v="3"/>
    <x v="1"/>
  </r>
  <r>
    <s v="O1979"/>
    <d v="2024-06-28T00:00:00"/>
    <x v="2"/>
    <x v="1"/>
    <x v="1"/>
    <s v="C252"/>
    <x v="110"/>
    <s v="B1489"/>
    <x v="123"/>
    <x v="3"/>
    <n v="24.94"/>
    <n v="5"/>
    <n v="124.7"/>
    <x v="3"/>
    <x v="2"/>
  </r>
  <r>
    <s v="O3131"/>
    <d v="2024-06-15T00:00:00"/>
    <x v="6"/>
    <x v="1"/>
    <x v="1"/>
    <s v="C604"/>
    <x v="126"/>
    <s v="B1331"/>
    <x v="124"/>
    <x v="0"/>
    <n v="39.06"/>
    <n v="1"/>
    <n v="39.06"/>
    <x v="0"/>
    <x v="6"/>
  </r>
  <r>
    <s v="O1985"/>
    <d v="2023-05-03T00:00:00"/>
    <x v="3"/>
    <x v="4"/>
    <x v="2"/>
    <s v="C992"/>
    <x v="127"/>
    <s v="B1036"/>
    <x v="125"/>
    <x v="3"/>
    <n v="7.01"/>
    <n v="4"/>
    <n v="28.04"/>
    <x v="1"/>
    <x v="0"/>
  </r>
  <r>
    <s v="O3126"/>
    <d v="2024-08-11T00:00:00"/>
    <x v="0"/>
    <x v="8"/>
    <x v="1"/>
    <s v="C259"/>
    <x v="128"/>
    <s v="B1125"/>
    <x v="126"/>
    <x v="2"/>
    <n v="31.1"/>
    <n v="3"/>
    <n v="93.3"/>
    <x v="0"/>
    <x v="5"/>
  </r>
  <r>
    <s v="O2942"/>
    <d v="2023-05-11T00:00:00"/>
    <x v="5"/>
    <x v="4"/>
    <x v="2"/>
    <s v="C357"/>
    <x v="129"/>
    <s v="B1218"/>
    <x v="127"/>
    <x v="2"/>
    <n v="21.48"/>
    <n v="1"/>
    <n v="21.48"/>
    <x v="1"/>
    <x v="2"/>
  </r>
  <r>
    <s v="O3931"/>
    <d v="2023-07-08T00:00:00"/>
    <x v="6"/>
    <x v="2"/>
    <x v="2"/>
    <s v="C540"/>
    <x v="130"/>
    <s v="B1565"/>
    <x v="128"/>
    <x v="2"/>
    <n v="29.11"/>
    <n v="5"/>
    <n v="145.55000000000001"/>
    <x v="2"/>
    <x v="5"/>
  </r>
  <r>
    <s v="O3768"/>
    <d v="2024-08-08T00:00:00"/>
    <x v="5"/>
    <x v="8"/>
    <x v="1"/>
    <s v="C711"/>
    <x v="131"/>
    <s v="B1611"/>
    <x v="129"/>
    <x v="3"/>
    <n v="16.3"/>
    <n v="5"/>
    <n v="81.5"/>
    <x v="1"/>
    <x v="7"/>
  </r>
  <r>
    <s v="O1943"/>
    <d v="2023-07-06T00:00:00"/>
    <x v="5"/>
    <x v="2"/>
    <x v="2"/>
    <s v="C227"/>
    <x v="132"/>
    <s v="B1931"/>
    <x v="130"/>
    <x v="1"/>
    <n v="14.9"/>
    <n v="3"/>
    <n v="44.7"/>
    <x v="3"/>
    <x v="1"/>
  </r>
  <r>
    <s v="O2334"/>
    <d v="2023-12-20T00:00:00"/>
    <x v="3"/>
    <x v="9"/>
    <x v="2"/>
    <s v="C934"/>
    <x v="133"/>
    <s v="B1327"/>
    <x v="131"/>
    <x v="1"/>
    <n v="10.98"/>
    <n v="4"/>
    <n v="43.92"/>
    <x v="0"/>
    <x v="1"/>
  </r>
  <r>
    <s v="O3217"/>
    <d v="2023-10-29T00:00:00"/>
    <x v="0"/>
    <x v="10"/>
    <x v="2"/>
    <s v="C940"/>
    <x v="134"/>
    <s v="B1912"/>
    <x v="132"/>
    <x v="1"/>
    <n v="10.97"/>
    <n v="1"/>
    <n v="10.97"/>
    <x v="1"/>
    <x v="6"/>
  </r>
  <r>
    <s v="O3452"/>
    <d v="2023-07-17T00:00:00"/>
    <x v="1"/>
    <x v="2"/>
    <x v="2"/>
    <s v="C274"/>
    <x v="135"/>
    <s v="B1700"/>
    <x v="133"/>
    <x v="2"/>
    <n v="44.12"/>
    <n v="2"/>
    <n v="88.24"/>
    <x v="1"/>
    <x v="1"/>
  </r>
  <r>
    <s v="O3948"/>
    <d v="2023-08-06T00:00:00"/>
    <x v="0"/>
    <x v="8"/>
    <x v="2"/>
    <s v="C132"/>
    <x v="136"/>
    <s v="B1708"/>
    <x v="134"/>
    <x v="3"/>
    <n v="44.65"/>
    <n v="1"/>
    <n v="44.65"/>
    <x v="1"/>
    <x v="3"/>
  </r>
  <r>
    <s v="O2647"/>
    <d v="2025-04-16T00:00:00"/>
    <x v="3"/>
    <x v="7"/>
    <x v="0"/>
    <s v="C359"/>
    <x v="95"/>
    <s v="B1320"/>
    <x v="135"/>
    <x v="1"/>
    <n v="15.59"/>
    <n v="1"/>
    <n v="15.59"/>
    <x v="1"/>
    <x v="2"/>
  </r>
  <r>
    <s v="O1110"/>
    <d v="2023-12-30T00:00:00"/>
    <x v="6"/>
    <x v="9"/>
    <x v="2"/>
    <s v="C648"/>
    <x v="137"/>
    <s v="B1885"/>
    <x v="136"/>
    <x v="2"/>
    <n v="39.47"/>
    <n v="3"/>
    <n v="118.41"/>
    <x v="2"/>
    <x v="3"/>
  </r>
  <r>
    <s v="O3222"/>
    <d v="2025-07-30T00:00:00"/>
    <x v="3"/>
    <x v="2"/>
    <x v="0"/>
    <s v="C830"/>
    <x v="138"/>
    <s v="B1433"/>
    <x v="137"/>
    <x v="0"/>
    <n v="39.380000000000003"/>
    <n v="4"/>
    <n v="157.52000000000001"/>
    <x v="0"/>
    <x v="1"/>
  </r>
  <r>
    <s v="O2003"/>
    <d v="2023-04-26T00:00:00"/>
    <x v="3"/>
    <x v="7"/>
    <x v="2"/>
    <s v="C263"/>
    <x v="139"/>
    <s v="B1597"/>
    <x v="138"/>
    <x v="2"/>
    <n v="36.19"/>
    <n v="2"/>
    <n v="72.38"/>
    <x v="0"/>
    <x v="2"/>
  </r>
  <r>
    <s v="O3560"/>
    <d v="2023-03-22T00:00:00"/>
    <x v="3"/>
    <x v="0"/>
    <x v="2"/>
    <s v="C575"/>
    <x v="140"/>
    <s v="B1959"/>
    <x v="139"/>
    <x v="1"/>
    <n v="31.12"/>
    <n v="3"/>
    <n v="93.36"/>
    <x v="0"/>
    <x v="2"/>
  </r>
  <r>
    <s v="O3875"/>
    <d v="2023-10-16T00:00:00"/>
    <x v="1"/>
    <x v="10"/>
    <x v="2"/>
    <s v="C479"/>
    <x v="141"/>
    <s v="B1018"/>
    <x v="140"/>
    <x v="0"/>
    <n v="10.26"/>
    <n v="5"/>
    <n v="51.3"/>
    <x v="2"/>
    <x v="0"/>
  </r>
  <r>
    <s v="O1009"/>
    <d v="2024-01-02T00:00:00"/>
    <x v="4"/>
    <x v="11"/>
    <x v="1"/>
    <s v="C717"/>
    <x v="142"/>
    <s v="B1160"/>
    <x v="141"/>
    <x v="0"/>
    <n v="7.32"/>
    <n v="4"/>
    <n v="29.28"/>
    <x v="2"/>
    <x v="0"/>
  </r>
  <r>
    <s v="O3527"/>
    <d v="2024-07-13T00:00:00"/>
    <x v="6"/>
    <x v="2"/>
    <x v="1"/>
    <s v="C299"/>
    <x v="143"/>
    <s v="B1126"/>
    <x v="142"/>
    <x v="2"/>
    <n v="6.83"/>
    <n v="2"/>
    <n v="13.66"/>
    <x v="1"/>
    <x v="7"/>
  </r>
  <r>
    <s v="O3456"/>
    <d v="2022-11-10T00:00:00"/>
    <x v="5"/>
    <x v="5"/>
    <x v="3"/>
    <s v="C346"/>
    <x v="144"/>
    <s v="B1269"/>
    <x v="143"/>
    <x v="3"/>
    <n v="38.159999999999997"/>
    <n v="5"/>
    <n v="190.8"/>
    <x v="2"/>
    <x v="2"/>
  </r>
  <r>
    <s v="O1054"/>
    <d v="2023-07-10T00:00:00"/>
    <x v="1"/>
    <x v="2"/>
    <x v="2"/>
    <s v="C256"/>
    <x v="145"/>
    <s v="B1585"/>
    <x v="144"/>
    <x v="1"/>
    <n v="30.11"/>
    <n v="1"/>
    <n v="30.11"/>
    <x v="2"/>
    <x v="1"/>
  </r>
  <r>
    <s v="O2616"/>
    <d v="2025-08-15T00:00:00"/>
    <x v="2"/>
    <x v="8"/>
    <x v="0"/>
    <s v="C821"/>
    <x v="146"/>
    <s v="B1234"/>
    <x v="145"/>
    <x v="3"/>
    <n v="8.61"/>
    <n v="1"/>
    <n v="8.61"/>
    <x v="0"/>
    <x v="3"/>
  </r>
  <r>
    <s v="O1218"/>
    <d v="2024-04-14T00:00:00"/>
    <x v="0"/>
    <x v="7"/>
    <x v="1"/>
    <s v="C901"/>
    <x v="147"/>
    <s v="B1440"/>
    <x v="146"/>
    <x v="3"/>
    <n v="45.79"/>
    <n v="2"/>
    <n v="91.58"/>
    <x v="3"/>
    <x v="4"/>
  </r>
  <r>
    <s v="O3289"/>
    <d v="2023-03-25T00:00:00"/>
    <x v="6"/>
    <x v="0"/>
    <x v="2"/>
    <s v="C816"/>
    <x v="148"/>
    <s v="B1448"/>
    <x v="147"/>
    <x v="0"/>
    <n v="28.41"/>
    <n v="1"/>
    <n v="28.41"/>
    <x v="2"/>
    <x v="1"/>
  </r>
  <r>
    <s v="O2187"/>
    <d v="2024-11-04T00:00:00"/>
    <x v="1"/>
    <x v="5"/>
    <x v="1"/>
    <s v="C313"/>
    <x v="107"/>
    <s v="B1930"/>
    <x v="148"/>
    <x v="1"/>
    <n v="37.700000000000003"/>
    <n v="4"/>
    <n v="150.80000000000001"/>
    <x v="2"/>
    <x v="7"/>
  </r>
  <r>
    <s v="O1030"/>
    <d v="2023-03-14T00:00:00"/>
    <x v="4"/>
    <x v="0"/>
    <x v="2"/>
    <s v="C273"/>
    <x v="149"/>
    <s v="B1069"/>
    <x v="12"/>
    <x v="1"/>
    <n v="24.13"/>
    <n v="5"/>
    <n v="120.65"/>
    <x v="1"/>
    <x v="1"/>
  </r>
  <r>
    <s v="O1946"/>
    <d v="2023-11-29T00:00:00"/>
    <x v="3"/>
    <x v="5"/>
    <x v="2"/>
    <s v="C487"/>
    <x v="82"/>
    <s v="B1016"/>
    <x v="149"/>
    <x v="1"/>
    <n v="38.479999999999997"/>
    <n v="2"/>
    <n v="76.959999999999994"/>
    <x v="3"/>
    <x v="1"/>
  </r>
  <r>
    <s v="O2554"/>
    <d v="2025-01-30T00:00:00"/>
    <x v="5"/>
    <x v="11"/>
    <x v="0"/>
    <s v="C672"/>
    <x v="150"/>
    <s v="B1879"/>
    <x v="150"/>
    <x v="0"/>
    <n v="19.420000000000002"/>
    <n v="2"/>
    <n v="38.840000000000003"/>
    <x v="0"/>
    <x v="0"/>
  </r>
  <r>
    <s v="O3381"/>
    <d v="2022-10-27T00:00:00"/>
    <x v="5"/>
    <x v="10"/>
    <x v="3"/>
    <s v="C408"/>
    <x v="151"/>
    <s v="B1696"/>
    <x v="14"/>
    <x v="0"/>
    <n v="48.54"/>
    <n v="1"/>
    <n v="48.54"/>
    <x v="0"/>
    <x v="2"/>
  </r>
  <r>
    <s v="O2858"/>
    <d v="2023-12-08T00:00:00"/>
    <x v="2"/>
    <x v="9"/>
    <x v="2"/>
    <s v="C962"/>
    <x v="152"/>
    <s v="B1195"/>
    <x v="50"/>
    <x v="2"/>
    <n v="10.29"/>
    <n v="4"/>
    <n v="41.16"/>
    <x v="2"/>
    <x v="1"/>
  </r>
  <r>
    <s v="O3044"/>
    <d v="2024-02-12T00:00:00"/>
    <x v="1"/>
    <x v="3"/>
    <x v="1"/>
    <s v="C780"/>
    <x v="153"/>
    <s v="B1143"/>
    <x v="151"/>
    <x v="0"/>
    <n v="34.29"/>
    <n v="1"/>
    <n v="34.29"/>
    <x v="0"/>
    <x v="0"/>
  </r>
  <r>
    <s v="O3994"/>
    <d v="2023-02-06T00:00:00"/>
    <x v="1"/>
    <x v="3"/>
    <x v="2"/>
    <s v="C431"/>
    <x v="154"/>
    <s v="B1739"/>
    <x v="152"/>
    <x v="1"/>
    <n v="5.88"/>
    <n v="4"/>
    <n v="23.52"/>
    <x v="0"/>
    <x v="5"/>
  </r>
  <r>
    <s v="O3085"/>
    <d v="2025-02-13T00:00:00"/>
    <x v="5"/>
    <x v="3"/>
    <x v="0"/>
    <s v="C862"/>
    <x v="155"/>
    <s v="B1395"/>
    <x v="153"/>
    <x v="2"/>
    <n v="32.159999999999997"/>
    <n v="2"/>
    <n v="64.319999999999993"/>
    <x v="2"/>
    <x v="2"/>
  </r>
  <r>
    <s v="O2786"/>
    <d v="2024-03-01T00:00:00"/>
    <x v="2"/>
    <x v="0"/>
    <x v="1"/>
    <s v="C623"/>
    <x v="156"/>
    <s v="B1119"/>
    <x v="154"/>
    <x v="2"/>
    <n v="10.37"/>
    <n v="5"/>
    <n v="51.85"/>
    <x v="2"/>
    <x v="3"/>
  </r>
  <r>
    <s v="O3029"/>
    <d v="2023-02-03T00:00:00"/>
    <x v="2"/>
    <x v="3"/>
    <x v="2"/>
    <s v="C590"/>
    <x v="157"/>
    <s v="B1939"/>
    <x v="155"/>
    <x v="2"/>
    <n v="28.86"/>
    <n v="4"/>
    <n v="115.44"/>
    <x v="0"/>
    <x v="0"/>
  </r>
  <r>
    <s v="O2288"/>
    <d v="2023-11-19T00:00:00"/>
    <x v="0"/>
    <x v="5"/>
    <x v="2"/>
    <s v="C881"/>
    <x v="158"/>
    <s v="B1121"/>
    <x v="156"/>
    <x v="2"/>
    <n v="39.619999999999997"/>
    <n v="4"/>
    <n v="158.47999999999999"/>
    <x v="1"/>
    <x v="5"/>
  </r>
  <r>
    <s v="O2468"/>
    <d v="2023-05-01T00:00:00"/>
    <x v="1"/>
    <x v="4"/>
    <x v="2"/>
    <s v="C601"/>
    <x v="159"/>
    <s v="B1580"/>
    <x v="157"/>
    <x v="0"/>
    <n v="46.17"/>
    <n v="4"/>
    <n v="184.68"/>
    <x v="0"/>
    <x v="1"/>
  </r>
  <r>
    <s v="O1460"/>
    <d v="2024-10-13T00:00:00"/>
    <x v="0"/>
    <x v="10"/>
    <x v="1"/>
    <s v="C352"/>
    <x v="160"/>
    <s v="B1381"/>
    <x v="158"/>
    <x v="3"/>
    <n v="33"/>
    <n v="3"/>
    <n v="99"/>
    <x v="2"/>
    <x v="3"/>
  </r>
  <r>
    <s v="O2901"/>
    <d v="2024-01-17T00:00:00"/>
    <x v="3"/>
    <x v="11"/>
    <x v="1"/>
    <s v="C450"/>
    <x v="161"/>
    <s v="B1082"/>
    <x v="159"/>
    <x v="0"/>
    <n v="43.54"/>
    <n v="1"/>
    <n v="43.54"/>
    <x v="1"/>
    <x v="7"/>
  </r>
  <r>
    <s v="O2265"/>
    <d v="2023-01-02T00:00:00"/>
    <x v="1"/>
    <x v="11"/>
    <x v="2"/>
    <s v="C225"/>
    <x v="162"/>
    <s v="B1232"/>
    <x v="160"/>
    <x v="3"/>
    <n v="23.91"/>
    <n v="4"/>
    <n v="95.64"/>
    <x v="2"/>
    <x v="5"/>
  </r>
  <r>
    <s v="O2787"/>
    <d v="2022-12-06T00:00:00"/>
    <x v="4"/>
    <x v="9"/>
    <x v="3"/>
    <s v="C639"/>
    <x v="163"/>
    <s v="B1594"/>
    <x v="161"/>
    <x v="1"/>
    <n v="43.65"/>
    <n v="1"/>
    <n v="43.65"/>
    <x v="0"/>
    <x v="5"/>
  </r>
  <r>
    <s v="O2266"/>
    <d v="2023-08-26T00:00:00"/>
    <x v="6"/>
    <x v="8"/>
    <x v="2"/>
    <s v="C214"/>
    <x v="164"/>
    <s v="B1398"/>
    <x v="162"/>
    <x v="0"/>
    <n v="15.11"/>
    <n v="4"/>
    <n v="60.44"/>
    <x v="0"/>
    <x v="2"/>
  </r>
  <r>
    <s v="O3618"/>
    <d v="2023-09-24T00:00:00"/>
    <x v="0"/>
    <x v="6"/>
    <x v="2"/>
    <s v="C679"/>
    <x v="165"/>
    <s v="B1948"/>
    <x v="163"/>
    <x v="0"/>
    <n v="35.53"/>
    <n v="1"/>
    <n v="35.53"/>
    <x v="2"/>
    <x v="5"/>
  </r>
  <r>
    <s v="O1888"/>
    <d v="2023-05-09T00:00:00"/>
    <x v="4"/>
    <x v="4"/>
    <x v="2"/>
    <s v="C480"/>
    <x v="166"/>
    <s v="B1840"/>
    <x v="164"/>
    <x v="3"/>
    <n v="14.92"/>
    <n v="4"/>
    <n v="59.68"/>
    <x v="1"/>
    <x v="2"/>
  </r>
  <r>
    <s v="O3838"/>
    <d v="2023-12-30T00:00:00"/>
    <x v="6"/>
    <x v="9"/>
    <x v="2"/>
    <s v="C415"/>
    <x v="167"/>
    <s v="B1729"/>
    <x v="165"/>
    <x v="3"/>
    <n v="45.02"/>
    <n v="4"/>
    <n v="180.08"/>
    <x v="0"/>
    <x v="0"/>
  </r>
  <r>
    <s v="O2905"/>
    <d v="2023-11-21T00:00:00"/>
    <x v="4"/>
    <x v="5"/>
    <x v="2"/>
    <s v="C811"/>
    <x v="168"/>
    <s v="B1273"/>
    <x v="166"/>
    <x v="1"/>
    <n v="29.03"/>
    <n v="4"/>
    <n v="116.12"/>
    <x v="0"/>
    <x v="0"/>
  </r>
  <r>
    <s v="O2622"/>
    <d v="2024-04-07T00:00:00"/>
    <x v="0"/>
    <x v="7"/>
    <x v="1"/>
    <s v="C286"/>
    <x v="169"/>
    <s v="B1726"/>
    <x v="167"/>
    <x v="3"/>
    <n v="16.43"/>
    <n v="5"/>
    <n v="82.15"/>
    <x v="0"/>
    <x v="6"/>
  </r>
  <r>
    <s v="O1049"/>
    <d v="2024-04-08T00:00:00"/>
    <x v="1"/>
    <x v="7"/>
    <x v="1"/>
    <s v="C623"/>
    <x v="156"/>
    <s v="B1624"/>
    <x v="168"/>
    <x v="1"/>
    <n v="36.94"/>
    <n v="5"/>
    <n v="184.7"/>
    <x v="3"/>
    <x v="7"/>
  </r>
  <r>
    <s v="O2135"/>
    <d v="2023-09-05T00:00:00"/>
    <x v="4"/>
    <x v="6"/>
    <x v="2"/>
    <s v="C460"/>
    <x v="170"/>
    <s v="B1189"/>
    <x v="169"/>
    <x v="0"/>
    <n v="8.9"/>
    <n v="3"/>
    <n v="26.7"/>
    <x v="3"/>
    <x v="4"/>
  </r>
  <r>
    <s v="O3596"/>
    <d v="2023-09-08T00:00:00"/>
    <x v="2"/>
    <x v="6"/>
    <x v="2"/>
    <s v="C995"/>
    <x v="171"/>
    <s v="B1736"/>
    <x v="170"/>
    <x v="2"/>
    <n v="16.149999999999999"/>
    <n v="3"/>
    <n v="48.45"/>
    <x v="1"/>
    <x v="2"/>
  </r>
  <r>
    <s v="O3653"/>
    <d v="2025-07-23T00:00:00"/>
    <x v="3"/>
    <x v="2"/>
    <x v="0"/>
    <s v="C257"/>
    <x v="106"/>
    <s v="B1578"/>
    <x v="171"/>
    <x v="2"/>
    <n v="17.079999999999998"/>
    <n v="2"/>
    <n v="34.159999999999997"/>
    <x v="2"/>
    <x v="2"/>
  </r>
  <r>
    <s v="O2949"/>
    <d v="2023-01-24T00:00:00"/>
    <x v="4"/>
    <x v="11"/>
    <x v="2"/>
    <s v="C692"/>
    <x v="172"/>
    <s v="B1332"/>
    <x v="172"/>
    <x v="0"/>
    <n v="34.25"/>
    <n v="1"/>
    <n v="34.25"/>
    <x v="1"/>
    <x v="0"/>
  </r>
  <r>
    <s v="O2507"/>
    <d v="2023-04-01T00:00:00"/>
    <x v="6"/>
    <x v="7"/>
    <x v="2"/>
    <s v="C771"/>
    <x v="60"/>
    <s v="B1918"/>
    <x v="173"/>
    <x v="0"/>
    <n v="47.13"/>
    <n v="2"/>
    <n v="94.26"/>
    <x v="0"/>
    <x v="1"/>
  </r>
  <r>
    <s v="O3246"/>
    <d v="2024-05-18T00:00:00"/>
    <x v="6"/>
    <x v="4"/>
    <x v="1"/>
    <s v="C412"/>
    <x v="173"/>
    <s v="B1887"/>
    <x v="174"/>
    <x v="2"/>
    <n v="56.83"/>
    <n v="5"/>
    <n v="284.14999999999998"/>
    <x v="2"/>
    <x v="0"/>
  </r>
  <r>
    <s v="O2202"/>
    <d v="2023-12-20T00:00:00"/>
    <x v="3"/>
    <x v="9"/>
    <x v="2"/>
    <s v="C274"/>
    <x v="135"/>
    <s v="B1565"/>
    <x v="175"/>
    <x v="0"/>
    <n v="27.86"/>
    <n v="2"/>
    <n v="55.72"/>
    <x v="0"/>
    <x v="2"/>
  </r>
  <r>
    <s v="O3296"/>
    <d v="2023-12-27T00:00:00"/>
    <x v="3"/>
    <x v="9"/>
    <x v="2"/>
    <s v="C388"/>
    <x v="174"/>
    <s v="B1076"/>
    <x v="24"/>
    <x v="1"/>
    <n v="34.880000000000003"/>
    <n v="1"/>
    <n v="34.880000000000003"/>
    <x v="2"/>
    <x v="5"/>
  </r>
  <r>
    <s v="O1709"/>
    <d v="2023-04-17T00:00:00"/>
    <x v="1"/>
    <x v="7"/>
    <x v="2"/>
    <s v="C396"/>
    <x v="175"/>
    <s v="B1744"/>
    <x v="176"/>
    <x v="1"/>
    <n v="28.18"/>
    <n v="5"/>
    <n v="140.9"/>
    <x v="1"/>
    <x v="7"/>
  </r>
  <r>
    <s v="O1022"/>
    <d v="2024-05-07T00:00:00"/>
    <x v="4"/>
    <x v="4"/>
    <x v="1"/>
    <s v="C898"/>
    <x v="176"/>
    <s v="B1008"/>
    <x v="177"/>
    <x v="2"/>
    <n v="5.8"/>
    <n v="5"/>
    <n v="29"/>
    <x v="3"/>
    <x v="2"/>
  </r>
  <r>
    <s v="O2810"/>
    <d v="2024-10-10T00:00:00"/>
    <x v="5"/>
    <x v="10"/>
    <x v="1"/>
    <s v="C538"/>
    <x v="177"/>
    <s v="B1560"/>
    <x v="178"/>
    <x v="2"/>
    <n v="15.39"/>
    <n v="2"/>
    <n v="30.78"/>
    <x v="2"/>
    <x v="1"/>
  </r>
  <r>
    <s v="O1094"/>
    <d v="2023-01-07T00:00:00"/>
    <x v="6"/>
    <x v="11"/>
    <x v="2"/>
    <s v="C172"/>
    <x v="178"/>
    <s v="B1721"/>
    <x v="179"/>
    <x v="3"/>
    <n v="24.39"/>
    <n v="2"/>
    <n v="48.78"/>
    <x v="2"/>
    <x v="7"/>
  </r>
  <r>
    <s v="O1791"/>
    <d v="2023-06-03T00:00:00"/>
    <x v="6"/>
    <x v="1"/>
    <x v="2"/>
    <s v="C336"/>
    <x v="179"/>
    <s v="B1490"/>
    <x v="180"/>
    <x v="0"/>
    <n v="20.29"/>
    <n v="1"/>
    <n v="20.29"/>
    <x v="3"/>
    <x v="2"/>
  </r>
  <r>
    <s v="O1828"/>
    <d v="2024-11-07T00:00:00"/>
    <x v="5"/>
    <x v="5"/>
    <x v="1"/>
    <s v="C107"/>
    <x v="180"/>
    <s v="B1554"/>
    <x v="116"/>
    <x v="1"/>
    <n v="35.6"/>
    <n v="2"/>
    <n v="71.2"/>
    <x v="3"/>
    <x v="4"/>
  </r>
  <r>
    <s v="O3605"/>
    <d v="2024-07-29T00:00:00"/>
    <x v="1"/>
    <x v="2"/>
    <x v="1"/>
    <s v="C352"/>
    <x v="160"/>
    <s v="B1552"/>
    <x v="181"/>
    <x v="2"/>
    <n v="11.16"/>
    <n v="1"/>
    <n v="11.16"/>
    <x v="0"/>
    <x v="6"/>
  </r>
  <r>
    <s v="O1870"/>
    <d v="2024-04-01T00:00:00"/>
    <x v="1"/>
    <x v="7"/>
    <x v="1"/>
    <s v="C672"/>
    <x v="150"/>
    <s v="B1542"/>
    <x v="182"/>
    <x v="2"/>
    <n v="12.01"/>
    <n v="4"/>
    <n v="48.04"/>
    <x v="2"/>
    <x v="0"/>
  </r>
  <r>
    <s v="O1038"/>
    <d v="2023-07-17T00:00:00"/>
    <x v="1"/>
    <x v="2"/>
    <x v="2"/>
    <s v="C204"/>
    <x v="181"/>
    <s v="B1943"/>
    <x v="183"/>
    <x v="1"/>
    <n v="5.79"/>
    <n v="3"/>
    <n v="17.37"/>
    <x v="2"/>
    <x v="0"/>
  </r>
  <r>
    <s v="O2883"/>
    <d v="2023-08-10T00:00:00"/>
    <x v="5"/>
    <x v="8"/>
    <x v="2"/>
    <s v="C109"/>
    <x v="182"/>
    <s v="B1921"/>
    <x v="36"/>
    <x v="3"/>
    <n v="34.049999999999997"/>
    <n v="5"/>
    <n v="170.25"/>
    <x v="0"/>
    <x v="2"/>
  </r>
  <r>
    <s v="O2080"/>
    <d v="2023-03-25T00:00:00"/>
    <x v="6"/>
    <x v="0"/>
    <x v="2"/>
    <s v="C568"/>
    <x v="183"/>
    <s v="B1145"/>
    <x v="184"/>
    <x v="3"/>
    <n v="9.57"/>
    <n v="1"/>
    <n v="9.57"/>
    <x v="3"/>
    <x v="2"/>
  </r>
  <r>
    <s v="O3692"/>
    <d v="2024-11-09T00:00:00"/>
    <x v="6"/>
    <x v="5"/>
    <x v="1"/>
    <s v="C971"/>
    <x v="111"/>
    <s v="B1180"/>
    <x v="185"/>
    <x v="2"/>
    <n v="35.43"/>
    <n v="5"/>
    <n v="177.15"/>
    <x v="0"/>
    <x v="2"/>
  </r>
  <r>
    <s v="O1606"/>
    <d v="2024-08-27T00:00:00"/>
    <x v="4"/>
    <x v="8"/>
    <x v="1"/>
    <s v="C438"/>
    <x v="184"/>
    <s v="B1596"/>
    <x v="186"/>
    <x v="2"/>
    <n v="32.880000000000003"/>
    <n v="2"/>
    <n v="65.760000000000005"/>
    <x v="3"/>
    <x v="7"/>
  </r>
  <r>
    <s v="O3249"/>
    <d v="2025-02-17T00:00:00"/>
    <x v="1"/>
    <x v="3"/>
    <x v="0"/>
    <s v="C278"/>
    <x v="185"/>
    <s v="B1528"/>
    <x v="187"/>
    <x v="1"/>
    <n v="19.38"/>
    <n v="5"/>
    <n v="96.9"/>
    <x v="1"/>
    <x v="3"/>
  </r>
  <r>
    <s v="O3572"/>
    <d v="2024-07-03T00:00:00"/>
    <x v="3"/>
    <x v="2"/>
    <x v="1"/>
    <s v="C677"/>
    <x v="186"/>
    <s v="B1659"/>
    <x v="188"/>
    <x v="0"/>
    <n v="7.66"/>
    <n v="2"/>
    <n v="15.32"/>
    <x v="0"/>
    <x v="5"/>
  </r>
  <r>
    <s v="O2031"/>
    <d v="2023-03-29T00:00:00"/>
    <x v="3"/>
    <x v="0"/>
    <x v="2"/>
    <s v="C234"/>
    <x v="187"/>
    <s v="B1462"/>
    <x v="189"/>
    <x v="0"/>
    <n v="41.95"/>
    <n v="3"/>
    <n v="125.85"/>
    <x v="1"/>
    <x v="4"/>
  </r>
  <r>
    <s v="O2584"/>
    <d v="2023-08-25T00:00:00"/>
    <x v="2"/>
    <x v="8"/>
    <x v="2"/>
    <s v="C709"/>
    <x v="188"/>
    <s v="B1064"/>
    <x v="190"/>
    <x v="2"/>
    <n v="17.850000000000001"/>
    <n v="2"/>
    <n v="35.700000000000003"/>
    <x v="1"/>
    <x v="2"/>
  </r>
  <r>
    <s v="O1688"/>
    <d v="2024-08-03T00:00:00"/>
    <x v="6"/>
    <x v="8"/>
    <x v="1"/>
    <s v="C333"/>
    <x v="189"/>
    <s v="B1652"/>
    <x v="191"/>
    <x v="1"/>
    <n v="12.31"/>
    <n v="4"/>
    <n v="49.24"/>
    <x v="3"/>
    <x v="4"/>
  </r>
  <r>
    <s v="O1851"/>
    <d v="2023-12-13T00:00:00"/>
    <x v="3"/>
    <x v="9"/>
    <x v="2"/>
    <s v="C120"/>
    <x v="190"/>
    <s v="B1556"/>
    <x v="192"/>
    <x v="3"/>
    <n v="34.409999999999997"/>
    <n v="3"/>
    <n v="103.23"/>
    <x v="0"/>
    <x v="4"/>
  </r>
  <r>
    <s v="O2037"/>
    <d v="2024-09-04T00:00:00"/>
    <x v="3"/>
    <x v="6"/>
    <x v="1"/>
    <s v="C876"/>
    <x v="191"/>
    <s v="B1349"/>
    <x v="193"/>
    <x v="0"/>
    <n v="29.6"/>
    <n v="3"/>
    <n v="88.8"/>
    <x v="0"/>
    <x v="2"/>
  </r>
  <r>
    <s v="O2953"/>
    <d v="2024-09-02T00:00:00"/>
    <x v="1"/>
    <x v="6"/>
    <x v="1"/>
    <s v="C510"/>
    <x v="46"/>
    <s v="B1903"/>
    <x v="194"/>
    <x v="2"/>
    <n v="33.61"/>
    <n v="2"/>
    <n v="67.22"/>
    <x v="0"/>
    <x v="5"/>
  </r>
  <r>
    <s v="O1677"/>
    <d v="2024-08-21T00:00:00"/>
    <x v="3"/>
    <x v="8"/>
    <x v="1"/>
    <s v="C993"/>
    <x v="192"/>
    <s v="B1501"/>
    <x v="195"/>
    <x v="1"/>
    <n v="40.99"/>
    <n v="4"/>
    <n v="163.96"/>
    <x v="1"/>
    <x v="0"/>
  </r>
  <r>
    <s v="O2443"/>
    <d v="2023-07-20T00:00:00"/>
    <x v="5"/>
    <x v="2"/>
    <x v="2"/>
    <s v="C998"/>
    <x v="193"/>
    <s v="B1585"/>
    <x v="196"/>
    <x v="1"/>
    <n v="25"/>
    <n v="1"/>
    <n v="25"/>
    <x v="0"/>
    <x v="2"/>
  </r>
  <r>
    <s v="O3407"/>
    <d v="2025-05-10T00:00:00"/>
    <x v="6"/>
    <x v="4"/>
    <x v="0"/>
    <s v="C446"/>
    <x v="194"/>
    <s v="B1240"/>
    <x v="197"/>
    <x v="2"/>
    <n v="20.100000000000001"/>
    <n v="4"/>
    <n v="80.400000000000006"/>
    <x v="1"/>
    <x v="5"/>
  </r>
  <r>
    <s v="O1076"/>
    <d v="2024-12-06T00:00:00"/>
    <x v="2"/>
    <x v="9"/>
    <x v="1"/>
    <s v="C692"/>
    <x v="41"/>
    <s v="B1377"/>
    <x v="198"/>
    <x v="3"/>
    <n v="34.090000000000003"/>
    <n v="1"/>
    <n v="34.090000000000003"/>
    <x v="2"/>
    <x v="4"/>
  </r>
  <r>
    <s v="O2673"/>
    <d v="2023-08-24T00:00:00"/>
    <x v="5"/>
    <x v="8"/>
    <x v="2"/>
    <s v="C366"/>
    <x v="195"/>
    <s v="B1876"/>
    <x v="199"/>
    <x v="2"/>
    <n v="35.82"/>
    <n v="4"/>
    <n v="143.28"/>
    <x v="0"/>
    <x v="5"/>
  </r>
  <r>
    <s v="O2505"/>
    <d v="2025-02-20T00:00:00"/>
    <x v="5"/>
    <x v="3"/>
    <x v="0"/>
    <s v="C151"/>
    <x v="196"/>
    <s v="B1864"/>
    <x v="100"/>
    <x v="2"/>
    <n v="16.39"/>
    <n v="5"/>
    <n v="81.95"/>
    <x v="0"/>
    <x v="2"/>
  </r>
  <r>
    <s v="O1555"/>
    <d v="2024-01-01T00:00:00"/>
    <x v="1"/>
    <x v="11"/>
    <x v="1"/>
    <s v="C114"/>
    <x v="197"/>
    <s v="B1006"/>
    <x v="200"/>
    <x v="0"/>
    <n v="5.23"/>
    <n v="1"/>
    <n v="5.23"/>
    <x v="3"/>
    <x v="2"/>
  </r>
  <r>
    <s v="O2615"/>
    <d v="2025-03-21T00:00:00"/>
    <x v="2"/>
    <x v="0"/>
    <x v="0"/>
    <s v="C100"/>
    <x v="198"/>
    <s v="B1903"/>
    <x v="194"/>
    <x v="2"/>
    <n v="27.44"/>
    <n v="5"/>
    <n v="137.19999999999999"/>
    <x v="0"/>
    <x v="2"/>
  </r>
  <r>
    <s v="O2538"/>
    <d v="2023-12-21T00:00:00"/>
    <x v="5"/>
    <x v="9"/>
    <x v="2"/>
    <s v="C562"/>
    <x v="199"/>
    <s v="B1613"/>
    <x v="201"/>
    <x v="2"/>
    <n v="32.520000000000003"/>
    <n v="5"/>
    <n v="162.6"/>
    <x v="2"/>
    <x v="2"/>
  </r>
  <r>
    <s v="O3673"/>
    <d v="2024-02-14T00:00:00"/>
    <x v="3"/>
    <x v="3"/>
    <x v="1"/>
    <s v="C714"/>
    <x v="200"/>
    <s v="B1038"/>
    <x v="202"/>
    <x v="2"/>
    <n v="42.45"/>
    <n v="4"/>
    <n v="169.8"/>
    <x v="0"/>
    <x v="2"/>
  </r>
  <r>
    <s v="O2379"/>
    <d v="2024-04-10T00:00:00"/>
    <x v="3"/>
    <x v="7"/>
    <x v="1"/>
    <s v="C873"/>
    <x v="201"/>
    <s v="B1492"/>
    <x v="203"/>
    <x v="0"/>
    <n v="39.75"/>
    <n v="4"/>
    <n v="159"/>
    <x v="1"/>
    <x v="0"/>
  </r>
  <r>
    <s v="O2211"/>
    <d v="2022-09-22T00:00:00"/>
    <x v="5"/>
    <x v="6"/>
    <x v="3"/>
    <s v="C455"/>
    <x v="202"/>
    <s v="B1573"/>
    <x v="204"/>
    <x v="2"/>
    <n v="14.81"/>
    <n v="3"/>
    <n v="44.43"/>
    <x v="1"/>
    <x v="2"/>
  </r>
  <r>
    <s v="O2096"/>
    <d v="2023-04-17T00:00:00"/>
    <x v="1"/>
    <x v="7"/>
    <x v="2"/>
    <s v="C573"/>
    <x v="203"/>
    <s v="B1180"/>
    <x v="185"/>
    <x v="2"/>
    <n v="41.04"/>
    <n v="2"/>
    <n v="82.08"/>
    <x v="2"/>
    <x v="3"/>
  </r>
  <r>
    <s v="O1767"/>
    <d v="2023-02-25T00:00:00"/>
    <x v="6"/>
    <x v="3"/>
    <x v="2"/>
    <s v="C942"/>
    <x v="204"/>
    <s v="B1612"/>
    <x v="205"/>
    <x v="0"/>
    <n v="30.98"/>
    <n v="3"/>
    <n v="92.94"/>
    <x v="0"/>
    <x v="1"/>
  </r>
  <r>
    <s v="O3849"/>
    <d v="2025-03-16T00:00:00"/>
    <x v="0"/>
    <x v="0"/>
    <x v="0"/>
    <s v="C388"/>
    <x v="174"/>
    <s v="B1157"/>
    <x v="206"/>
    <x v="2"/>
    <n v="46.2"/>
    <n v="1"/>
    <n v="46.2"/>
    <x v="1"/>
    <x v="3"/>
  </r>
  <r>
    <s v="O3045"/>
    <d v="2024-03-01T00:00:00"/>
    <x v="2"/>
    <x v="0"/>
    <x v="1"/>
    <s v="C507"/>
    <x v="205"/>
    <s v="B1753"/>
    <x v="207"/>
    <x v="0"/>
    <n v="40.479999999999997"/>
    <n v="3"/>
    <n v="121.44"/>
    <x v="0"/>
    <x v="1"/>
  </r>
  <r>
    <s v="O3623"/>
    <d v="2022-09-17T00:00:00"/>
    <x v="6"/>
    <x v="6"/>
    <x v="3"/>
    <s v="C844"/>
    <x v="206"/>
    <s v="B1761"/>
    <x v="208"/>
    <x v="2"/>
    <n v="51.43"/>
    <n v="1"/>
    <n v="51.43"/>
    <x v="1"/>
    <x v="5"/>
  </r>
  <r>
    <s v="O2430"/>
    <d v="2024-01-16T00:00:00"/>
    <x v="4"/>
    <x v="11"/>
    <x v="1"/>
    <s v="C247"/>
    <x v="207"/>
    <s v="B1504"/>
    <x v="209"/>
    <x v="2"/>
    <n v="36.729999999999997"/>
    <n v="1"/>
    <n v="36.729999999999997"/>
    <x v="0"/>
    <x v="3"/>
  </r>
  <r>
    <s v="O3255"/>
    <d v="2023-04-22T00:00:00"/>
    <x v="6"/>
    <x v="7"/>
    <x v="2"/>
    <s v="C948"/>
    <x v="208"/>
    <s v="B1344"/>
    <x v="210"/>
    <x v="3"/>
    <n v="37.270000000000003"/>
    <n v="1"/>
    <n v="37.270000000000003"/>
    <x v="1"/>
    <x v="2"/>
  </r>
  <r>
    <s v="O1470"/>
    <d v="2024-07-21T00:00:00"/>
    <x v="0"/>
    <x v="2"/>
    <x v="1"/>
    <s v="C536"/>
    <x v="209"/>
    <s v="B1565"/>
    <x v="94"/>
    <x v="3"/>
    <n v="26.38"/>
    <n v="5"/>
    <n v="131.9"/>
    <x v="2"/>
    <x v="1"/>
  </r>
  <r>
    <s v="O1186"/>
    <d v="2023-01-02T00:00:00"/>
    <x v="1"/>
    <x v="11"/>
    <x v="2"/>
    <s v="C130"/>
    <x v="210"/>
    <s v="B1381"/>
    <x v="211"/>
    <x v="2"/>
    <n v="35.15"/>
    <n v="2"/>
    <n v="70.3"/>
    <x v="1"/>
    <x v="2"/>
  </r>
  <r>
    <s v="O2925"/>
    <d v="2022-09-28T00:00:00"/>
    <x v="3"/>
    <x v="6"/>
    <x v="3"/>
    <s v="C881"/>
    <x v="211"/>
    <s v="B1738"/>
    <x v="212"/>
    <x v="2"/>
    <n v="7.31"/>
    <n v="4"/>
    <n v="29.24"/>
    <x v="0"/>
    <x v="2"/>
  </r>
  <r>
    <s v="O1106"/>
    <d v="2024-04-21T00:00:00"/>
    <x v="0"/>
    <x v="7"/>
    <x v="1"/>
    <s v="C339"/>
    <x v="212"/>
    <s v="B1954"/>
    <x v="77"/>
    <x v="1"/>
    <n v="17.25"/>
    <n v="4"/>
    <n v="69"/>
    <x v="1"/>
    <x v="7"/>
  </r>
  <r>
    <s v="O2855"/>
    <d v="2025-06-20T00:00:00"/>
    <x v="2"/>
    <x v="1"/>
    <x v="0"/>
    <s v="C651"/>
    <x v="213"/>
    <s v="B1506"/>
    <x v="213"/>
    <x v="2"/>
    <n v="41.79"/>
    <n v="3"/>
    <n v="125.37"/>
    <x v="2"/>
    <x v="1"/>
  </r>
  <r>
    <s v="O2033"/>
    <d v="2024-07-06T00:00:00"/>
    <x v="6"/>
    <x v="2"/>
    <x v="1"/>
    <s v="C616"/>
    <x v="214"/>
    <s v="B1736"/>
    <x v="170"/>
    <x v="3"/>
    <n v="13.63"/>
    <n v="2"/>
    <n v="27.26"/>
    <x v="2"/>
    <x v="7"/>
  </r>
  <r>
    <s v="O3018"/>
    <d v="2023-06-07T00:00:00"/>
    <x v="3"/>
    <x v="1"/>
    <x v="2"/>
    <s v="C586"/>
    <x v="215"/>
    <s v="B1357"/>
    <x v="214"/>
    <x v="1"/>
    <n v="57.3"/>
    <n v="2"/>
    <n v="114.6"/>
    <x v="2"/>
    <x v="6"/>
  </r>
  <r>
    <s v="O3745"/>
    <d v="2023-05-18T00:00:00"/>
    <x v="5"/>
    <x v="4"/>
    <x v="2"/>
    <s v="C623"/>
    <x v="216"/>
    <s v="B1006"/>
    <x v="200"/>
    <x v="0"/>
    <n v="5.47"/>
    <n v="4"/>
    <n v="21.88"/>
    <x v="2"/>
    <x v="1"/>
  </r>
  <r>
    <s v="O3411"/>
    <d v="2024-05-23T00:00:00"/>
    <x v="5"/>
    <x v="4"/>
    <x v="1"/>
    <s v="C710"/>
    <x v="217"/>
    <s v="B1864"/>
    <x v="97"/>
    <x v="2"/>
    <n v="8.35"/>
    <n v="2"/>
    <n v="16.7"/>
    <x v="2"/>
    <x v="2"/>
  </r>
  <r>
    <s v="O2531"/>
    <d v="2024-10-22T00:00:00"/>
    <x v="4"/>
    <x v="10"/>
    <x v="1"/>
    <s v="C158"/>
    <x v="218"/>
    <s v="B1223"/>
    <x v="215"/>
    <x v="3"/>
    <n v="5.59"/>
    <n v="1"/>
    <n v="5.59"/>
    <x v="0"/>
    <x v="3"/>
  </r>
  <r>
    <s v="O1735"/>
    <d v="2024-12-13T00:00:00"/>
    <x v="2"/>
    <x v="9"/>
    <x v="1"/>
    <s v="C392"/>
    <x v="219"/>
    <s v="B1925"/>
    <x v="216"/>
    <x v="3"/>
    <n v="6.53"/>
    <n v="3"/>
    <n v="19.59"/>
    <x v="0"/>
    <x v="7"/>
  </r>
  <r>
    <s v="O1423"/>
    <d v="2023-03-26T00:00:00"/>
    <x v="0"/>
    <x v="0"/>
    <x v="2"/>
    <s v="C886"/>
    <x v="220"/>
    <s v="B1963"/>
    <x v="217"/>
    <x v="0"/>
    <n v="17.73"/>
    <n v="5"/>
    <n v="88.65"/>
    <x v="0"/>
    <x v="3"/>
  </r>
  <r>
    <s v="O2629"/>
    <d v="2025-08-24T00:00:00"/>
    <x v="0"/>
    <x v="8"/>
    <x v="0"/>
    <s v="C304"/>
    <x v="53"/>
    <s v="B1231"/>
    <x v="28"/>
    <x v="2"/>
    <n v="32.15"/>
    <n v="2"/>
    <n v="64.3"/>
    <x v="2"/>
    <x v="2"/>
  </r>
  <r>
    <s v="O1687"/>
    <d v="2023-07-18T00:00:00"/>
    <x v="4"/>
    <x v="2"/>
    <x v="2"/>
    <s v="C862"/>
    <x v="221"/>
    <s v="B1832"/>
    <x v="42"/>
    <x v="1"/>
    <n v="38.200000000000003"/>
    <n v="4"/>
    <n v="152.80000000000001"/>
    <x v="1"/>
    <x v="3"/>
  </r>
  <r>
    <s v="O3917"/>
    <d v="2022-09-14T00:00:00"/>
    <x v="3"/>
    <x v="6"/>
    <x v="3"/>
    <s v="C468"/>
    <x v="114"/>
    <s v="B1179"/>
    <x v="218"/>
    <x v="1"/>
    <n v="8.2200000000000006"/>
    <n v="3"/>
    <n v="24.66"/>
    <x v="2"/>
    <x v="0"/>
  </r>
  <r>
    <s v="O2385"/>
    <d v="2022-11-25T00:00:00"/>
    <x v="2"/>
    <x v="5"/>
    <x v="3"/>
    <s v="C713"/>
    <x v="222"/>
    <s v="B1597"/>
    <x v="138"/>
    <x v="0"/>
    <n v="33.32"/>
    <n v="3"/>
    <n v="99.96"/>
    <x v="2"/>
    <x v="3"/>
  </r>
  <r>
    <s v="O2181"/>
    <d v="2024-02-23T00:00:00"/>
    <x v="2"/>
    <x v="3"/>
    <x v="1"/>
    <s v="C621"/>
    <x v="223"/>
    <s v="B1460"/>
    <x v="219"/>
    <x v="2"/>
    <n v="21.52"/>
    <n v="5"/>
    <n v="107.6"/>
    <x v="3"/>
    <x v="4"/>
  </r>
  <r>
    <s v="O2122"/>
    <d v="2023-08-24T00:00:00"/>
    <x v="5"/>
    <x v="8"/>
    <x v="2"/>
    <s v="C130"/>
    <x v="224"/>
    <s v="B1109"/>
    <x v="220"/>
    <x v="3"/>
    <n v="36.409999999999997"/>
    <n v="4"/>
    <n v="145.63999999999999"/>
    <x v="3"/>
    <x v="1"/>
  </r>
  <r>
    <s v="O2805"/>
    <d v="2025-04-03T00:00:00"/>
    <x v="5"/>
    <x v="7"/>
    <x v="0"/>
    <s v="C461"/>
    <x v="67"/>
    <s v="B1805"/>
    <x v="221"/>
    <x v="1"/>
    <n v="20.09"/>
    <n v="3"/>
    <n v="60.27"/>
    <x v="0"/>
    <x v="2"/>
  </r>
  <r>
    <s v="O1988"/>
    <d v="2024-01-02T00:00:00"/>
    <x v="4"/>
    <x v="11"/>
    <x v="1"/>
    <s v="C586"/>
    <x v="215"/>
    <s v="B1105"/>
    <x v="222"/>
    <x v="3"/>
    <n v="20.94"/>
    <n v="4"/>
    <n v="83.76"/>
    <x v="2"/>
    <x v="4"/>
  </r>
  <r>
    <s v="O2440"/>
    <d v="2023-04-29T00:00:00"/>
    <x v="6"/>
    <x v="7"/>
    <x v="2"/>
    <s v="C352"/>
    <x v="225"/>
    <s v="B1721"/>
    <x v="179"/>
    <x v="3"/>
    <n v="23.32"/>
    <n v="2"/>
    <n v="46.64"/>
    <x v="2"/>
    <x v="6"/>
  </r>
  <r>
    <s v="O1182"/>
    <d v="2024-12-13T00:00:00"/>
    <x v="2"/>
    <x v="9"/>
    <x v="1"/>
    <s v="C746"/>
    <x v="226"/>
    <s v="B1996"/>
    <x v="223"/>
    <x v="0"/>
    <n v="21.75"/>
    <n v="1"/>
    <n v="21.75"/>
    <x v="2"/>
    <x v="0"/>
  </r>
  <r>
    <s v="O2405"/>
    <d v="2025-08-20T00:00:00"/>
    <x v="3"/>
    <x v="8"/>
    <x v="0"/>
    <s v="C825"/>
    <x v="227"/>
    <s v="B1903"/>
    <x v="224"/>
    <x v="2"/>
    <n v="31.92"/>
    <n v="3"/>
    <n v="95.76"/>
    <x v="0"/>
    <x v="0"/>
  </r>
  <r>
    <s v="O3307"/>
    <d v="2023-05-08T00:00:00"/>
    <x v="1"/>
    <x v="4"/>
    <x v="2"/>
    <s v="C259"/>
    <x v="128"/>
    <s v="B1126"/>
    <x v="225"/>
    <x v="0"/>
    <n v="43.42"/>
    <n v="4"/>
    <n v="173.68"/>
    <x v="2"/>
    <x v="7"/>
  </r>
  <r>
    <s v="O2798"/>
    <d v="2024-01-15T00:00:00"/>
    <x v="1"/>
    <x v="11"/>
    <x v="1"/>
    <s v="C692"/>
    <x v="41"/>
    <s v="B1530"/>
    <x v="226"/>
    <x v="0"/>
    <n v="57.96"/>
    <n v="4"/>
    <n v="231.84"/>
    <x v="0"/>
    <x v="6"/>
  </r>
  <r>
    <s v="O3980"/>
    <d v="2023-04-16T00:00:00"/>
    <x v="0"/>
    <x v="7"/>
    <x v="2"/>
    <s v="C908"/>
    <x v="228"/>
    <s v="B1704"/>
    <x v="227"/>
    <x v="2"/>
    <n v="5.34"/>
    <n v="2"/>
    <n v="10.68"/>
    <x v="0"/>
    <x v="6"/>
  </r>
  <r>
    <s v="O3627"/>
    <d v="2024-06-04T00:00:00"/>
    <x v="4"/>
    <x v="1"/>
    <x v="1"/>
    <s v="C403"/>
    <x v="229"/>
    <s v="B1109"/>
    <x v="228"/>
    <x v="0"/>
    <n v="15.84"/>
    <n v="1"/>
    <n v="15.84"/>
    <x v="0"/>
    <x v="0"/>
  </r>
  <r>
    <s v="O3997"/>
    <d v="2024-04-08T00:00:00"/>
    <x v="1"/>
    <x v="7"/>
    <x v="1"/>
    <s v="C999"/>
    <x v="75"/>
    <s v="B1234"/>
    <x v="145"/>
    <x v="1"/>
    <n v="11.14"/>
    <n v="4"/>
    <n v="44.56"/>
    <x v="1"/>
    <x v="0"/>
  </r>
  <r>
    <s v="O3196"/>
    <d v="2023-08-05T00:00:00"/>
    <x v="6"/>
    <x v="8"/>
    <x v="2"/>
    <s v="C992"/>
    <x v="127"/>
    <s v="B1413"/>
    <x v="229"/>
    <x v="2"/>
    <n v="18.48"/>
    <n v="3"/>
    <n v="55.44"/>
    <x v="2"/>
    <x v="5"/>
  </r>
  <r>
    <s v="O2557"/>
    <d v="2023-04-01T00:00:00"/>
    <x v="6"/>
    <x v="7"/>
    <x v="2"/>
    <s v="C768"/>
    <x v="230"/>
    <s v="B1109"/>
    <x v="230"/>
    <x v="0"/>
    <n v="9.9600000000000009"/>
    <n v="2"/>
    <n v="19.920000000000002"/>
    <x v="0"/>
    <x v="0"/>
  </r>
  <r>
    <s v="O3718"/>
    <d v="2023-05-25T00:00:00"/>
    <x v="5"/>
    <x v="4"/>
    <x v="2"/>
    <s v="C531"/>
    <x v="231"/>
    <s v="B1172"/>
    <x v="231"/>
    <x v="0"/>
    <n v="14.77"/>
    <n v="1"/>
    <n v="14.77"/>
    <x v="1"/>
    <x v="1"/>
  </r>
  <r>
    <s v="O2365"/>
    <d v="2023-09-10T00:00:00"/>
    <x v="0"/>
    <x v="6"/>
    <x v="2"/>
    <s v="C234"/>
    <x v="187"/>
    <s v="B1851"/>
    <x v="232"/>
    <x v="2"/>
    <n v="55.82"/>
    <n v="5"/>
    <n v="279.10000000000002"/>
    <x v="0"/>
    <x v="2"/>
  </r>
  <r>
    <s v="O1004"/>
    <d v="2023-01-08T00:00:00"/>
    <x v="0"/>
    <x v="11"/>
    <x v="2"/>
    <s v="C357"/>
    <x v="129"/>
    <s v="B1553"/>
    <x v="233"/>
    <x v="0"/>
    <n v="16.399999999999999"/>
    <n v="5"/>
    <n v="82"/>
    <x v="0"/>
    <x v="2"/>
  </r>
  <r>
    <s v="O2914"/>
    <d v="2023-01-15T00:00:00"/>
    <x v="0"/>
    <x v="11"/>
    <x v="2"/>
    <s v="C236"/>
    <x v="232"/>
    <s v="B1350"/>
    <x v="234"/>
    <x v="2"/>
    <n v="22.39"/>
    <n v="4"/>
    <n v="89.56"/>
    <x v="2"/>
    <x v="1"/>
  </r>
  <r>
    <s v="O3995"/>
    <d v="2024-10-15T00:00:00"/>
    <x v="4"/>
    <x v="10"/>
    <x v="1"/>
    <s v="C809"/>
    <x v="233"/>
    <s v="B1237"/>
    <x v="235"/>
    <x v="1"/>
    <n v="6.53"/>
    <n v="2"/>
    <n v="13.06"/>
    <x v="0"/>
    <x v="3"/>
  </r>
  <r>
    <s v="O2667"/>
    <d v="2024-05-19T00:00:00"/>
    <x v="0"/>
    <x v="4"/>
    <x v="1"/>
    <s v="C327"/>
    <x v="234"/>
    <s v="B1276"/>
    <x v="236"/>
    <x v="2"/>
    <n v="10.7"/>
    <n v="5"/>
    <n v="53.5"/>
    <x v="0"/>
    <x v="0"/>
  </r>
  <r>
    <s v="O1346"/>
    <d v="2024-03-28T00:00:00"/>
    <x v="5"/>
    <x v="0"/>
    <x v="1"/>
    <s v="C887"/>
    <x v="235"/>
    <s v="B1885"/>
    <x v="237"/>
    <x v="0"/>
    <n v="20.25"/>
    <n v="4"/>
    <n v="81"/>
    <x v="1"/>
    <x v="3"/>
  </r>
  <r>
    <s v="O2734"/>
    <d v="2025-01-21T00:00:00"/>
    <x v="4"/>
    <x v="11"/>
    <x v="0"/>
    <s v="C568"/>
    <x v="183"/>
    <s v="B1910"/>
    <x v="238"/>
    <x v="2"/>
    <n v="22.5"/>
    <n v="4"/>
    <n v="90"/>
    <x v="1"/>
    <x v="3"/>
  </r>
  <r>
    <s v="O1505"/>
    <d v="2024-09-03T00:00:00"/>
    <x v="4"/>
    <x v="6"/>
    <x v="1"/>
    <s v="C158"/>
    <x v="236"/>
    <s v="B1121"/>
    <x v="239"/>
    <x v="1"/>
    <n v="17.829999999999998"/>
    <n v="2"/>
    <n v="35.659999999999997"/>
    <x v="1"/>
    <x v="2"/>
  </r>
  <r>
    <s v="O1239"/>
    <d v="2023-09-21T00:00:00"/>
    <x v="5"/>
    <x v="6"/>
    <x v="2"/>
    <s v="C435"/>
    <x v="237"/>
    <s v="B1737"/>
    <x v="240"/>
    <x v="2"/>
    <n v="36.36"/>
    <n v="5"/>
    <n v="181.8"/>
    <x v="0"/>
    <x v="7"/>
  </r>
  <r>
    <s v="O3317"/>
    <d v="2024-11-16T00:00:00"/>
    <x v="6"/>
    <x v="5"/>
    <x v="1"/>
    <s v="C796"/>
    <x v="238"/>
    <s v="B1850"/>
    <x v="241"/>
    <x v="2"/>
    <n v="41.25"/>
    <n v="2"/>
    <n v="82.5"/>
    <x v="2"/>
    <x v="2"/>
  </r>
  <r>
    <s v="O1539"/>
    <d v="2024-09-25T00:00:00"/>
    <x v="3"/>
    <x v="6"/>
    <x v="1"/>
    <s v="C745"/>
    <x v="239"/>
    <s v="B1125"/>
    <x v="242"/>
    <x v="3"/>
    <n v="16.45"/>
    <n v="5"/>
    <n v="82.25"/>
    <x v="3"/>
    <x v="3"/>
  </r>
  <r>
    <s v="O3913"/>
    <d v="2024-07-16T00:00:00"/>
    <x v="4"/>
    <x v="2"/>
    <x v="1"/>
    <s v="C590"/>
    <x v="240"/>
    <s v="B1586"/>
    <x v="117"/>
    <x v="1"/>
    <n v="9.82"/>
    <n v="2"/>
    <n v="19.64"/>
    <x v="0"/>
    <x v="6"/>
  </r>
  <r>
    <s v="O2312"/>
    <d v="2023-12-29T00:00:00"/>
    <x v="2"/>
    <x v="9"/>
    <x v="2"/>
    <s v="C654"/>
    <x v="241"/>
    <s v="B1715"/>
    <x v="243"/>
    <x v="0"/>
    <n v="40.49"/>
    <n v="4"/>
    <n v="161.96"/>
    <x v="1"/>
    <x v="3"/>
  </r>
  <r>
    <s v="O3461"/>
    <d v="2023-10-04T00:00:00"/>
    <x v="3"/>
    <x v="10"/>
    <x v="2"/>
    <s v="C995"/>
    <x v="171"/>
    <s v="B1475"/>
    <x v="244"/>
    <x v="2"/>
    <n v="7.39"/>
    <n v="3"/>
    <n v="22.17"/>
    <x v="2"/>
    <x v="3"/>
  </r>
  <r>
    <s v="O3133"/>
    <d v="2025-06-10T00:00:00"/>
    <x v="4"/>
    <x v="1"/>
    <x v="0"/>
    <s v="C166"/>
    <x v="242"/>
    <s v="B1607"/>
    <x v="245"/>
    <x v="2"/>
    <n v="38.729999999999997"/>
    <n v="1"/>
    <n v="38.729999999999997"/>
    <x v="0"/>
    <x v="3"/>
  </r>
  <r>
    <s v="O2340"/>
    <d v="2022-08-26T00:00:00"/>
    <x v="2"/>
    <x v="8"/>
    <x v="3"/>
    <s v="C885"/>
    <x v="243"/>
    <s v="B1763"/>
    <x v="246"/>
    <x v="0"/>
    <n v="15.71"/>
    <n v="2"/>
    <n v="31.42"/>
    <x v="0"/>
    <x v="0"/>
  </r>
  <r>
    <s v="O2474"/>
    <d v="2025-05-29T00:00:00"/>
    <x v="5"/>
    <x v="4"/>
    <x v="0"/>
    <s v="C169"/>
    <x v="244"/>
    <s v="B1777"/>
    <x v="247"/>
    <x v="0"/>
    <n v="28.27"/>
    <n v="2"/>
    <n v="56.54"/>
    <x v="2"/>
    <x v="1"/>
  </r>
  <r>
    <s v="O1570"/>
    <d v="2024-12-28T00:00:00"/>
    <x v="6"/>
    <x v="9"/>
    <x v="1"/>
    <s v="C192"/>
    <x v="245"/>
    <s v="B1069"/>
    <x v="248"/>
    <x v="3"/>
    <n v="40.81"/>
    <n v="3"/>
    <n v="122.43"/>
    <x v="2"/>
    <x v="3"/>
  </r>
  <r>
    <s v="O2582"/>
    <d v="2023-01-10T00:00:00"/>
    <x v="4"/>
    <x v="11"/>
    <x v="2"/>
    <s v="C510"/>
    <x v="246"/>
    <s v="B1874"/>
    <x v="249"/>
    <x v="2"/>
    <n v="34.68"/>
    <n v="5"/>
    <n v="173.4"/>
    <x v="0"/>
    <x v="3"/>
  </r>
  <r>
    <s v="O1976"/>
    <d v="2023-10-07T00:00:00"/>
    <x v="6"/>
    <x v="10"/>
    <x v="2"/>
    <s v="C329"/>
    <x v="247"/>
    <s v="B1724"/>
    <x v="250"/>
    <x v="1"/>
    <n v="38.44"/>
    <n v="5"/>
    <n v="192.2"/>
    <x v="0"/>
    <x v="2"/>
  </r>
  <r>
    <s v="O3892"/>
    <d v="2024-01-14T00:00:00"/>
    <x v="0"/>
    <x v="11"/>
    <x v="1"/>
    <s v="C813"/>
    <x v="248"/>
    <s v="B1071"/>
    <x v="251"/>
    <x v="2"/>
    <n v="19.170000000000002"/>
    <n v="1"/>
    <n v="19.170000000000002"/>
    <x v="0"/>
    <x v="5"/>
  </r>
  <r>
    <s v="O3019"/>
    <d v="2023-08-17T00:00:00"/>
    <x v="5"/>
    <x v="8"/>
    <x v="2"/>
    <s v="C110"/>
    <x v="249"/>
    <s v="B1558"/>
    <x v="252"/>
    <x v="2"/>
    <n v="6.08"/>
    <n v="2"/>
    <n v="12.16"/>
    <x v="0"/>
    <x v="2"/>
  </r>
  <r>
    <s v="O1534"/>
    <d v="2023-07-01T00:00:00"/>
    <x v="6"/>
    <x v="2"/>
    <x v="2"/>
    <s v="C974"/>
    <x v="250"/>
    <s v="B1258"/>
    <x v="253"/>
    <x v="3"/>
    <n v="12.53"/>
    <n v="5"/>
    <n v="62.65"/>
    <x v="1"/>
    <x v="1"/>
  </r>
  <r>
    <s v="O2020"/>
    <d v="2023-10-29T00:00:00"/>
    <x v="0"/>
    <x v="10"/>
    <x v="2"/>
    <s v="C794"/>
    <x v="251"/>
    <s v="B1721"/>
    <x v="254"/>
    <x v="3"/>
    <n v="21.93"/>
    <n v="5"/>
    <n v="109.65"/>
    <x v="3"/>
    <x v="4"/>
  </r>
  <r>
    <s v="O2110"/>
    <d v="2024-02-24T00:00:00"/>
    <x v="6"/>
    <x v="3"/>
    <x v="1"/>
    <s v="C554"/>
    <x v="252"/>
    <s v="B1226"/>
    <x v="255"/>
    <x v="1"/>
    <n v="45.82"/>
    <n v="2"/>
    <n v="91.64"/>
    <x v="3"/>
    <x v="2"/>
  </r>
  <r>
    <s v="O1599"/>
    <d v="2024-10-27T00:00:00"/>
    <x v="0"/>
    <x v="10"/>
    <x v="1"/>
    <s v="C426"/>
    <x v="253"/>
    <s v="B1297"/>
    <x v="256"/>
    <x v="0"/>
    <n v="38.979999999999997"/>
    <n v="5"/>
    <n v="194.9"/>
    <x v="0"/>
    <x v="4"/>
  </r>
  <r>
    <s v="O1319"/>
    <d v="2024-05-02T00:00:00"/>
    <x v="5"/>
    <x v="4"/>
    <x v="1"/>
    <s v="C255"/>
    <x v="254"/>
    <s v="B1815"/>
    <x v="257"/>
    <x v="1"/>
    <n v="39.58"/>
    <n v="1"/>
    <n v="39.58"/>
    <x v="3"/>
    <x v="2"/>
  </r>
  <r>
    <s v="O2244"/>
    <d v="2023-08-26T00:00:00"/>
    <x v="6"/>
    <x v="8"/>
    <x v="2"/>
    <s v="C780"/>
    <x v="16"/>
    <s v="B1006"/>
    <x v="200"/>
    <x v="2"/>
    <n v="5.82"/>
    <n v="1"/>
    <n v="5.82"/>
    <x v="1"/>
    <x v="2"/>
  </r>
  <r>
    <s v="O2766"/>
    <d v="2023-02-04T00:00:00"/>
    <x v="6"/>
    <x v="3"/>
    <x v="2"/>
    <s v="C449"/>
    <x v="255"/>
    <s v="B1959"/>
    <x v="96"/>
    <x v="0"/>
    <n v="10.59"/>
    <n v="5"/>
    <n v="52.95"/>
    <x v="2"/>
    <x v="0"/>
  </r>
  <r>
    <s v="O3547"/>
    <d v="2024-03-03T00:00:00"/>
    <x v="0"/>
    <x v="0"/>
    <x v="1"/>
    <s v="C551"/>
    <x v="60"/>
    <s v="B1775"/>
    <x v="258"/>
    <x v="0"/>
    <n v="30.03"/>
    <n v="4"/>
    <n v="120.12"/>
    <x v="0"/>
    <x v="0"/>
  </r>
  <r>
    <s v="O1937"/>
    <d v="2023-06-13T00:00:00"/>
    <x v="4"/>
    <x v="1"/>
    <x v="2"/>
    <s v="C539"/>
    <x v="256"/>
    <s v="B1382"/>
    <x v="259"/>
    <x v="2"/>
    <n v="42.6"/>
    <n v="4"/>
    <n v="170.4"/>
    <x v="2"/>
    <x v="0"/>
  </r>
  <r>
    <s v="O3637"/>
    <d v="2022-11-04T00:00:00"/>
    <x v="2"/>
    <x v="5"/>
    <x v="3"/>
    <s v="C891"/>
    <x v="257"/>
    <s v="B1835"/>
    <x v="260"/>
    <x v="2"/>
    <n v="12.51"/>
    <n v="4"/>
    <n v="50.04"/>
    <x v="2"/>
    <x v="0"/>
  </r>
  <r>
    <s v="O3529"/>
    <d v="2023-09-22T00:00:00"/>
    <x v="2"/>
    <x v="6"/>
    <x v="2"/>
    <s v="C984"/>
    <x v="258"/>
    <s v="B1864"/>
    <x v="97"/>
    <x v="0"/>
    <n v="6.61"/>
    <n v="2"/>
    <n v="13.22"/>
    <x v="2"/>
    <x v="5"/>
  </r>
  <r>
    <s v="O3911"/>
    <d v="2025-03-10T00:00:00"/>
    <x v="1"/>
    <x v="0"/>
    <x v="0"/>
    <s v="C575"/>
    <x v="140"/>
    <s v="B1742"/>
    <x v="16"/>
    <x v="2"/>
    <n v="38.03"/>
    <n v="3"/>
    <n v="114.09"/>
    <x v="1"/>
    <x v="1"/>
  </r>
  <r>
    <s v="O1327"/>
    <d v="2023-12-25T00:00:00"/>
    <x v="1"/>
    <x v="9"/>
    <x v="2"/>
    <s v="C739"/>
    <x v="259"/>
    <s v="B1982"/>
    <x v="261"/>
    <x v="3"/>
    <n v="23.99"/>
    <n v="1"/>
    <n v="23.99"/>
    <x v="2"/>
    <x v="1"/>
  </r>
  <r>
    <s v="O3955"/>
    <d v="2024-04-13T00:00:00"/>
    <x v="6"/>
    <x v="7"/>
    <x v="1"/>
    <s v="C225"/>
    <x v="162"/>
    <s v="B1828"/>
    <x v="262"/>
    <x v="2"/>
    <n v="14.97"/>
    <n v="4"/>
    <n v="59.88"/>
    <x v="0"/>
    <x v="2"/>
  </r>
  <r>
    <s v="O3272"/>
    <d v="2024-06-01T00:00:00"/>
    <x v="6"/>
    <x v="1"/>
    <x v="1"/>
    <s v="C885"/>
    <x v="260"/>
    <s v="B1879"/>
    <x v="150"/>
    <x v="3"/>
    <n v="17.2"/>
    <n v="5"/>
    <n v="86"/>
    <x v="1"/>
    <x v="5"/>
  </r>
  <r>
    <s v="O1752"/>
    <d v="2024-09-12T00:00:00"/>
    <x v="5"/>
    <x v="6"/>
    <x v="1"/>
    <s v="C242"/>
    <x v="261"/>
    <s v="B1667"/>
    <x v="56"/>
    <x v="3"/>
    <n v="30.31"/>
    <n v="3"/>
    <n v="90.93"/>
    <x v="1"/>
    <x v="4"/>
  </r>
  <r>
    <s v="O3576"/>
    <d v="2022-09-15T00:00:00"/>
    <x v="5"/>
    <x v="6"/>
    <x v="3"/>
    <s v="C356"/>
    <x v="262"/>
    <s v="B1724"/>
    <x v="263"/>
    <x v="2"/>
    <n v="26.89"/>
    <n v="4"/>
    <n v="107.56"/>
    <x v="2"/>
    <x v="6"/>
  </r>
  <r>
    <s v="O1660"/>
    <d v="2023-05-19T00:00:00"/>
    <x v="2"/>
    <x v="4"/>
    <x v="2"/>
    <s v="C166"/>
    <x v="263"/>
    <s v="B1344"/>
    <x v="210"/>
    <x v="3"/>
    <n v="36.89"/>
    <n v="1"/>
    <n v="36.89"/>
    <x v="1"/>
    <x v="4"/>
  </r>
  <r>
    <s v="O3848"/>
    <d v="2023-10-05T00:00:00"/>
    <x v="5"/>
    <x v="10"/>
    <x v="2"/>
    <s v="C310"/>
    <x v="3"/>
    <s v="B1356"/>
    <x v="264"/>
    <x v="0"/>
    <n v="28.94"/>
    <n v="2"/>
    <n v="57.88"/>
    <x v="0"/>
    <x v="0"/>
  </r>
  <r>
    <s v="O1203"/>
    <d v="2023-06-27T00:00:00"/>
    <x v="4"/>
    <x v="1"/>
    <x v="2"/>
    <s v="C309"/>
    <x v="264"/>
    <s v="B1466"/>
    <x v="265"/>
    <x v="2"/>
    <n v="16.13"/>
    <n v="5"/>
    <n v="80.650000000000006"/>
    <x v="0"/>
    <x v="2"/>
  </r>
  <r>
    <s v="O2864"/>
    <d v="2023-02-19T00:00:00"/>
    <x v="0"/>
    <x v="3"/>
    <x v="2"/>
    <s v="C310"/>
    <x v="3"/>
    <s v="B1822"/>
    <x v="266"/>
    <x v="2"/>
    <n v="16.59"/>
    <n v="5"/>
    <n v="82.95"/>
    <x v="2"/>
    <x v="6"/>
  </r>
  <r>
    <s v="O1549"/>
    <d v="2023-09-02T00:00:00"/>
    <x v="6"/>
    <x v="6"/>
    <x v="2"/>
    <s v="C926"/>
    <x v="265"/>
    <s v="B1033"/>
    <x v="267"/>
    <x v="3"/>
    <n v="49.13"/>
    <n v="2"/>
    <n v="98.26"/>
    <x v="0"/>
    <x v="1"/>
  </r>
  <r>
    <s v="O2693"/>
    <d v="2023-07-05T00:00:00"/>
    <x v="3"/>
    <x v="2"/>
    <x v="2"/>
    <s v="C164"/>
    <x v="266"/>
    <s v="B1407"/>
    <x v="268"/>
    <x v="0"/>
    <n v="18.510000000000002"/>
    <n v="4"/>
    <n v="74.040000000000006"/>
    <x v="0"/>
    <x v="1"/>
  </r>
  <r>
    <s v="O2958"/>
    <d v="2022-11-20T00:00:00"/>
    <x v="0"/>
    <x v="5"/>
    <x v="3"/>
    <s v="C378"/>
    <x v="267"/>
    <s v="B1093"/>
    <x v="269"/>
    <x v="3"/>
    <n v="12.97"/>
    <n v="3"/>
    <n v="38.909999999999997"/>
    <x v="2"/>
    <x v="1"/>
  </r>
  <r>
    <s v="O3580"/>
    <d v="2022-11-26T00:00:00"/>
    <x v="6"/>
    <x v="5"/>
    <x v="3"/>
    <s v="C229"/>
    <x v="22"/>
    <s v="B1911"/>
    <x v="270"/>
    <x v="1"/>
    <n v="26.22"/>
    <n v="5"/>
    <n v="131.1"/>
    <x v="2"/>
    <x v="7"/>
  </r>
  <r>
    <s v="O1410"/>
    <d v="2023-05-17T00:00:00"/>
    <x v="3"/>
    <x v="4"/>
    <x v="2"/>
    <s v="C707"/>
    <x v="268"/>
    <s v="B1841"/>
    <x v="271"/>
    <x v="2"/>
    <n v="21.59"/>
    <n v="4"/>
    <n v="86.36"/>
    <x v="3"/>
    <x v="3"/>
  </r>
  <r>
    <s v="O3423"/>
    <d v="2023-05-21T00:00:00"/>
    <x v="0"/>
    <x v="4"/>
    <x v="2"/>
    <s v="C166"/>
    <x v="242"/>
    <s v="B1984"/>
    <x v="272"/>
    <x v="0"/>
    <n v="26.33"/>
    <n v="1"/>
    <n v="26.33"/>
    <x v="2"/>
    <x v="2"/>
  </r>
  <r>
    <s v="O1331"/>
    <d v="2024-10-16T00:00:00"/>
    <x v="3"/>
    <x v="10"/>
    <x v="1"/>
    <s v="C562"/>
    <x v="269"/>
    <s v="B1417"/>
    <x v="273"/>
    <x v="3"/>
    <n v="31.73"/>
    <n v="2"/>
    <n v="63.46"/>
    <x v="1"/>
    <x v="0"/>
  </r>
  <r>
    <s v="O1050"/>
    <d v="2024-10-20T00:00:00"/>
    <x v="0"/>
    <x v="10"/>
    <x v="1"/>
    <s v="C958"/>
    <x v="270"/>
    <s v="B1564"/>
    <x v="274"/>
    <x v="3"/>
    <n v="20.77"/>
    <n v="5"/>
    <n v="103.85"/>
    <x v="1"/>
    <x v="4"/>
  </r>
  <r>
    <s v="O2885"/>
    <d v="2024-10-09T00:00:00"/>
    <x v="3"/>
    <x v="10"/>
    <x v="1"/>
    <s v="C227"/>
    <x v="271"/>
    <s v="B1725"/>
    <x v="275"/>
    <x v="1"/>
    <n v="8.19"/>
    <n v="1"/>
    <n v="8.19"/>
    <x v="1"/>
    <x v="6"/>
  </r>
  <r>
    <s v="O3466"/>
    <d v="2022-09-05T00:00:00"/>
    <x v="1"/>
    <x v="6"/>
    <x v="3"/>
    <s v="C679"/>
    <x v="272"/>
    <s v="B1968"/>
    <x v="276"/>
    <x v="3"/>
    <n v="32.950000000000003"/>
    <n v="3"/>
    <n v="98.85"/>
    <x v="0"/>
    <x v="1"/>
  </r>
  <r>
    <s v="O2002"/>
    <d v="2023-06-29T00:00:00"/>
    <x v="5"/>
    <x v="1"/>
    <x v="2"/>
    <s v="C934"/>
    <x v="273"/>
    <s v="B1849"/>
    <x v="277"/>
    <x v="1"/>
    <n v="17.989999999999998"/>
    <n v="4"/>
    <n v="71.959999999999994"/>
    <x v="3"/>
    <x v="2"/>
  </r>
  <r>
    <s v="O3223"/>
    <d v="2023-03-18T00:00:00"/>
    <x v="6"/>
    <x v="0"/>
    <x v="2"/>
    <s v="C745"/>
    <x v="239"/>
    <s v="B1558"/>
    <x v="252"/>
    <x v="0"/>
    <n v="6.27"/>
    <n v="5"/>
    <n v="31.35"/>
    <x v="0"/>
    <x v="2"/>
  </r>
  <r>
    <s v="O3630"/>
    <d v="2023-10-13T00:00:00"/>
    <x v="2"/>
    <x v="10"/>
    <x v="2"/>
    <s v="C757"/>
    <x v="274"/>
    <s v="B1963"/>
    <x v="217"/>
    <x v="1"/>
    <n v="19.8"/>
    <n v="4"/>
    <n v="79.2"/>
    <x v="2"/>
    <x v="6"/>
  </r>
  <r>
    <s v="O2517"/>
    <d v="2023-05-29T00:00:00"/>
    <x v="1"/>
    <x v="4"/>
    <x v="2"/>
    <s v="C393"/>
    <x v="275"/>
    <s v="B1277"/>
    <x v="278"/>
    <x v="0"/>
    <n v="22.48"/>
    <n v="5"/>
    <n v="112.4"/>
    <x v="2"/>
    <x v="2"/>
  </r>
  <r>
    <s v="O1486"/>
    <d v="2023-03-11T00:00:00"/>
    <x v="6"/>
    <x v="0"/>
    <x v="2"/>
    <s v="C553"/>
    <x v="276"/>
    <s v="B1425"/>
    <x v="279"/>
    <x v="2"/>
    <n v="16.09"/>
    <n v="3"/>
    <n v="48.27"/>
    <x v="1"/>
    <x v="1"/>
  </r>
  <r>
    <s v="O2064"/>
    <d v="2024-04-03T00:00:00"/>
    <x v="3"/>
    <x v="7"/>
    <x v="1"/>
    <s v="C870"/>
    <x v="277"/>
    <s v="B1987"/>
    <x v="280"/>
    <x v="0"/>
    <n v="6.64"/>
    <n v="2"/>
    <n v="13.28"/>
    <x v="3"/>
    <x v="4"/>
  </r>
  <r>
    <s v="O1047"/>
    <d v="2024-03-15T00:00:00"/>
    <x v="2"/>
    <x v="0"/>
    <x v="1"/>
    <s v="C814"/>
    <x v="278"/>
    <s v="B1090"/>
    <x v="6"/>
    <x v="1"/>
    <n v="13.43"/>
    <n v="5"/>
    <n v="67.150000000000006"/>
    <x v="2"/>
    <x v="1"/>
  </r>
  <r>
    <s v="O1097"/>
    <d v="2023-09-27T00:00:00"/>
    <x v="3"/>
    <x v="6"/>
    <x v="2"/>
    <s v="C995"/>
    <x v="171"/>
    <s v="B1117"/>
    <x v="281"/>
    <x v="0"/>
    <n v="7.01"/>
    <n v="3"/>
    <n v="21.03"/>
    <x v="1"/>
    <x v="4"/>
  </r>
  <r>
    <s v="O3794"/>
    <d v="2023-05-10T00:00:00"/>
    <x v="3"/>
    <x v="4"/>
    <x v="2"/>
    <s v="C936"/>
    <x v="279"/>
    <s v="B1782"/>
    <x v="282"/>
    <x v="0"/>
    <n v="26.35"/>
    <n v="3"/>
    <n v="79.05"/>
    <x v="1"/>
    <x v="3"/>
  </r>
  <r>
    <s v="O2027"/>
    <d v="2024-12-04T00:00:00"/>
    <x v="3"/>
    <x v="9"/>
    <x v="1"/>
    <s v="C538"/>
    <x v="177"/>
    <s v="B1969"/>
    <x v="283"/>
    <x v="0"/>
    <n v="27.7"/>
    <n v="4"/>
    <n v="110.8"/>
    <x v="1"/>
    <x v="2"/>
  </r>
  <r>
    <s v="O2155"/>
    <d v="2024-03-17T00:00:00"/>
    <x v="0"/>
    <x v="0"/>
    <x v="1"/>
    <s v="C389"/>
    <x v="280"/>
    <s v="B1127"/>
    <x v="284"/>
    <x v="1"/>
    <n v="28.83"/>
    <n v="4"/>
    <n v="115.32"/>
    <x v="2"/>
    <x v="0"/>
  </r>
  <r>
    <s v="O3333"/>
    <d v="2025-01-22T00:00:00"/>
    <x v="3"/>
    <x v="11"/>
    <x v="0"/>
    <s v="C907"/>
    <x v="281"/>
    <s v="B1739"/>
    <x v="285"/>
    <x v="2"/>
    <n v="31.65"/>
    <n v="5"/>
    <n v="158.25"/>
    <x v="0"/>
    <x v="0"/>
  </r>
  <r>
    <s v="O1101"/>
    <d v="2023-09-12T00:00:00"/>
    <x v="4"/>
    <x v="6"/>
    <x v="2"/>
    <s v="C379"/>
    <x v="282"/>
    <s v="B1553"/>
    <x v="286"/>
    <x v="0"/>
    <n v="38.6"/>
    <n v="2"/>
    <n v="77.2"/>
    <x v="1"/>
    <x v="0"/>
  </r>
  <r>
    <s v="O3845"/>
    <d v="2025-01-26T00:00:00"/>
    <x v="0"/>
    <x v="11"/>
    <x v="0"/>
    <s v="C978"/>
    <x v="102"/>
    <s v="B1764"/>
    <x v="287"/>
    <x v="0"/>
    <n v="49.05"/>
    <n v="1"/>
    <n v="49.05"/>
    <x v="1"/>
    <x v="2"/>
  </r>
  <r>
    <s v="O2537"/>
    <d v="2025-07-28T00:00:00"/>
    <x v="1"/>
    <x v="2"/>
    <x v="0"/>
    <s v="C858"/>
    <x v="283"/>
    <s v="B1554"/>
    <x v="116"/>
    <x v="1"/>
    <n v="41.69"/>
    <n v="4"/>
    <n v="166.76"/>
    <x v="0"/>
    <x v="2"/>
  </r>
  <r>
    <s v="O3177"/>
    <d v="2023-05-22T00:00:00"/>
    <x v="1"/>
    <x v="4"/>
    <x v="2"/>
    <s v="C839"/>
    <x v="284"/>
    <s v="B1698"/>
    <x v="288"/>
    <x v="0"/>
    <n v="31.1"/>
    <n v="2"/>
    <n v="62.2"/>
    <x v="0"/>
    <x v="3"/>
  </r>
  <r>
    <s v="O2100"/>
    <d v="2023-08-14T00:00:00"/>
    <x v="1"/>
    <x v="8"/>
    <x v="2"/>
    <s v="C453"/>
    <x v="285"/>
    <s v="B1297"/>
    <x v="289"/>
    <x v="2"/>
    <n v="20.350000000000001"/>
    <n v="2"/>
    <n v="40.700000000000003"/>
    <x v="3"/>
    <x v="4"/>
  </r>
  <r>
    <s v="O1458"/>
    <d v="2023-01-05T00:00:00"/>
    <x v="5"/>
    <x v="11"/>
    <x v="2"/>
    <s v="C811"/>
    <x v="168"/>
    <s v="B1319"/>
    <x v="290"/>
    <x v="0"/>
    <n v="45.94"/>
    <n v="3"/>
    <n v="137.82"/>
    <x v="2"/>
    <x v="4"/>
  </r>
  <r>
    <s v="O1695"/>
    <d v="2023-12-23T00:00:00"/>
    <x v="6"/>
    <x v="9"/>
    <x v="2"/>
    <s v="C165"/>
    <x v="286"/>
    <s v="B1560"/>
    <x v="291"/>
    <x v="1"/>
    <n v="13.54"/>
    <n v="3"/>
    <n v="40.619999999999997"/>
    <x v="0"/>
    <x v="3"/>
  </r>
  <r>
    <s v="O1245"/>
    <d v="2023-04-03T00:00:00"/>
    <x v="1"/>
    <x v="7"/>
    <x v="2"/>
    <s v="C780"/>
    <x v="153"/>
    <s v="B1651"/>
    <x v="292"/>
    <x v="3"/>
    <n v="30.9"/>
    <n v="3"/>
    <n v="92.7"/>
    <x v="3"/>
    <x v="0"/>
  </r>
  <r>
    <s v="O2046"/>
    <d v="2023-04-13T00:00:00"/>
    <x v="5"/>
    <x v="7"/>
    <x v="2"/>
    <s v="C287"/>
    <x v="287"/>
    <s v="B1237"/>
    <x v="235"/>
    <x v="2"/>
    <n v="7.28"/>
    <n v="3"/>
    <n v="21.84"/>
    <x v="3"/>
    <x v="4"/>
  </r>
  <r>
    <s v="O3738"/>
    <d v="2025-01-23T00:00:00"/>
    <x v="5"/>
    <x v="11"/>
    <x v="0"/>
    <s v="C340"/>
    <x v="288"/>
    <s v="B1125"/>
    <x v="126"/>
    <x v="0"/>
    <n v="31.89"/>
    <n v="1"/>
    <n v="31.89"/>
    <x v="0"/>
    <x v="7"/>
  </r>
  <r>
    <s v="O3186"/>
    <d v="2025-03-02T00:00:00"/>
    <x v="0"/>
    <x v="0"/>
    <x v="0"/>
    <s v="C758"/>
    <x v="289"/>
    <s v="B1767"/>
    <x v="293"/>
    <x v="3"/>
    <n v="30.01"/>
    <n v="1"/>
    <n v="30.01"/>
    <x v="1"/>
    <x v="2"/>
  </r>
  <r>
    <s v="O2511"/>
    <d v="2022-09-12T00:00:00"/>
    <x v="1"/>
    <x v="6"/>
    <x v="3"/>
    <s v="C418"/>
    <x v="290"/>
    <s v="B1109"/>
    <x v="230"/>
    <x v="2"/>
    <n v="9.14"/>
    <n v="5"/>
    <n v="45.7"/>
    <x v="0"/>
    <x v="0"/>
  </r>
  <r>
    <s v="O1216"/>
    <d v="2023-08-02T00:00:00"/>
    <x v="3"/>
    <x v="8"/>
    <x v="2"/>
    <s v="C933"/>
    <x v="291"/>
    <s v="B1308"/>
    <x v="294"/>
    <x v="0"/>
    <n v="49.34"/>
    <n v="3"/>
    <n v="148.02000000000001"/>
    <x v="3"/>
    <x v="4"/>
  </r>
  <r>
    <s v="O3771"/>
    <d v="2024-01-19T00:00:00"/>
    <x v="2"/>
    <x v="11"/>
    <x v="1"/>
    <s v="C249"/>
    <x v="292"/>
    <s v="B1879"/>
    <x v="150"/>
    <x v="0"/>
    <n v="25.24"/>
    <n v="1"/>
    <n v="25.24"/>
    <x v="0"/>
    <x v="6"/>
  </r>
  <r>
    <s v="O3286"/>
    <d v="2024-04-19T00:00:00"/>
    <x v="2"/>
    <x v="7"/>
    <x v="1"/>
    <s v="C562"/>
    <x v="293"/>
    <s v="B1721"/>
    <x v="254"/>
    <x v="1"/>
    <n v="25.46"/>
    <n v="5"/>
    <n v="127.3"/>
    <x v="0"/>
    <x v="3"/>
  </r>
  <r>
    <s v="O1368"/>
    <d v="2024-06-25T00:00:00"/>
    <x v="4"/>
    <x v="1"/>
    <x v="1"/>
    <s v="C235"/>
    <x v="294"/>
    <s v="B1080"/>
    <x v="295"/>
    <x v="2"/>
    <n v="40.130000000000003"/>
    <n v="4"/>
    <n v="160.52000000000001"/>
    <x v="2"/>
    <x v="0"/>
  </r>
  <r>
    <s v="O3754"/>
    <d v="2023-06-05T00:00:00"/>
    <x v="1"/>
    <x v="1"/>
    <x v="2"/>
    <s v="C920"/>
    <x v="295"/>
    <s v="B1206"/>
    <x v="2"/>
    <x v="0"/>
    <n v="20.239999999999998"/>
    <n v="4"/>
    <n v="80.959999999999994"/>
    <x v="0"/>
    <x v="0"/>
  </r>
  <r>
    <s v="O2284"/>
    <d v="2022-08-26T00:00:00"/>
    <x v="2"/>
    <x v="8"/>
    <x v="3"/>
    <s v="C750"/>
    <x v="296"/>
    <s v="B1895"/>
    <x v="296"/>
    <x v="2"/>
    <n v="14.47"/>
    <n v="3"/>
    <n v="43.41"/>
    <x v="2"/>
    <x v="2"/>
  </r>
  <r>
    <s v="O1878"/>
    <d v="2024-05-30T00:00:00"/>
    <x v="5"/>
    <x v="4"/>
    <x v="1"/>
    <s v="C987"/>
    <x v="297"/>
    <s v="B1708"/>
    <x v="134"/>
    <x v="2"/>
    <n v="39.85"/>
    <n v="3"/>
    <n v="119.55"/>
    <x v="1"/>
    <x v="2"/>
  </r>
  <r>
    <s v="O1357"/>
    <d v="2024-06-07T00:00:00"/>
    <x v="2"/>
    <x v="1"/>
    <x v="1"/>
    <s v="C303"/>
    <x v="298"/>
    <s v="B1074"/>
    <x v="297"/>
    <x v="0"/>
    <n v="31.13"/>
    <n v="2"/>
    <n v="62.26"/>
    <x v="1"/>
    <x v="2"/>
  </r>
  <r>
    <s v="O2523"/>
    <d v="2024-12-15T00:00:00"/>
    <x v="0"/>
    <x v="9"/>
    <x v="1"/>
    <s v="C755"/>
    <x v="299"/>
    <s v="B1773"/>
    <x v="298"/>
    <x v="3"/>
    <n v="33.07"/>
    <n v="2"/>
    <n v="66.14"/>
    <x v="0"/>
    <x v="2"/>
  </r>
  <r>
    <s v="O2179"/>
    <d v="2023-12-07T00:00:00"/>
    <x v="5"/>
    <x v="9"/>
    <x v="2"/>
    <s v="C294"/>
    <x v="300"/>
    <s v="B1729"/>
    <x v="31"/>
    <x v="0"/>
    <n v="7.47"/>
    <n v="4"/>
    <n v="29.88"/>
    <x v="2"/>
    <x v="7"/>
  </r>
  <r>
    <s v="O2895"/>
    <d v="2024-07-09T00:00:00"/>
    <x v="4"/>
    <x v="2"/>
    <x v="1"/>
    <s v="C683"/>
    <x v="301"/>
    <s v="B1172"/>
    <x v="231"/>
    <x v="2"/>
    <n v="18.52"/>
    <n v="1"/>
    <n v="18.52"/>
    <x v="0"/>
    <x v="7"/>
  </r>
  <r>
    <s v="O3171"/>
    <d v="2024-06-09T00:00:00"/>
    <x v="0"/>
    <x v="1"/>
    <x v="1"/>
    <s v="C405"/>
    <x v="302"/>
    <s v="B1528"/>
    <x v="187"/>
    <x v="0"/>
    <n v="18.600000000000001"/>
    <n v="1"/>
    <n v="18.600000000000001"/>
    <x v="1"/>
    <x v="5"/>
  </r>
  <r>
    <s v="O1002"/>
    <d v="2023-06-04T00:00:00"/>
    <x v="0"/>
    <x v="1"/>
    <x v="2"/>
    <s v="C532"/>
    <x v="12"/>
    <s v="B1916"/>
    <x v="299"/>
    <x v="2"/>
    <n v="44.8"/>
    <n v="4"/>
    <n v="179.2"/>
    <x v="0"/>
    <x v="7"/>
  </r>
  <r>
    <s v="O3328"/>
    <d v="2024-08-13T00:00:00"/>
    <x v="4"/>
    <x v="8"/>
    <x v="1"/>
    <s v="C692"/>
    <x v="303"/>
    <s v="B1335"/>
    <x v="300"/>
    <x v="1"/>
    <n v="15.98"/>
    <n v="1"/>
    <n v="15.98"/>
    <x v="0"/>
    <x v="0"/>
  </r>
  <r>
    <s v="O1173"/>
    <d v="2023-12-18T00:00:00"/>
    <x v="1"/>
    <x v="9"/>
    <x v="2"/>
    <s v="C510"/>
    <x v="46"/>
    <s v="B1926"/>
    <x v="301"/>
    <x v="3"/>
    <n v="27.37"/>
    <n v="2"/>
    <n v="54.74"/>
    <x v="0"/>
    <x v="7"/>
  </r>
  <r>
    <s v="O2599"/>
    <d v="2023-08-28T00:00:00"/>
    <x v="1"/>
    <x v="8"/>
    <x v="2"/>
    <s v="C558"/>
    <x v="35"/>
    <s v="B1933"/>
    <x v="302"/>
    <x v="1"/>
    <n v="35.36"/>
    <n v="4"/>
    <n v="141.44"/>
    <x v="1"/>
    <x v="0"/>
  </r>
  <r>
    <s v="O3104"/>
    <d v="2023-04-06T00:00:00"/>
    <x v="5"/>
    <x v="7"/>
    <x v="2"/>
    <s v="C267"/>
    <x v="304"/>
    <s v="B1917"/>
    <x v="303"/>
    <x v="2"/>
    <n v="14.54"/>
    <n v="1"/>
    <n v="14.54"/>
    <x v="2"/>
    <x v="0"/>
  </r>
  <r>
    <s v="O1259"/>
    <d v="2024-01-23T00:00:00"/>
    <x v="4"/>
    <x v="11"/>
    <x v="1"/>
    <s v="C239"/>
    <x v="305"/>
    <s v="B1225"/>
    <x v="106"/>
    <x v="1"/>
    <n v="7.92"/>
    <n v="1"/>
    <n v="7.92"/>
    <x v="0"/>
    <x v="7"/>
  </r>
  <r>
    <s v="O1494"/>
    <d v="2024-08-04T00:00:00"/>
    <x v="0"/>
    <x v="8"/>
    <x v="1"/>
    <s v="C249"/>
    <x v="292"/>
    <s v="B1294"/>
    <x v="304"/>
    <x v="1"/>
    <n v="15.69"/>
    <n v="3"/>
    <n v="47.07"/>
    <x v="3"/>
    <x v="4"/>
  </r>
  <r>
    <s v="O1247"/>
    <d v="2024-01-31T00:00:00"/>
    <x v="3"/>
    <x v="11"/>
    <x v="1"/>
    <s v="C179"/>
    <x v="306"/>
    <s v="B1614"/>
    <x v="305"/>
    <x v="0"/>
    <n v="32.78"/>
    <n v="5"/>
    <n v="163.9"/>
    <x v="1"/>
    <x v="0"/>
  </r>
  <r>
    <s v="O2410"/>
    <d v="2025-07-11T00:00:00"/>
    <x v="2"/>
    <x v="2"/>
    <x v="0"/>
    <s v="C641"/>
    <x v="307"/>
    <s v="B1025"/>
    <x v="306"/>
    <x v="2"/>
    <n v="8.5399999999999991"/>
    <n v="1"/>
    <n v="8.5399999999999991"/>
    <x v="2"/>
    <x v="1"/>
  </r>
  <r>
    <s v="O2300"/>
    <d v="2023-06-26T00:00:00"/>
    <x v="1"/>
    <x v="1"/>
    <x v="2"/>
    <s v="C483"/>
    <x v="308"/>
    <s v="B1728"/>
    <x v="307"/>
    <x v="0"/>
    <n v="11"/>
    <n v="4"/>
    <n v="44"/>
    <x v="2"/>
    <x v="7"/>
  </r>
  <r>
    <s v="O3635"/>
    <d v="2022-12-09T00:00:00"/>
    <x v="2"/>
    <x v="9"/>
    <x v="3"/>
    <s v="C985"/>
    <x v="309"/>
    <s v="B1099"/>
    <x v="308"/>
    <x v="1"/>
    <n v="26.47"/>
    <n v="2"/>
    <n v="52.94"/>
    <x v="2"/>
    <x v="1"/>
  </r>
  <r>
    <s v="O3259"/>
    <d v="2024-02-23T00:00:00"/>
    <x v="2"/>
    <x v="3"/>
    <x v="1"/>
    <s v="C923"/>
    <x v="310"/>
    <s v="B1910"/>
    <x v="238"/>
    <x v="2"/>
    <n v="20.2"/>
    <n v="4"/>
    <n v="80.8"/>
    <x v="0"/>
    <x v="2"/>
  </r>
  <r>
    <s v="O3914"/>
    <d v="2024-12-23T00:00:00"/>
    <x v="1"/>
    <x v="9"/>
    <x v="1"/>
    <s v="C745"/>
    <x v="311"/>
    <s v="B1806"/>
    <x v="309"/>
    <x v="3"/>
    <n v="25.59"/>
    <n v="1"/>
    <n v="25.59"/>
    <x v="0"/>
    <x v="7"/>
  </r>
  <r>
    <s v="O2706"/>
    <d v="2023-08-17T00:00:00"/>
    <x v="5"/>
    <x v="8"/>
    <x v="2"/>
    <s v="C408"/>
    <x v="312"/>
    <s v="B1295"/>
    <x v="310"/>
    <x v="0"/>
    <n v="32.86"/>
    <n v="3"/>
    <n v="98.58"/>
    <x v="2"/>
    <x v="3"/>
  </r>
  <r>
    <s v="O1958"/>
    <d v="2023-02-24T00:00:00"/>
    <x v="2"/>
    <x v="3"/>
    <x v="2"/>
    <s v="C982"/>
    <x v="313"/>
    <s v="B1448"/>
    <x v="147"/>
    <x v="1"/>
    <n v="28.84"/>
    <n v="2"/>
    <n v="57.68"/>
    <x v="1"/>
    <x v="7"/>
  </r>
  <r>
    <s v="O3244"/>
    <d v="2024-06-27T00:00:00"/>
    <x v="5"/>
    <x v="1"/>
    <x v="1"/>
    <s v="C352"/>
    <x v="160"/>
    <s v="B1943"/>
    <x v="311"/>
    <x v="0"/>
    <n v="32.57"/>
    <n v="1"/>
    <n v="32.57"/>
    <x v="1"/>
    <x v="6"/>
  </r>
  <r>
    <s v="O3327"/>
    <d v="2024-03-27T00:00:00"/>
    <x v="3"/>
    <x v="0"/>
    <x v="1"/>
    <s v="C966"/>
    <x v="314"/>
    <s v="B1512"/>
    <x v="312"/>
    <x v="0"/>
    <n v="24.68"/>
    <n v="4"/>
    <n v="98.72"/>
    <x v="2"/>
    <x v="0"/>
  </r>
  <r>
    <s v="O2164"/>
    <d v="2024-11-05T00:00:00"/>
    <x v="4"/>
    <x v="5"/>
    <x v="1"/>
    <s v="C759"/>
    <x v="315"/>
    <s v="B1715"/>
    <x v="243"/>
    <x v="2"/>
    <n v="44.88"/>
    <n v="5"/>
    <n v="224.4"/>
    <x v="2"/>
    <x v="0"/>
  </r>
  <r>
    <s v="O1842"/>
    <d v="2023-01-16T00:00:00"/>
    <x v="1"/>
    <x v="11"/>
    <x v="2"/>
    <s v="C559"/>
    <x v="316"/>
    <s v="B1144"/>
    <x v="313"/>
    <x v="3"/>
    <n v="39.25"/>
    <n v="1"/>
    <n v="39.25"/>
    <x v="3"/>
    <x v="1"/>
  </r>
  <r>
    <s v="O3945"/>
    <d v="2024-05-23T00:00:00"/>
    <x v="5"/>
    <x v="4"/>
    <x v="1"/>
    <s v="C695"/>
    <x v="317"/>
    <s v="B1983"/>
    <x v="314"/>
    <x v="0"/>
    <n v="22.92"/>
    <n v="5"/>
    <n v="114.6"/>
    <x v="0"/>
    <x v="5"/>
  </r>
  <r>
    <s v="O1966"/>
    <d v="2023-01-23T00:00:00"/>
    <x v="1"/>
    <x v="11"/>
    <x v="2"/>
    <s v="C222"/>
    <x v="318"/>
    <s v="B1348"/>
    <x v="315"/>
    <x v="0"/>
    <n v="46.5"/>
    <n v="1"/>
    <n v="46.5"/>
    <x v="3"/>
    <x v="4"/>
  </r>
  <r>
    <s v="O1379"/>
    <d v="2023-07-28T00:00:00"/>
    <x v="2"/>
    <x v="2"/>
    <x v="2"/>
    <s v="C286"/>
    <x v="169"/>
    <s v="B1341"/>
    <x v="316"/>
    <x v="3"/>
    <n v="41.87"/>
    <n v="4"/>
    <n v="167.48"/>
    <x v="1"/>
    <x v="0"/>
  </r>
  <r>
    <s v="O2937"/>
    <d v="2022-11-25T00:00:00"/>
    <x v="2"/>
    <x v="5"/>
    <x v="3"/>
    <s v="C562"/>
    <x v="319"/>
    <s v="B1046"/>
    <x v="317"/>
    <x v="2"/>
    <n v="40.76"/>
    <n v="1"/>
    <n v="40.76"/>
    <x v="2"/>
    <x v="2"/>
  </r>
  <r>
    <s v="O1140"/>
    <d v="2024-05-05T00:00:00"/>
    <x v="0"/>
    <x v="4"/>
    <x v="1"/>
    <s v="C358"/>
    <x v="320"/>
    <s v="B1654"/>
    <x v="318"/>
    <x v="1"/>
    <n v="28.94"/>
    <n v="2"/>
    <n v="57.88"/>
    <x v="1"/>
    <x v="2"/>
  </r>
  <r>
    <s v="O3191"/>
    <d v="2024-10-14T00:00:00"/>
    <x v="1"/>
    <x v="10"/>
    <x v="1"/>
    <s v="C947"/>
    <x v="321"/>
    <s v="B1958"/>
    <x v="41"/>
    <x v="3"/>
    <n v="11.47"/>
    <n v="3"/>
    <n v="34.409999999999997"/>
    <x v="0"/>
    <x v="5"/>
  </r>
  <r>
    <s v="O1417"/>
    <d v="2023-11-19T00:00:00"/>
    <x v="0"/>
    <x v="5"/>
    <x v="2"/>
    <s v="C210"/>
    <x v="322"/>
    <s v="B1931"/>
    <x v="319"/>
    <x v="2"/>
    <n v="44.26"/>
    <n v="4"/>
    <n v="177.04"/>
    <x v="1"/>
    <x v="0"/>
  </r>
  <r>
    <s v="O1726"/>
    <d v="2023-04-18T00:00:00"/>
    <x v="4"/>
    <x v="7"/>
    <x v="2"/>
    <s v="C738"/>
    <x v="90"/>
    <s v="B1573"/>
    <x v="204"/>
    <x v="3"/>
    <n v="12.62"/>
    <n v="4"/>
    <n v="50.48"/>
    <x v="2"/>
    <x v="4"/>
  </r>
  <r>
    <s v="O2882"/>
    <d v="2024-09-15T00:00:00"/>
    <x v="0"/>
    <x v="6"/>
    <x v="1"/>
    <s v="C263"/>
    <x v="323"/>
    <s v="B1521"/>
    <x v="320"/>
    <x v="1"/>
    <n v="28.38"/>
    <n v="5"/>
    <n v="141.9"/>
    <x v="0"/>
    <x v="5"/>
  </r>
  <r>
    <s v="O3501"/>
    <d v="2024-08-25T00:00:00"/>
    <x v="0"/>
    <x v="8"/>
    <x v="1"/>
    <s v="C175"/>
    <x v="324"/>
    <s v="B1903"/>
    <x v="321"/>
    <x v="2"/>
    <n v="19.690000000000001"/>
    <n v="4"/>
    <n v="78.760000000000005"/>
    <x v="1"/>
    <x v="2"/>
  </r>
  <r>
    <s v="O2451"/>
    <d v="2025-06-02T00:00:00"/>
    <x v="1"/>
    <x v="1"/>
    <x v="0"/>
    <s v="C456"/>
    <x v="325"/>
    <s v="B1086"/>
    <x v="322"/>
    <x v="2"/>
    <n v="20.5"/>
    <n v="3"/>
    <n v="61.5"/>
    <x v="0"/>
    <x v="7"/>
  </r>
  <r>
    <s v="O1769"/>
    <d v="2023-03-23T00:00:00"/>
    <x v="5"/>
    <x v="0"/>
    <x v="2"/>
    <s v="C622"/>
    <x v="326"/>
    <s v="B1542"/>
    <x v="323"/>
    <x v="1"/>
    <n v="49.41"/>
    <n v="3"/>
    <n v="148.22999999999999"/>
    <x v="2"/>
    <x v="1"/>
  </r>
  <r>
    <s v="O3105"/>
    <d v="2023-09-03T00:00:00"/>
    <x v="0"/>
    <x v="6"/>
    <x v="2"/>
    <s v="C873"/>
    <x v="201"/>
    <s v="B1383"/>
    <x v="324"/>
    <x v="2"/>
    <n v="26.3"/>
    <n v="5"/>
    <n v="131.5"/>
    <x v="2"/>
    <x v="0"/>
  </r>
  <r>
    <s v="O2025"/>
    <d v="2024-05-03T00:00:00"/>
    <x v="2"/>
    <x v="4"/>
    <x v="1"/>
    <s v="C124"/>
    <x v="327"/>
    <s v="B1094"/>
    <x v="325"/>
    <x v="0"/>
    <n v="46.81"/>
    <n v="3"/>
    <n v="140.43"/>
    <x v="1"/>
    <x v="2"/>
  </r>
  <r>
    <s v="O1234"/>
    <d v="2023-07-14T00:00:00"/>
    <x v="2"/>
    <x v="2"/>
    <x v="2"/>
    <s v="C346"/>
    <x v="144"/>
    <s v="B1823"/>
    <x v="326"/>
    <x v="2"/>
    <n v="32.65"/>
    <n v="1"/>
    <n v="32.65"/>
    <x v="3"/>
    <x v="7"/>
  </r>
  <r>
    <s v="O1227"/>
    <d v="2024-07-22T00:00:00"/>
    <x v="1"/>
    <x v="2"/>
    <x v="1"/>
    <s v="C752"/>
    <x v="328"/>
    <s v="B1565"/>
    <x v="175"/>
    <x v="2"/>
    <n v="29.02"/>
    <n v="4"/>
    <n v="116.08"/>
    <x v="0"/>
    <x v="0"/>
  </r>
  <r>
    <s v="O2863"/>
    <d v="2024-09-05T00:00:00"/>
    <x v="5"/>
    <x v="6"/>
    <x v="1"/>
    <s v="C273"/>
    <x v="329"/>
    <s v="B1072"/>
    <x v="327"/>
    <x v="2"/>
    <n v="24.23"/>
    <n v="1"/>
    <n v="24.23"/>
    <x v="2"/>
    <x v="0"/>
  </r>
  <r>
    <s v="O1261"/>
    <d v="2024-10-11T00:00:00"/>
    <x v="2"/>
    <x v="10"/>
    <x v="1"/>
    <s v="C641"/>
    <x v="330"/>
    <s v="B1389"/>
    <x v="328"/>
    <x v="3"/>
    <n v="16.8"/>
    <n v="2"/>
    <n v="33.6"/>
    <x v="3"/>
    <x v="1"/>
  </r>
  <r>
    <s v="O2047"/>
    <d v="2024-05-05T00:00:00"/>
    <x v="0"/>
    <x v="4"/>
    <x v="1"/>
    <s v="C171"/>
    <x v="331"/>
    <s v="B1753"/>
    <x v="207"/>
    <x v="3"/>
    <n v="43.77"/>
    <n v="3"/>
    <n v="131.31"/>
    <x v="1"/>
    <x v="2"/>
  </r>
  <r>
    <s v="O2362"/>
    <d v="2025-05-09T00:00:00"/>
    <x v="2"/>
    <x v="4"/>
    <x v="0"/>
    <s v="C776"/>
    <x v="332"/>
    <s v="B1780"/>
    <x v="329"/>
    <x v="2"/>
    <n v="50.96"/>
    <n v="1"/>
    <n v="50.96"/>
    <x v="2"/>
    <x v="1"/>
  </r>
  <r>
    <s v="O1189"/>
    <d v="2023-05-19T00:00:00"/>
    <x v="2"/>
    <x v="4"/>
    <x v="2"/>
    <s v="C538"/>
    <x v="333"/>
    <s v="B1453"/>
    <x v="330"/>
    <x v="1"/>
    <n v="29.63"/>
    <n v="5"/>
    <n v="148.15"/>
    <x v="2"/>
    <x v="2"/>
  </r>
  <r>
    <s v="O3489"/>
    <d v="2023-12-03T00:00:00"/>
    <x v="0"/>
    <x v="9"/>
    <x v="2"/>
    <s v="C871"/>
    <x v="334"/>
    <s v="B1885"/>
    <x v="136"/>
    <x v="2"/>
    <n v="44.85"/>
    <n v="2"/>
    <n v="89.7"/>
    <x v="0"/>
    <x v="6"/>
  </r>
  <r>
    <s v="O2094"/>
    <d v="2024-08-19T00:00:00"/>
    <x v="1"/>
    <x v="8"/>
    <x v="1"/>
    <s v="C843"/>
    <x v="335"/>
    <s v="B1165"/>
    <x v="331"/>
    <x v="2"/>
    <n v="18.3"/>
    <n v="5"/>
    <n v="91.5"/>
    <x v="3"/>
    <x v="1"/>
  </r>
  <r>
    <s v="O2782"/>
    <d v="2025-01-05T00:00:00"/>
    <x v="0"/>
    <x v="11"/>
    <x v="0"/>
    <s v="C850"/>
    <x v="336"/>
    <s v="B1730"/>
    <x v="113"/>
    <x v="2"/>
    <n v="34.72"/>
    <n v="5"/>
    <n v="173.6"/>
    <x v="2"/>
    <x v="2"/>
  </r>
  <r>
    <s v="O3444"/>
    <d v="2024-06-23T00:00:00"/>
    <x v="0"/>
    <x v="1"/>
    <x v="1"/>
    <s v="C877"/>
    <x v="337"/>
    <s v="B1076"/>
    <x v="332"/>
    <x v="0"/>
    <n v="21.58"/>
    <n v="3"/>
    <n v="64.739999999999995"/>
    <x v="0"/>
    <x v="5"/>
  </r>
  <r>
    <s v="O1740"/>
    <d v="2023-02-15T00:00:00"/>
    <x v="3"/>
    <x v="3"/>
    <x v="2"/>
    <s v="C983"/>
    <x v="44"/>
    <s v="B1350"/>
    <x v="234"/>
    <x v="0"/>
    <n v="20.05"/>
    <n v="5"/>
    <n v="100.25"/>
    <x v="1"/>
    <x v="7"/>
  </r>
  <r>
    <s v="O2495"/>
    <d v="2024-02-08T00:00:00"/>
    <x v="5"/>
    <x v="3"/>
    <x v="1"/>
    <s v="C540"/>
    <x v="338"/>
    <s v="B1828"/>
    <x v="262"/>
    <x v="2"/>
    <n v="14.48"/>
    <n v="2"/>
    <n v="28.96"/>
    <x v="0"/>
    <x v="0"/>
  </r>
  <r>
    <s v="O3563"/>
    <d v="2024-09-02T00:00:00"/>
    <x v="1"/>
    <x v="6"/>
    <x v="1"/>
    <s v="C985"/>
    <x v="339"/>
    <s v="B1960"/>
    <x v="32"/>
    <x v="0"/>
    <n v="14.34"/>
    <n v="4"/>
    <n v="57.36"/>
    <x v="0"/>
    <x v="2"/>
  </r>
  <r>
    <s v="O1556"/>
    <d v="2023-12-18T00:00:00"/>
    <x v="1"/>
    <x v="9"/>
    <x v="2"/>
    <s v="C219"/>
    <x v="340"/>
    <s v="B1323"/>
    <x v="333"/>
    <x v="3"/>
    <n v="36.15"/>
    <n v="2"/>
    <n v="72.3"/>
    <x v="0"/>
    <x v="3"/>
  </r>
  <r>
    <s v="O3439"/>
    <d v="2024-08-09T00:00:00"/>
    <x v="2"/>
    <x v="8"/>
    <x v="1"/>
    <s v="C949"/>
    <x v="341"/>
    <s v="B1246"/>
    <x v="334"/>
    <x v="2"/>
    <n v="30.36"/>
    <n v="3"/>
    <n v="91.08"/>
    <x v="0"/>
    <x v="0"/>
  </r>
  <r>
    <s v="O3207"/>
    <d v="2025-03-22T00:00:00"/>
    <x v="6"/>
    <x v="0"/>
    <x v="0"/>
    <s v="C166"/>
    <x v="342"/>
    <s v="B1462"/>
    <x v="335"/>
    <x v="0"/>
    <n v="19.07"/>
    <n v="3"/>
    <n v="57.21"/>
    <x v="1"/>
    <x v="2"/>
  </r>
  <r>
    <s v="O2482"/>
    <d v="2024-07-13T00:00:00"/>
    <x v="6"/>
    <x v="2"/>
    <x v="1"/>
    <s v="C427"/>
    <x v="63"/>
    <s v="B1502"/>
    <x v="336"/>
    <x v="3"/>
    <n v="20.34"/>
    <n v="1"/>
    <n v="20.34"/>
    <x v="1"/>
    <x v="0"/>
  </r>
  <r>
    <s v="O3062"/>
    <d v="2025-06-12T00:00:00"/>
    <x v="5"/>
    <x v="1"/>
    <x v="0"/>
    <s v="C746"/>
    <x v="226"/>
    <s v="B1688"/>
    <x v="72"/>
    <x v="1"/>
    <n v="34.06"/>
    <n v="5"/>
    <n v="170.3"/>
    <x v="0"/>
    <x v="2"/>
  </r>
  <r>
    <s v="O1766"/>
    <d v="2024-01-06T00:00:00"/>
    <x v="6"/>
    <x v="11"/>
    <x v="1"/>
    <s v="C833"/>
    <x v="108"/>
    <s v="B1332"/>
    <x v="337"/>
    <x v="1"/>
    <n v="13.55"/>
    <n v="2"/>
    <n v="27.1"/>
    <x v="1"/>
    <x v="0"/>
  </r>
  <r>
    <s v="O2612"/>
    <d v="2022-09-25T00:00:00"/>
    <x v="0"/>
    <x v="6"/>
    <x v="3"/>
    <s v="C836"/>
    <x v="343"/>
    <s v="B1273"/>
    <x v="338"/>
    <x v="0"/>
    <n v="6.74"/>
    <n v="5"/>
    <n v="33.700000000000003"/>
    <x v="0"/>
    <x v="6"/>
  </r>
  <r>
    <s v="O1145"/>
    <d v="2023-08-29T00:00:00"/>
    <x v="4"/>
    <x v="8"/>
    <x v="2"/>
    <s v="C166"/>
    <x v="344"/>
    <s v="B1557"/>
    <x v="339"/>
    <x v="1"/>
    <n v="7.17"/>
    <n v="4"/>
    <n v="28.68"/>
    <x v="0"/>
    <x v="7"/>
  </r>
  <r>
    <s v="O3240"/>
    <d v="2023-05-28T00:00:00"/>
    <x v="0"/>
    <x v="4"/>
    <x v="2"/>
    <s v="C440"/>
    <x v="345"/>
    <s v="B1319"/>
    <x v="340"/>
    <x v="0"/>
    <n v="33.17"/>
    <n v="3"/>
    <n v="99.51"/>
    <x v="2"/>
    <x v="7"/>
  </r>
  <r>
    <s v="O2799"/>
    <d v="2024-02-04T00:00:00"/>
    <x v="0"/>
    <x v="3"/>
    <x v="1"/>
    <s v="C765"/>
    <x v="6"/>
    <s v="B1788"/>
    <x v="341"/>
    <x v="2"/>
    <n v="44.42"/>
    <n v="4"/>
    <n v="177.68"/>
    <x v="2"/>
    <x v="1"/>
  </r>
  <r>
    <s v="O2318"/>
    <d v="2023-06-30T00:00:00"/>
    <x v="2"/>
    <x v="1"/>
    <x v="2"/>
    <s v="C893"/>
    <x v="346"/>
    <s v="B1124"/>
    <x v="342"/>
    <x v="0"/>
    <n v="45.63"/>
    <n v="2"/>
    <n v="91.26"/>
    <x v="0"/>
    <x v="2"/>
  </r>
  <r>
    <s v="O1674"/>
    <d v="2023-02-11T00:00:00"/>
    <x v="6"/>
    <x v="3"/>
    <x v="2"/>
    <s v="C846"/>
    <x v="347"/>
    <s v="B1983"/>
    <x v="343"/>
    <x v="1"/>
    <n v="27.16"/>
    <n v="3"/>
    <n v="81.48"/>
    <x v="1"/>
    <x v="4"/>
  </r>
  <r>
    <s v="O1696"/>
    <d v="2024-04-09T00:00:00"/>
    <x v="4"/>
    <x v="7"/>
    <x v="1"/>
    <s v="C788"/>
    <x v="348"/>
    <s v="B1247"/>
    <x v="344"/>
    <x v="3"/>
    <n v="36.26"/>
    <n v="5"/>
    <n v="181.3"/>
    <x v="3"/>
    <x v="3"/>
  </r>
  <r>
    <s v="O2195"/>
    <d v="2023-03-19T00:00:00"/>
    <x v="0"/>
    <x v="0"/>
    <x v="2"/>
    <s v="C669"/>
    <x v="349"/>
    <s v="B1203"/>
    <x v="345"/>
    <x v="0"/>
    <n v="49.75"/>
    <n v="3"/>
    <n v="149.25"/>
    <x v="2"/>
    <x v="1"/>
  </r>
  <r>
    <s v="O2868"/>
    <d v="2023-06-17T00:00:00"/>
    <x v="6"/>
    <x v="1"/>
    <x v="2"/>
    <s v="C207"/>
    <x v="350"/>
    <s v="B1475"/>
    <x v="346"/>
    <x v="2"/>
    <n v="35.409999999999997"/>
    <n v="3"/>
    <n v="106.23"/>
    <x v="2"/>
    <x v="2"/>
  </r>
  <r>
    <s v="O1136"/>
    <d v="2024-07-17T00:00:00"/>
    <x v="3"/>
    <x v="2"/>
    <x v="1"/>
    <s v="C673"/>
    <x v="34"/>
    <s v="B1485"/>
    <x v="347"/>
    <x v="0"/>
    <n v="5.01"/>
    <n v="4"/>
    <n v="20.04"/>
    <x v="2"/>
    <x v="2"/>
  </r>
  <r>
    <s v="O3812"/>
    <d v="2024-01-22T00:00:00"/>
    <x v="1"/>
    <x v="11"/>
    <x v="1"/>
    <s v="C175"/>
    <x v="324"/>
    <s v="B1485"/>
    <x v="347"/>
    <x v="2"/>
    <n v="5.83"/>
    <n v="4"/>
    <n v="23.32"/>
    <x v="2"/>
    <x v="2"/>
  </r>
  <r>
    <s v="O1029"/>
    <d v="2024-06-14T00:00:00"/>
    <x v="2"/>
    <x v="1"/>
    <x v="1"/>
    <s v="C255"/>
    <x v="351"/>
    <s v="B1870"/>
    <x v="348"/>
    <x v="1"/>
    <n v="49.96"/>
    <n v="4"/>
    <n v="199.84"/>
    <x v="0"/>
    <x v="4"/>
  </r>
  <r>
    <s v="O3343"/>
    <d v="2023-10-28T00:00:00"/>
    <x v="6"/>
    <x v="10"/>
    <x v="2"/>
    <s v="C562"/>
    <x v="293"/>
    <s v="B1052"/>
    <x v="349"/>
    <x v="2"/>
    <n v="4.09"/>
    <n v="4"/>
    <n v="16.36"/>
    <x v="0"/>
    <x v="7"/>
  </r>
  <r>
    <s v="O1345"/>
    <d v="2024-08-20T00:00:00"/>
    <x v="4"/>
    <x v="8"/>
    <x v="1"/>
    <s v="C132"/>
    <x v="136"/>
    <s v="B1041"/>
    <x v="350"/>
    <x v="0"/>
    <n v="16.04"/>
    <n v="4"/>
    <n v="64.16"/>
    <x v="3"/>
    <x v="3"/>
  </r>
  <r>
    <s v="O2178"/>
    <d v="2024-06-03T00:00:00"/>
    <x v="1"/>
    <x v="1"/>
    <x v="1"/>
    <s v="C437"/>
    <x v="352"/>
    <s v="B1730"/>
    <x v="113"/>
    <x v="2"/>
    <n v="36.450000000000003"/>
    <n v="1"/>
    <n v="36.450000000000003"/>
    <x v="0"/>
    <x v="2"/>
  </r>
  <r>
    <s v="O1690"/>
    <d v="2023-07-06T00:00:00"/>
    <x v="5"/>
    <x v="2"/>
    <x v="2"/>
    <s v="C708"/>
    <x v="353"/>
    <s v="B1407"/>
    <x v="268"/>
    <x v="1"/>
    <n v="18.25"/>
    <n v="1"/>
    <n v="18.25"/>
    <x v="1"/>
    <x v="4"/>
  </r>
  <r>
    <s v="O2865"/>
    <d v="2025-08-19T00:00:00"/>
    <x v="4"/>
    <x v="8"/>
    <x v="0"/>
    <s v="C942"/>
    <x v="354"/>
    <s v="B1581"/>
    <x v="351"/>
    <x v="3"/>
    <n v="22.21"/>
    <n v="5"/>
    <n v="111.05"/>
    <x v="0"/>
    <x v="0"/>
  </r>
  <r>
    <s v="O1513"/>
    <d v="2023-09-08T00:00:00"/>
    <x v="2"/>
    <x v="6"/>
    <x v="2"/>
    <s v="C572"/>
    <x v="116"/>
    <s v="B1855"/>
    <x v="30"/>
    <x v="1"/>
    <n v="5.89"/>
    <n v="2"/>
    <n v="11.78"/>
    <x v="3"/>
    <x v="4"/>
  </r>
  <r>
    <s v="O2206"/>
    <d v="2023-05-10T00:00:00"/>
    <x v="3"/>
    <x v="4"/>
    <x v="2"/>
    <s v="C125"/>
    <x v="355"/>
    <s v="B1144"/>
    <x v="352"/>
    <x v="3"/>
    <n v="39.119999999999997"/>
    <n v="3"/>
    <n v="117.36"/>
    <x v="0"/>
    <x v="3"/>
  </r>
  <r>
    <s v="O1232"/>
    <d v="2023-09-08T00:00:00"/>
    <x v="2"/>
    <x v="6"/>
    <x v="2"/>
    <s v="C385"/>
    <x v="356"/>
    <s v="B1128"/>
    <x v="353"/>
    <x v="3"/>
    <n v="11.12"/>
    <n v="3"/>
    <n v="33.36"/>
    <x v="1"/>
    <x v="0"/>
  </r>
  <r>
    <s v="O1003"/>
    <d v="2023-06-10T00:00:00"/>
    <x v="6"/>
    <x v="1"/>
    <x v="2"/>
    <s v="C979"/>
    <x v="357"/>
    <s v="B1762"/>
    <x v="354"/>
    <x v="1"/>
    <n v="47.1"/>
    <n v="1"/>
    <n v="47.1"/>
    <x v="1"/>
    <x v="1"/>
  </r>
  <r>
    <s v="O1490"/>
    <d v="2023-09-17T00:00:00"/>
    <x v="0"/>
    <x v="6"/>
    <x v="2"/>
    <s v="C948"/>
    <x v="358"/>
    <s v="B1269"/>
    <x v="143"/>
    <x v="2"/>
    <n v="34.71"/>
    <n v="1"/>
    <n v="34.71"/>
    <x v="0"/>
    <x v="1"/>
  </r>
  <r>
    <s v="O2961"/>
    <d v="2023-01-03T00:00:00"/>
    <x v="4"/>
    <x v="11"/>
    <x v="2"/>
    <s v="C839"/>
    <x v="284"/>
    <s v="B1936"/>
    <x v="122"/>
    <x v="0"/>
    <n v="33.97"/>
    <n v="3"/>
    <n v="101.91"/>
    <x v="2"/>
    <x v="7"/>
  </r>
  <r>
    <s v="O1849"/>
    <d v="2024-05-12T00:00:00"/>
    <x v="0"/>
    <x v="4"/>
    <x v="1"/>
    <s v="C583"/>
    <x v="359"/>
    <s v="B1656"/>
    <x v="355"/>
    <x v="2"/>
    <n v="14.52"/>
    <n v="2"/>
    <n v="29.04"/>
    <x v="0"/>
    <x v="1"/>
  </r>
  <r>
    <s v="O2735"/>
    <d v="2024-01-22T00:00:00"/>
    <x v="1"/>
    <x v="11"/>
    <x v="1"/>
    <s v="C527"/>
    <x v="0"/>
    <s v="B1818"/>
    <x v="356"/>
    <x v="2"/>
    <n v="26.46"/>
    <n v="1"/>
    <n v="26.46"/>
    <x v="0"/>
    <x v="7"/>
  </r>
  <r>
    <s v="O3129"/>
    <d v="2023-11-22T00:00:00"/>
    <x v="3"/>
    <x v="5"/>
    <x v="2"/>
    <s v="C225"/>
    <x v="162"/>
    <s v="B1572"/>
    <x v="357"/>
    <x v="0"/>
    <n v="12.98"/>
    <n v="3"/>
    <n v="38.94"/>
    <x v="0"/>
    <x v="7"/>
  </r>
  <r>
    <s v="O3540"/>
    <d v="2023-09-26T00:00:00"/>
    <x v="4"/>
    <x v="6"/>
    <x v="2"/>
    <s v="C683"/>
    <x v="301"/>
    <s v="B1815"/>
    <x v="257"/>
    <x v="0"/>
    <n v="38.81"/>
    <n v="3"/>
    <n v="116.43"/>
    <x v="0"/>
    <x v="5"/>
  </r>
  <r>
    <s v="O3280"/>
    <d v="2023-07-15T00:00:00"/>
    <x v="6"/>
    <x v="2"/>
    <x v="2"/>
    <s v="C822"/>
    <x v="360"/>
    <s v="B1248"/>
    <x v="358"/>
    <x v="0"/>
    <n v="13.02"/>
    <n v="4"/>
    <n v="52.08"/>
    <x v="2"/>
    <x v="0"/>
  </r>
  <r>
    <s v="O3464"/>
    <d v="2025-02-15T00:00:00"/>
    <x v="6"/>
    <x v="3"/>
    <x v="0"/>
    <s v="C254"/>
    <x v="47"/>
    <s v="B1805"/>
    <x v="359"/>
    <x v="0"/>
    <n v="40.159999999999997"/>
    <n v="2"/>
    <n v="80.319999999999993"/>
    <x v="0"/>
    <x v="3"/>
  </r>
  <r>
    <s v="O3766"/>
    <d v="2024-11-13T00:00:00"/>
    <x v="3"/>
    <x v="5"/>
    <x v="1"/>
    <s v="C163"/>
    <x v="361"/>
    <s v="B1077"/>
    <x v="360"/>
    <x v="2"/>
    <n v="39.58"/>
    <n v="5"/>
    <n v="197.9"/>
    <x v="1"/>
    <x v="2"/>
  </r>
  <r>
    <s v="O2305"/>
    <d v="2024-06-06T00:00:00"/>
    <x v="5"/>
    <x v="1"/>
    <x v="1"/>
    <s v="C957"/>
    <x v="362"/>
    <s v="B1003"/>
    <x v="361"/>
    <x v="0"/>
    <n v="37.75"/>
    <n v="5"/>
    <n v="188.75"/>
    <x v="2"/>
    <x v="7"/>
  </r>
  <r>
    <s v="O3843"/>
    <d v="2023-03-12T00:00:00"/>
    <x v="0"/>
    <x v="0"/>
    <x v="2"/>
    <s v="C329"/>
    <x v="247"/>
    <s v="B1729"/>
    <x v="31"/>
    <x v="0"/>
    <n v="8.52"/>
    <n v="4"/>
    <n v="34.08"/>
    <x v="0"/>
    <x v="0"/>
  </r>
  <r>
    <s v="O1583"/>
    <d v="2024-01-28T00:00:00"/>
    <x v="0"/>
    <x v="11"/>
    <x v="1"/>
    <s v="C374"/>
    <x v="363"/>
    <s v="B1877"/>
    <x v="362"/>
    <x v="0"/>
    <n v="25.61"/>
    <n v="1"/>
    <n v="25.61"/>
    <x v="1"/>
    <x v="0"/>
  </r>
  <r>
    <s v="O2713"/>
    <d v="2025-08-09T00:00:00"/>
    <x v="6"/>
    <x v="8"/>
    <x v="0"/>
    <s v="C406"/>
    <x v="364"/>
    <s v="B1817"/>
    <x v="363"/>
    <x v="1"/>
    <n v="38.76"/>
    <n v="1"/>
    <n v="38.76"/>
    <x v="1"/>
    <x v="6"/>
  </r>
  <r>
    <s v="O3128"/>
    <d v="2024-01-07T00:00:00"/>
    <x v="0"/>
    <x v="11"/>
    <x v="1"/>
    <s v="C437"/>
    <x v="87"/>
    <s v="B1805"/>
    <x v="364"/>
    <x v="0"/>
    <n v="40.26"/>
    <n v="2"/>
    <n v="80.52"/>
    <x v="2"/>
    <x v="0"/>
  </r>
  <r>
    <s v="O2353"/>
    <d v="2023-02-02T00:00:00"/>
    <x v="5"/>
    <x v="3"/>
    <x v="2"/>
    <s v="C806"/>
    <x v="365"/>
    <s v="B1663"/>
    <x v="365"/>
    <x v="0"/>
    <n v="25.97"/>
    <n v="4"/>
    <n v="103.88"/>
    <x v="2"/>
    <x v="1"/>
  </r>
  <r>
    <s v="O1108"/>
    <d v="2024-01-30T00:00:00"/>
    <x v="4"/>
    <x v="11"/>
    <x v="1"/>
    <s v="C270"/>
    <x v="60"/>
    <s v="B1835"/>
    <x v="8"/>
    <x v="3"/>
    <n v="21.69"/>
    <n v="3"/>
    <n v="65.069999999999993"/>
    <x v="0"/>
    <x v="0"/>
  </r>
  <r>
    <s v="O1778"/>
    <d v="2024-03-26T00:00:00"/>
    <x v="4"/>
    <x v="0"/>
    <x v="1"/>
    <s v="C705"/>
    <x v="366"/>
    <s v="B1160"/>
    <x v="366"/>
    <x v="3"/>
    <n v="24.5"/>
    <n v="4"/>
    <n v="98"/>
    <x v="0"/>
    <x v="7"/>
  </r>
  <r>
    <s v="O2497"/>
    <d v="2024-03-14T00:00:00"/>
    <x v="5"/>
    <x v="0"/>
    <x v="1"/>
    <s v="C477"/>
    <x v="367"/>
    <s v="B1357"/>
    <x v="214"/>
    <x v="2"/>
    <n v="47"/>
    <n v="4"/>
    <n v="188"/>
    <x v="0"/>
    <x v="6"/>
  </r>
  <r>
    <s v="O3888"/>
    <d v="2024-10-28T00:00:00"/>
    <x v="1"/>
    <x v="10"/>
    <x v="1"/>
    <s v="C327"/>
    <x v="120"/>
    <s v="B1266"/>
    <x v="367"/>
    <x v="0"/>
    <n v="39.22"/>
    <n v="2"/>
    <n v="78.44"/>
    <x v="0"/>
    <x v="0"/>
  </r>
  <r>
    <s v="O1469"/>
    <d v="2023-02-06T00:00:00"/>
    <x v="1"/>
    <x v="3"/>
    <x v="2"/>
    <s v="C855"/>
    <x v="368"/>
    <s v="B1703"/>
    <x v="368"/>
    <x v="2"/>
    <n v="13.71"/>
    <n v="2"/>
    <n v="27.42"/>
    <x v="2"/>
    <x v="1"/>
  </r>
  <r>
    <s v="O1339"/>
    <d v="2024-03-31T00:00:00"/>
    <x v="0"/>
    <x v="0"/>
    <x v="1"/>
    <s v="C936"/>
    <x v="369"/>
    <s v="B1910"/>
    <x v="238"/>
    <x v="0"/>
    <n v="20.43"/>
    <n v="2"/>
    <n v="40.86"/>
    <x v="3"/>
    <x v="7"/>
  </r>
  <r>
    <s v="O2900"/>
    <d v="2024-10-14T00:00:00"/>
    <x v="1"/>
    <x v="10"/>
    <x v="1"/>
    <s v="C886"/>
    <x v="220"/>
    <s v="B1972"/>
    <x v="70"/>
    <x v="2"/>
    <n v="25.49"/>
    <n v="4"/>
    <n v="101.96"/>
    <x v="2"/>
    <x v="1"/>
  </r>
  <r>
    <s v="O1044"/>
    <d v="2024-08-28T00:00:00"/>
    <x v="3"/>
    <x v="8"/>
    <x v="1"/>
    <s v="C947"/>
    <x v="321"/>
    <s v="B1795"/>
    <x v="369"/>
    <x v="3"/>
    <n v="11.76"/>
    <n v="1"/>
    <n v="11.76"/>
    <x v="3"/>
    <x v="3"/>
  </r>
  <r>
    <s v="O3753"/>
    <d v="2025-06-18T00:00:00"/>
    <x v="3"/>
    <x v="1"/>
    <x v="0"/>
    <s v="C393"/>
    <x v="275"/>
    <s v="B1385"/>
    <x v="370"/>
    <x v="3"/>
    <n v="10.1"/>
    <n v="4"/>
    <n v="40.4"/>
    <x v="0"/>
    <x v="3"/>
  </r>
  <r>
    <s v="O1052"/>
    <d v="2023-10-02T00:00:00"/>
    <x v="1"/>
    <x v="10"/>
    <x v="2"/>
    <s v="C597"/>
    <x v="2"/>
    <s v="B1517"/>
    <x v="371"/>
    <x v="1"/>
    <n v="47.28"/>
    <n v="2"/>
    <n v="94.56"/>
    <x v="2"/>
    <x v="1"/>
  </r>
  <r>
    <s v="O2600"/>
    <d v="2023-02-09T00:00:00"/>
    <x v="5"/>
    <x v="3"/>
    <x v="2"/>
    <s v="C823"/>
    <x v="119"/>
    <s v="B1949"/>
    <x v="372"/>
    <x v="1"/>
    <n v="47.6"/>
    <n v="5"/>
    <n v="238"/>
    <x v="1"/>
    <x v="5"/>
  </r>
  <r>
    <s v="O1033"/>
    <d v="2023-05-22T00:00:00"/>
    <x v="1"/>
    <x v="4"/>
    <x v="2"/>
    <s v="C255"/>
    <x v="370"/>
    <s v="B1140"/>
    <x v="373"/>
    <x v="1"/>
    <n v="45.59"/>
    <n v="4"/>
    <n v="182.36"/>
    <x v="1"/>
    <x v="1"/>
  </r>
  <r>
    <s v="O3898"/>
    <d v="2023-02-15T00:00:00"/>
    <x v="3"/>
    <x v="3"/>
    <x v="2"/>
    <s v="C881"/>
    <x v="371"/>
    <s v="B1413"/>
    <x v="374"/>
    <x v="0"/>
    <n v="9.89"/>
    <n v="1"/>
    <n v="9.89"/>
    <x v="2"/>
    <x v="0"/>
  </r>
  <r>
    <s v="O1571"/>
    <d v="2023-04-17T00:00:00"/>
    <x v="1"/>
    <x v="7"/>
    <x v="2"/>
    <s v="C127"/>
    <x v="372"/>
    <s v="B1180"/>
    <x v="375"/>
    <x v="3"/>
    <n v="46.51"/>
    <n v="5"/>
    <n v="232.55"/>
    <x v="3"/>
    <x v="2"/>
  </r>
  <r>
    <s v="O3273"/>
    <d v="2024-10-17T00:00:00"/>
    <x v="5"/>
    <x v="10"/>
    <x v="1"/>
    <s v="C750"/>
    <x v="373"/>
    <s v="B1594"/>
    <x v="161"/>
    <x v="2"/>
    <n v="46.71"/>
    <n v="4"/>
    <n v="186.84"/>
    <x v="0"/>
    <x v="2"/>
  </r>
  <r>
    <s v="O2807"/>
    <d v="2023-12-09T00:00:00"/>
    <x v="6"/>
    <x v="9"/>
    <x v="2"/>
    <s v="C246"/>
    <x v="374"/>
    <s v="B1264"/>
    <x v="376"/>
    <x v="3"/>
    <n v="21.4"/>
    <n v="1"/>
    <n v="21.4"/>
    <x v="1"/>
    <x v="5"/>
  </r>
  <r>
    <s v="O1157"/>
    <d v="2023-06-11T00:00:00"/>
    <x v="0"/>
    <x v="1"/>
    <x v="2"/>
    <s v="C165"/>
    <x v="375"/>
    <s v="B1817"/>
    <x v="363"/>
    <x v="3"/>
    <n v="47.62"/>
    <n v="2"/>
    <n v="95.24"/>
    <x v="1"/>
    <x v="3"/>
  </r>
  <r>
    <s v="O1359"/>
    <d v="2023-01-17T00:00:00"/>
    <x v="4"/>
    <x v="11"/>
    <x v="2"/>
    <s v="C620"/>
    <x v="376"/>
    <s v="B1394"/>
    <x v="377"/>
    <x v="1"/>
    <n v="8.84"/>
    <n v="1"/>
    <n v="8.84"/>
    <x v="0"/>
    <x v="4"/>
  </r>
  <r>
    <s v="O2191"/>
    <d v="2023-02-09T00:00:00"/>
    <x v="5"/>
    <x v="3"/>
    <x v="2"/>
    <s v="C999"/>
    <x v="377"/>
    <s v="B1437"/>
    <x v="378"/>
    <x v="2"/>
    <n v="25.58"/>
    <n v="5"/>
    <n v="127.9"/>
    <x v="1"/>
    <x v="1"/>
  </r>
  <r>
    <s v="O1927"/>
    <d v="2023-06-05T00:00:00"/>
    <x v="1"/>
    <x v="1"/>
    <x v="2"/>
    <s v="C336"/>
    <x v="378"/>
    <s v="B1978"/>
    <x v="379"/>
    <x v="0"/>
    <n v="17.82"/>
    <n v="2"/>
    <n v="35.64"/>
    <x v="3"/>
    <x v="3"/>
  </r>
  <r>
    <s v="O3409"/>
    <d v="2025-07-07T00:00:00"/>
    <x v="1"/>
    <x v="2"/>
    <x v="0"/>
    <s v="C281"/>
    <x v="379"/>
    <s v="B1714"/>
    <x v="380"/>
    <x v="2"/>
    <n v="19.11"/>
    <n v="3"/>
    <n v="57.33"/>
    <x v="0"/>
    <x v="0"/>
  </r>
  <r>
    <s v="O2223"/>
    <d v="2023-10-31T00:00:00"/>
    <x v="4"/>
    <x v="10"/>
    <x v="2"/>
    <s v="C975"/>
    <x v="380"/>
    <s v="B1377"/>
    <x v="381"/>
    <x v="0"/>
    <n v="20.29"/>
    <n v="4"/>
    <n v="81.16"/>
    <x v="1"/>
    <x v="5"/>
  </r>
  <r>
    <s v="O2696"/>
    <d v="2022-11-04T00:00:00"/>
    <x v="2"/>
    <x v="5"/>
    <x v="3"/>
    <s v="C801"/>
    <x v="381"/>
    <s v="B1268"/>
    <x v="382"/>
    <x v="2"/>
    <n v="51.5"/>
    <n v="5"/>
    <n v="257.5"/>
    <x v="2"/>
    <x v="2"/>
  </r>
  <r>
    <s v="O3283"/>
    <d v="2023-01-15T00:00:00"/>
    <x v="0"/>
    <x v="11"/>
    <x v="2"/>
    <s v="C254"/>
    <x v="47"/>
    <s v="B1901"/>
    <x v="383"/>
    <x v="2"/>
    <n v="34.590000000000003"/>
    <n v="1"/>
    <n v="34.590000000000003"/>
    <x v="2"/>
    <x v="0"/>
  </r>
  <r>
    <s v="O2401"/>
    <d v="2025-05-27T00:00:00"/>
    <x v="4"/>
    <x v="4"/>
    <x v="0"/>
    <s v="C140"/>
    <x v="382"/>
    <s v="B1357"/>
    <x v="214"/>
    <x v="0"/>
    <n v="38.299999999999997"/>
    <n v="4"/>
    <n v="153.19999999999999"/>
    <x v="0"/>
    <x v="2"/>
  </r>
  <r>
    <s v="O3752"/>
    <d v="2025-02-18T00:00:00"/>
    <x v="4"/>
    <x v="3"/>
    <x v="0"/>
    <s v="C664"/>
    <x v="383"/>
    <s v="B1896"/>
    <x v="384"/>
    <x v="0"/>
    <n v="32.06"/>
    <n v="2"/>
    <n v="64.12"/>
    <x v="2"/>
    <x v="0"/>
  </r>
  <r>
    <s v="O2263"/>
    <d v="2024-06-20T00:00:00"/>
    <x v="5"/>
    <x v="1"/>
    <x v="1"/>
    <s v="C749"/>
    <x v="384"/>
    <s v="B1482"/>
    <x v="44"/>
    <x v="2"/>
    <n v="41.83"/>
    <n v="2"/>
    <n v="83.66"/>
    <x v="0"/>
    <x v="2"/>
  </r>
  <r>
    <s v="O3603"/>
    <d v="2022-11-21T00:00:00"/>
    <x v="1"/>
    <x v="5"/>
    <x v="3"/>
    <s v="C114"/>
    <x v="385"/>
    <s v="B1102"/>
    <x v="385"/>
    <x v="2"/>
    <n v="22.81"/>
    <n v="1"/>
    <n v="22.81"/>
    <x v="0"/>
    <x v="6"/>
  </r>
  <r>
    <s v="O1548"/>
    <d v="2024-06-08T00:00:00"/>
    <x v="6"/>
    <x v="1"/>
    <x v="1"/>
    <s v="C543"/>
    <x v="386"/>
    <s v="B1795"/>
    <x v="386"/>
    <x v="2"/>
    <n v="44.02"/>
    <n v="4"/>
    <n v="176.08"/>
    <x v="0"/>
    <x v="7"/>
  </r>
  <r>
    <s v="O2215"/>
    <d v="2022-12-08T00:00:00"/>
    <x v="5"/>
    <x v="9"/>
    <x v="3"/>
    <s v="C278"/>
    <x v="387"/>
    <s v="B1077"/>
    <x v="360"/>
    <x v="2"/>
    <n v="51.84"/>
    <n v="1"/>
    <n v="51.84"/>
    <x v="0"/>
    <x v="2"/>
  </r>
  <r>
    <s v="O1225"/>
    <d v="2024-08-24T00:00:00"/>
    <x v="6"/>
    <x v="8"/>
    <x v="1"/>
    <s v="C996"/>
    <x v="388"/>
    <s v="B1439"/>
    <x v="387"/>
    <x v="1"/>
    <n v="34.020000000000003"/>
    <n v="5"/>
    <n v="170.1"/>
    <x v="3"/>
    <x v="3"/>
  </r>
  <r>
    <s v="O2015"/>
    <d v="2023-08-31T00:00:00"/>
    <x v="5"/>
    <x v="8"/>
    <x v="2"/>
    <s v="C111"/>
    <x v="389"/>
    <s v="B1797"/>
    <x v="388"/>
    <x v="2"/>
    <n v="18.010000000000002"/>
    <n v="3"/>
    <n v="54.03"/>
    <x v="0"/>
    <x v="4"/>
  </r>
  <r>
    <s v="O1498"/>
    <d v="2023-03-12T00:00:00"/>
    <x v="0"/>
    <x v="0"/>
    <x v="2"/>
    <s v="C950"/>
    <x v="390"/>
    <s v="B1994"/>
    <x v="389"/>
    <x v="1"/>
    <n v="5.56"/>
    <n v="1"/>
    <n v="5.56"/>
    <x v="3"/>
    <x v="3"/>
  </r>
  <r>
    <s v="O1521"/>
    <d v="2023-06-19T00:00:00"/>
    <x v="1"/>
    <x v="1"/>
    <x v="2"/>
    <s v="C140"/>
    <x v="391"/>
    <s v="B1217"/>
    <x v="390"/>
    <x v="0"/>
    <n v="49.72"/>
    <n v="2"/>
    <n v="99.44"/>
    <x v="1"/>
    <x v="3"/>
  </r>
  <r>
    <s v="O2059"/>
    <d v="2024-03-15T00:00:00"/>
    <x v="2"/>
    <x v="0"/>
    <x v="1"/>
    <s v="C686"/>
    <x v="392"/>
    <s v="B1353"/>
    <x v="391"/>
    <x v="0"/>
    <n v="45.35"/>
    <n v="1"/>
    <n v="45.35"/>
    <x v="0"/>
    <x v="3"/>
  </r>
  <r>
    <s v="O1568"/>
    <d v="2023-01-17T00:00:00"/>
    <x v="4"/>
    <x v="11"/>
    <x v="2"/>
    <s v="C166"/>
    <x v="242"/>
    <s v="B1839"/>
    <x v="43"/>
    <x v="0"/>
    <n v="17.96"/>
    <n v="3"/>
    <n v="53.88"/>
    <x v="2"/>
    <x v="3"/>
  </r>
  <r>
    <s v="O2697"/>
    <d v="2024-05-04T00:00:00"/>
    <x v="6"/>
    <x v="4"/>
    <x v="1"/>
    <s v="C134"/>
    <x v="393"/>
    <s v="B1486"/>
    <x v="392"/>
    <x v="2"/>
    <n v="13.74"/>
    <n v="1"/>
    <n v="13.74"/>
    <x v="1"/>
    <x v="0"/>
  </r>
  <r>
    <s v="O1373"/>
    <d v="2024-04-17T00:00:00"/>
    <x v="3"/>
    <x v="7"/>
    <x v="1"/>
    <s v="C376"/>
    <x v="103"/>
    <s v="B1337"/>
    <x v="393"/>
    <x v="2"/>
    <n v="17.059999999999999"/>
    <n v="2"/>
    <n v="34.119999999999997"/>
    <x v="0"/>
    <x v="4"/>
  </r>
  <r>
    <s v="O2931"/>
    <d v="2025-07-03T00:00:00"/>
    <x v="5"/>
    <x v="2"/>
    <x v="0"/>
    <s v="C327"/>
    <x v="120"/>
    <s v="B1117"/>
    <x v="394"/>
    <x v="2"/>
    <n v="45.11"/>
    <n v="5"/>
    <n v="225.55"/>
    <x v="2"/>
    <x v="7"/>
  </r>
  <r>
    <s v="O1179"/>
    <d v="2024-11-30T00:00:00"/>
    <x v="6"/>
    <x v="5"/>
    <x v="1"/>
    <s v="C742"/>
    <x v="394"/>
    <s v="B1662"/>
    <x v="395"/>
    <x v="2"/>
    <n v="25.67"/>
    <n v="4"/>
    <n v="102.68"/>
    <x v="3"/>
    <x v="0"/>
  </r>
  <r>
    <s v="O3397"/>
    <d v="2025-02-21T00:00:00"/>
    <x v="2"/>
    <x v="3"/>
    <x v="0"/>
    <s v="C428"/>
    <x v="395"/>
    <s v="B1839"/>
    <x v="43"/>
    <x v="3"/>
    <n v="15.3"/>
    <n v="3"/>
    <n v="45.9"/>
    <x v="2"/>
    <x v="0"/>
  </r>
  <r>
    <s v="O3197"/>
    <d v="2022-11-27T00:00:00"/>
    <x v="0"/>
    <x v="5"/>
    <x v="3"/>
    <s v="C278"/>
    <x v="387"/>
    <s v="B1488"/>
    <x v="396"/>
    <x v="2"/>
    <n v="31.16"/>
    <n v="1"/>
    <n v="31.16"/>
    <x v="0"/>
    <x v="2"/>
  </r>
  <r>
    <s v="O2685"/>
    <d v="2024-06-17T00:00:00"/>
    <x v="1"/>
    <x v="1"/>
    <x v="1"/>
    <s v="C887"/>
    <x v="396"/>
    <s v="B1496"/>
    <x v="397"/>
    <x v="0"/>
    <n v="11.72"/>
    <n v="3"/>
    <n v="35.159999999999997"/>
    <x v="2"/>
    <x v="7"/>
  </r>
  <r>
    <s v="O1246"/>
    <d v="2023-11-15T00:00:00"/>
    <x v="3"/>
    <x v="5"/>
    <x v="2"/>
    <s v="C885"/>
    <x v="260"/>
    <s v="B1639"/>
    <x v="398"/>
    <x v="0"/>
    <n v="15.45"/>
    <n v="4"/>
    <n v="61.8"/>
    <x v="3"/>
    <x v="0"/>
  </r>
  <r>
    <s v="O2572"/>
    <d v="2022-09-28T00:00:00"/>
    <x v="3"/>
    <x v="6"/>
    <x v="3"/>
    <s v="C446"/>
    <x v="397"/>
    <s v="B1047"/>
    <x v="399"/>
    <x v="3"/>
    <n v="25.72"/>
    <n v="3"/>
    <n v="77.16"/>
    <x v="0"/>
    <x v="2"/>
  </r>
  <r>
    <s v="O1909"/>
    <d v="2023-12-03T00:00:00"/>
    <x v="0"/>
    <x v="9"/>
    <x v="2"/>
    <s v="C830"/>
    <x v="398"/>
    <s v="B1191"/>
    <x v="400"/>
    <x v="2"/>
    <n v="5.83"/>
    <n v="1"/>
    <n v="5.83"/>
    <x v="1"/>
    <x v="1"/>
  </r>
  <r>
    <s v="O3424"/>
    <d v="2022-09-07T00:00:00"/>
    <x v="3"/>
    <x v="6"/>
    <x v="3"/>
    <s v="C448"/>
    <x v="399"/>
    <s v="B1530"/>
    <x v="226"/>
    <x v="2"/>
    <n v="56.48"/>
    <n v="1"/>
    <n v="56.48"/>
    <x v="0"/>
    <x v="7"/>
  </r>
  <r>
    <s v="O2976"/>
    <d v="2024-05-21T00:00:00"/>
    <x v="4"/>
    <x v="4"/>
    <x v="1"/>
    <s v="C886"/>
    <x v="220"/>
    <s v="B1698"/>
    <x v="288"/>
    <x v="3"/>
    <n v="37.22"/>
    <n v="3"/>
    <n v="111.66"/>
    <x v="0"/>
    <x v="2"/>
  </r>
  <r>
    <s v="O1879"/>
    <d v="2024-10-10T00:00:00"/>
    <x v="5"/>
    <x v="10"/>
    <x v="1"/>
    <s v="C540"/>
    <x v="130"/>
    <s v="B1651"/>
    <x v="73"/>
    <x v="3"/>
    <n v="47.09"/>
    <n v="2"/>
    <n v="94.18"/>
    <x v="2"/>
    <x v="3"/>
  </r>
  <r>
    <s v="O3302"/>
    <d v="2023-05-24T00:00:00"/>
    <x v="3"/>
    <x v="4"/>
    <x v="2"/>
    <s v="C462"/>
    <x v="400"/>
    <s v="B1714"/>
    <x v="401"/>
    <x v="0"/>
    <n v="30.83"/>
    <n v="5"/>
    <n v="154.15"/>
    <x v="0"/>
    <x v="6"/>
  </r>
  <r>
    <s v="O2986"/>
    <d v="2022-09-11T00:00:00"/>
    <x v="0"/>
    <x v="6"/>
    <x v="3"/>
    <s v="C886"/>
    <x v="401"/>
    <s v="B1243"/>
    <x v="402"/>
    <x v="2"/>
    <n v="38.97"/>
    <n v="2"/>
    <n v="77.94"/>
    <x v="0"/>
    <x v="2"/>
  </r>
  <r>
    <s v="O1968"/>
    <d v="2023-12-23T00:00:00"/>
    <x v="6"/>
    <x v="9"/>
    <x v="2"/>
    <s v="C919"/>
    <x v="402"/>
    <s v="B1977"/>
    <x v="403"/>
    <x v="1"/>
    <n v="38.06"/>
    <n v="1"/>
    <n v="38.06"/>
    <x v="3"/>
    <x v="2"/>
  </r>
  <r>
    <s v="O2182"/>
    <d v="2024-09-11T00:00:00"/>
    <x v="3"/>
    <x v="6"/>
    <x v="1"/>
    <s v="C405"/>
    <x v="403"/>
    <s v="B1635"/>
    <x v="404"/>
    <x v="0"/>
    <n v="31.35"/>
    <n v="3"/>
    <n v="94.05"/>
    <x v="2"/>
    <x v="3"/>
  </r>
  <r>
    <s v="O3078"/>
    <d v="2022-11-22T00:00:00"/>
    <x v="4"/>
    <x v="5"/>
    <x v="3"/>
    <s v="C269"/>
    <x v="404"/>
    <s v="B1925"/>
    <x v="216"/>
    <x v="1"/>
    <n v="6.83"/>
    <n v="5"/>
    <n v="34.15"/>
    <x v="2"/>
    <x v="2"/>
  </r>
  <r>
    <s v="O3932"/>
    <d v="2023-08-04T00:00:00"/>
    <x v="2"/>
    <x v="8"/>
    <x v="2"/>
    <s v="C884"/>
    <x v="405"/>
    <s v="B1991"/>
    <x v="405"/>
    <x v="1"/>
    <n v="17"/>
    <n v="5"/>
    <n v="85"/>
    <x v="2"/>
    <x v="7"/>
  </r>
  <r>
    <s v="O2084"/>
    <d v="2023-10-21T00:00:00"/>
    <x v="6"/>
    <x v="10"/>
    <x v="2"/>
    <s v="C591"/>
    <x v="406"/>
    <s v="B1076"/>
    <x v="332"/>
    <x v="2"/>
    <n v="25.69"/>
    <n v="5"/>
    <n v="128.44999999999999"/>
    <x v="2"/>
    <x v="3"/>
  </r>
  <r>
    <s v="O3727"/>
    <d v="2022-10-02T00:00:00"/>
    <x v="0"/>
    <x v="10"/>
    <x v="3"/>
    <s v="C408"/>
    <x v="151"/>
    <s v="B1800"/>
    <x v="406"/>
    <x v="1"/>
    <n v="47.61"/>
    <n v="4"/>
    <n v="190.44"/>
    <x v="0"/>
    <x v="2"/>
  </r>
  <r>
    <s v="O3546"/>
    <d v="2024-03-24T00:00:00"/>
    <x v="0"/>
    <x v="0"/>
    <x v="1"/>
    <s v="C384"/>
    <x v="407"/>
    <s v="B1111"/>
    <x v="45"/>
    <x v="3"/>
    <n v="8.7799999999999994"/>
    <n v="2"/>
    <n v="17.559999999999999"/>
    <x v="2"/>
    <x v="2"/>
  </r>
  <r>
    <s v="O1575"/>
    <d v="2023-04-26T00:00:00"/>
    <x v="3"/>
    <x v="7"/>
    <x v="2"/>
    <s v="C855"/>
    <x v="408"/>
    <s v="B1075"/>
    <x v="407"/>
    <x v="1"/>
    <n v="42.54"/>
    <n v="3"/>
    <n v="127.62"/>
    <x v="1"/>
    <x v="4"/>
  </r>
  <r>
    <s v="O1495"/>
    <d v="2023-11-29T00:00:00"/>
    <x v="3"/>
    <x v="5"/>
    <x v="2"/>
    <s v="C213"/>
    <x v="409"/>
    <s v="B1091"/>
    <x v="408"/>
    <x v="2"/>
    <n v="32.65"/>
    <n v="3"/>
    <n v="97.95"/>
    <x v="3"/>
    <x v="4"/>
  </r>
  <r>
    <s v="O1334"/>
    <d v="2023-10-14T00:00:00"/>
    <x v="6"/>
    <x v="10"/>
    <x v="2"/>
    <s v="C304"/>
    <x v="410"/>
    <s v="B1143"/>
    <x v="151"/>
    <x v="2"/>
    <n v="40.61"/>
    <n v="1"/>
    <n v="40.61"/>
    <x v="3"/>
    <x v="1"/>
  </r>
  <r>
    <s v="O3229"/>
    <d v="2024-01-04T00:00:00"/>
    <x v="5"/>
    <x v="11"/>
    <x v="1"/>
    <s v="C642"/>
    <x v="411"/>
    <s v="B1613"/>
    <x v="201"/>
    <x v="0"/>
    <n v="37.21"/>
    <n v="5"/>
    <n v="186.05"/>
    <x v="1"/>
    <x v="7"/>
  </r>
  <r>
    <s v="O3443"/>
    <d v="2025-07-06T00:00:00"/>
    <x v="0"/>
    <x v="2"/>
    <x v="0"/>
    <s v="C895"/>
    <x v="412"/>
    <s v="B1764"/>
    <x v="287"/>
    <x v="1"/>
    <n v="50.58"/>
    <n v="5"/>
    <n v="252.9"/>
    <x v="2"/>
    <x v="0"/>
  </r>
  <r>
    <s v="O3091"/>
    <d v="2023-06-14T00:00:00"/>
    <x v="3"/>
    <x v="1"/>
    <x v="2"/>
    <s v="C299"/>
    <x v="143"/>
    <s v="B1515"/>
    <x v="409"/>
    <x v="2"/>
    <n v="39.75"/>
    <n v="2"/>
    <n v="79.5"/>
    <x v="2"/>
    <x v="0"/>
  </r>
  <r>
    <s v="O1684"/>
    <d v="2023-11-21T00:00:00"/>
    <x v="4"/>
    <x v="5"/>
    <x v="2"/>
    <s v="C697"/>
    <x v="413"/>
    <s v="B1690"/>
    <x v="410"/>
    <x v="0"/>
    <n v="49.18"/>
    <n v="4"/>
    <n v="196.72"/>
    <x v="1"/>
    <x v="4"/>
  </r>
  <r>
    <s v="O1434"/>
    <d v="2023-03-24T00:00:00"/>
    <x v="2"/>
    <x v="0"/>
    <x v="2"/>
    <s v="C825"/>
    <x v="414"/>
    <s v="B1172"/>
    <x v="231"/>
    <x v="3"/>
    <n v="17.850000000000001"/>
    <n v="5"/>
    <n v="89.25"/>
    <x v="0"/>
    <x v="4"/>
  </r>
  <r>
    <s v="O3101"/>
    <d v="2025-02-11T00:00:00"/>
    <x v="4"/>
    <x v="3"/>
    <x v="0"/>
    <s v="C333"/>
    <x v="415"/>
    <s v="B1295"/>
    <x v="310"/>
    <x v="1"/>
    <n v="33.03"/>
    <n v="2"/>
    <n v="66.06"/>
    <x v="1"/>
    <x v="6"/>
  </r>
  <r>
    <s v="O3292"/>
    <d v="2023-01-27T00:00:00"/>
    <x v="2"/>
    <x v="11"/>
    <x v="2"/>
    <s v="C978"/>
    <x v="102"/>
    <s v="B1072"/>
    <x v="411"/>
    <x v="0"/>
    <n v="41.89"/>
    <n v="2"/>
    <n v="83.78"/>
    <x v="0"/>
    <x v="3"/>
  </r>
  <r>
    <s v="O1977"/>
    <d v="2024-04-25T00:00:00"/>
    <x v="5"/>
    <x v="7"/>
    <x v="1"/>
    <s v="C378"/>
    <x v="267"/>
    <s v="B1649"/>
    <x v="412"/>
    <x v="2"/>
    <n v="24.26"/>
    <n v="4"/>
    <n v="97.04"/>
    <x v="3"/>
    <x v="3"/>
  </r>
  <r>
    <s v="O1414"/>
    <d v="2024-10-10T00:00:00"/>
    <x v="5"/>
    <x v="10"/>
    <x v="1"/>
    <s v="C269"/>
    <x v="404"/>
    <s v="B1481"/>
    <x v="413"/>
    <x v="1"/>
    <n v="33.909999999999997"/>
    <n v="3"/>
    <n v="101.73"/>
    <x v="0"/>
    <x v="0"/>
  </r>
  <r>
    <s v="O2198"/>
    <d v="2024-09-06T00:00:00"/>
    <x v="2"/>
    <x v="6"/>
    <x v="1"/>
    <s v="C755"/>
    <x v="416"/>
    <s v="B1117"/>
    <x v="394"/>
    <x v="1"/>
    <n v="38.68"/>
    <n v="3"/>
    <n v="116.04"/>
    <x v="3"/>
    <x v="3"/>
  </r>
  <r>
    <s v="O2613"/>
    <d v="2024-10-08T00:00:00"/>
    <x v="4"/>
    <x v="10"/>
    <x v="1"/>
    <s v="C366"/>
    <x v="195"/>
    <s v="B1746"/>
    <x v="414"/>
    <x v="2"/>
    <n v="21.34"/>
    <n v="4"/>
    <n v="85.36"/>
    <x v="2"/>
    <x v="0"/>
  </r>
  <r>
    <s v="O1475"/>
    <d v="2023-02-28T00:00:00"/>
    <x v="4"/>
    <x v="3"/>
    <x v="2"/>
    <s v="C269"/>
    <x v="417"/>
    <s v="B1392"/>
    <x v="415"/>
    <x v="0"/>
    <n v="18.059999999999999"/>
    <n v="2"/>
    <n v="36.119999999999997"/>
    <x v="2"/>
    <x v="7"/>
  </r>
  <r>
    <s v="O3037"/>
    <d v="2023-09-19T00:00:00"/>
    <x v="4"/>
    <x v="6"/>
    <x v="2"/>
    <s v="C187"/>
    <x v="418"/>
    <s v="B1465"/>
    <x v="416"/>
    <x v="3"/>
    <n v="25.64"/>
    <n v="4"/>
    <n v="102.56"/>
    <x v="0"/>
    <x v="1"/>
  </r>
  <r>
    <s v="O1128"/>
    <d v="2023-11-19T00:00:00"/>
    <x v="0"/>
    <x v="5"/>
    <x v="2"/>
    <s v="C305"/>
    <x v="419"/>
    <s v="B1221"/>
    <x v="417"/>
    <x v="0"/>
    <n v="15.19"/>
    <n v="5"/>
    <n v="75.95"/>
    <x v="0"/>
    <x v="7"/>
  </r>
  <r>
    <s v="O2815"/>
    <d v="2022-08-30T00:00:00"/>
    <x v="4"/>
    <x v="8"/>
    <x v="3"/>
    <s v="C562"/>
    <x v="269"/>
    <s v="B1715"/>
    <x v="418"/>
    <x v="0"/>
    <n v="33.07"/>
    <n v="3"/>
    <n v="99.21"/>
    <x v="0"/>
    <x v="2"/>
  </r>
  <r>
    <s v="O3060"/>
    <d v="2025-04-27T00:00:00"/>
    <x v="0"/>
    <x v="7"/>
    <x v="0"/>
    <s v="C354"/>
    <x v="420"/>
    <s v="B1489"/>
    <x v="419"/>
    <x v="0"/>
    <n v="41.17"/>
    <n v="5"/>
    <n v="205.85"/>
    <x v="0"/>
    <x v="1"/>
  </r>
  <r>
    <s v="O3872"/>
    <d v="2024-07-04T00:00:00"/>
    <x v="5"/>
    <x v="2"/>
    <x v="1"/>
    <s v="C340"/>
    <x v="288"/>
    <s v="B1096"/>
    <x v="420"/>
    <x v="2"/>
    <n v="6.82"/>
    <n v="1"/>
    <n v="6.82"/>
    <x v="0"/>
    <x v="2"/>
  </r>
  <r>
    <s v="O1296"/>
    <d v="2023-03-25T00:00:00"/>
    <x v="6"/>
    <x v="0"/>
    <x v="2"/>
    <s v="C604"/>
    <x v="126"/>
    <s v="B1456"/>
    <x v="421"/>
    <x v="0"/>
    <n v="14.71"/>
    <n v="3"/>
    <n v="44.13"/>
    <x v="0"/>
    <x v="7"/>
  </r>
  <r>
    <s v="O1420"/>
    <d v="2024-03-12T00:00:00"/>
    <x v="4"/>
    <x v="0"/>
    <x v="1"/>
    <s v="C280"/>
    <x v="421"/>
    <s v="B1304"/>
    <x v="422"/>
    <x v="3"/>
    <n v="29.93"/>
    <n v="5"/>
    <n v="149.65"/>
    <x v="0"/>
    <x v="7"/>
  </r>
  <r>
    <s v="O2707"/>
    <d v="2024-05-14T00:00:00"/>
    <x v="4"/>
    <x v="4"/>
    <x v="1"/>
    <s v="C973"/>
    <x v="422"/>
    <s v="B1361"/>
    <x v="423"/>
    <x v="3"/>
    <n v="9.2200000000000006"/>
    <n v="4"/>
    <n v="36.880000000000003"/>
    <x v="1"/>
    <x v="7"/>
  </r>
  <r>
    <s v="O1288"/>
    <d v="2023-09-25T00:00:00"/>
    <x v="1"/>
    <x v="6"/>
    <x v="2"/>
    <s v="C893"/>
    <x v="423"/>
    <s v="B1469"/>
    <x v="424"/>
    <x v="2"/>
    <n v="32.85"/>
    <n v="3"/>
    <n v="98.55"/>
    <x v="3"/>
    <x v="7"/>
  </r>
  <r>
    <s v="O3339"/>
    <d v="2025-04-12T00:00:00"/>
    <x v="6"/>
    <x v="7"/>
    <x v="0"/>
    <s v="C115"/>
    <x v="424"/>
    <s v="B1684"/>
    <x v="425"/>
    <x v="0"/>
    <n v="24.02"/>
    <n v="1"/>
    <n v="24.02"/>
    <x v="2"/>
    <x v="7"/>
  </r>
  <r>
    <s v="O2564"/>
    <d v="2024-12-18T00:00:00"/>
    <x v="3"/>
    <x v="9"/>
    <x v="1"/>
    <s v="C293"/>
    <x v="425"/>
    <s v="B1217"/>
    <x v="426"/>
    <x v="1"/>
    <n v="33.659999999999997"/>
    <n v="4"/>
    <n v="134.63999999999999"/>
    <x v="0"/>
    <x v="2"/>
  </r>
  <r>
    <s v="O1899"/>
    <d v="2024-10-09T00:00:00"/>
    <x v="3"/>
    <x v="10"/>
    <x v="1"/>
    <s v="C927"/>
    <x v="426"/>
    <s v="B1686"/>
    <x v="427"/>
    <x v="1"/>
    <n v="40.56"/>
    <n v="4"/>
    <n v="162.24"/>
    <x v="3"/>
    <x v="1"/>
  </r>
  <r>
    <s v="O2014"/>
    <d v="2023-12-10T00:00:00"/>
    <x v="0"/>
    <x v="9"/>
    <x v="2"/>
    <s v="C446"/>
    <x v="397"/>
    <s v="B1082"/>
    <x v="159"/>
    <x v="0"/>
    <n v="49.99"/>
    <n v="1"/>
    <n v="49.99"/>
    <x v="1"/>
    <x v="1"/>
  </r>
  <r>
    <s v="O1663"/>
    <d v="2024-08-31T00:00:00"/>
    <x v="6"/>
    <x v="8"/>
    <x v="1"/>
    <s v="C427"/>
    <x v="427"/>
    <s v="B1610"/>
    <x v="428"/>
    <x v="1"/>
    <n v="37.61"/>
    <n v="3"/>
    <n v="112.83"/>
    <x v="2"/>
    <x v="4"/>
  </r>
  <r>
    <s v="O2448"/>
    <d v="2023-02-24T00:00:00"/>
    <x v="2"/>
    <x v="3"/>
    <x v="2"/>
    <s v="C526"/>
    <x v="428"/>
    <s v="B1721"/>
    <x v="429"/>
    <x v="0"/>
    <n v="23.71"/>
    <n v="3"/>
    <n v="71.13"/>
    <x v="0"/>
    <x v="3"/>
  </r>
  <r>
    <s v="O3387"/>
    <d v="2023-02-07T00:00:00"/>
    <x v="4"/>
    <x v="3"/>
    <x v="2"/>
    <s v="C712"/>
    <x v="429"/>
    <s v="B1768"/>
    <x v="63"/>
    <x v="1"/>
    <n v="25.3"/>
    <n v="2"/>
    <n v="50.6"/>
    <x v="0"/>
    <x v="5"/>
  </r>
  <r>
    <s v="O1190"/>
    <d v="2023-01-21T00:00:00"/>
    <x v="6"/>
    <x v="11"/>
    <x v="2"/>
    <s v="C691"/>
    <x v="430"/>
    <s v="B1566"/>
    <x v="69"/>
    <x v="3"/>
    <n v="39.04"/>
    <n v="4"/>
    <n v="156.16"/>
    <x v="1"/>
    <x v="7"/>
  </r>
  <r>
    <s v="O3199"/>
    <d v="2025-04-18T00:00:00"/>
    <x v="2"/>
    <x v="7"/>
    <x v="0"/>
    <s v="C401"/>
    <x v="431"/>
    <s v="B1987"/>
    <x v="5"/>
    <x v="0"/>
    <n v="15.26"/>
    <n v="3"/>
    <n v="45.78"/>
    <x v="2"/>
    <x v="2"/>
  </r>
  <r>
    <s v="O3725"/>
    <d v="2023-03-11T00:00:00"/>
    <x v="6"/>
    <x v="0"/>
    <x v="2"/>
    <s v="C517"/>
    <x v="432"/>
    <s v="B1290"/>
    <x v="430"/>
    <x v="2"/>
    <n v="33.119999999999997"/>
    <n v="4"/>
    <n v="132.47999999999999"/>
    <x v="2"/>
    <x v="5"/>
  </r>
  <r>
    <s v="O2601"/>
    <d v="2023-11-06T00:00:00"/>
    <x v="1"/>
    <x v="5"/>
    <x v="2"/>
    <s v="C636"/>
    <x v="433"/>
    <s v="B1375"/>
    <x v="431"/>
    <x v="2"/>
    <n v="28.77"/>
    <n v="4"/>
    <n v="115.08"/>
    <x v="0"/>
    <x v="3"/>
  </r>
  <r>
    <s v="O3652"/>
    <d v="2023-04-24T00:00:00"/>
    <x v="1"/>
    <x v="7"/>
    <x v="2"/>
    <s v="C854"/>
    <x v="99"/>
    <s v="B1768"/>
    <x v="63"/>
    <x v="0"/>
    <n v="20.3"/>
    <n v="3"/>
    <n v="60.9"/>
    <x v="2"/>
    <x v="6"/>
  </r>
  <r>
    <s v="O2121"/>
    <d v="2023-10-08T00:00:00"/>
    <x v="0"/>
    <x v="10"/>
    <x v="2"/>
    <s v="C651"/>
    <x v="434"/>
    <s v="B1106"/>
    <x v="432"/>
    <x v="2"/>
    <n v="29.65"/>
    <n v="2"/>
    <n v="59.3"/>
    <x v="1"/>
    <x v="2"/>
  </r>
  <r>
    <s v="O3723"/>
    <d v="2024-02-01T00:00:00"/>
    <x v="5"/>
    <x v="3"/>
    <x v="1"/>
    <s v="C121"/>
    <x v="435"/>
    <s v="B1416"/>
    <x v="433"/>
    <x v="2"/>
    <n v="42.94"/>
    <n v="5"/>
    <n v="214.7"/>
    <x v="0"/>
    <x v="7"/>
  </r>
  <r>
    <s v="O1328"/>
    <d v="2024-04-04T00:00:00"/>
    <x v="5"/>
    <x v="7"/>
    <x v="1"/>
    <s v="C523"/>
    <x v="436"/>
    <s v="B1083"/>
    <x v="434"/>
    <x v="1"/>
    <n v="17.03"/>
    <n v="2"/>
    <n v="34.06"/>
    <x v="2"/>
    <x v="1"/>
  </r>
  <r>
    <s v="O1634"/>
    <d v="2023-12-04T00:00:00"/>
    <x v="1"/>
    <x v="9"/>
    <x v="2"/>
    <s v="C574"/>
    <x v="9"/>
    <s v="B1536"/>
    <x v="435"/>
    <x v="0"/>
    <n v="42.03"/>
    <n v="2"/>
    <n v="84.06"/>
    <x v="3"/>
    <x v="1"/>
  </r>
  <r>
    <s v="O3882"/>
    <d v="2023-04-08T00:00:00"/>
    <x v="6"/>
    <x v="7"/>
    <x v="2"/>
    <s v="C686"/>
    <x v="392"/>
    <s v="B1115"/>
    <x v="436"/>
    <x v="0"/>
    <n v="15.88"/>
    <n v="3"/>
    <n v="47.64"/>
    <x v="2"/>
    <x v="5"/>
  </r>
  <r>
    <s v="O2335"/>
    <d v="2023-10-31T00:00:00"/>
    <x v="4"/>
    <x v="10"/>
    <x v="2"/>
    <s v="C381"/>
    <x v="437"/>
    <s v="B1476"/>
    <x v="437"/>
    <x v="3"/>
    <n v="29.6"/>
    <n v="2"/>
    <n v="59.2"/>
    <x v="1"/>
    <x v="0"/>
  </r>
  <r>
    <s v="O1580"/>
    <d v="2024-10-21T00:00:00"/>
    <x v="1"/>
    <x v="10"/>
    <x v="1"/>
    <s v="C823"/>
    <x v="119"/>
    <s v="B1177"/>
    <x v="438"/>
    <x v="0"/>
    <n v="13.15"/>
    <n v="3"/>
    <n v="39.450000000000003"/>
    <x v="2"/>
    <x v="4"/>
  </r>
  <r>
    <s v="O1567"/>
    <d v="2023-03-10T00:00:00"/>
    <x v="2"/>
    <x v="0"/>
    <x v="2"/>
    <s v="C923"/>
    <x v="438"/>
    <s v="B1718"/>
    <x v="439"/>
    <x v="2"/>
    <n v="48.38"/>
    <n v="1"/>
    <n v="48.38"/>
    <x v="1"/>
    <x v="2"/>
  </r>
  <r>
    <s v="O1422"/>
    <d v="2023-03-19T00:00:00"/>
    <x v="0"/>
    <x v="0"/>
    <x v="2"/>
    <s v="C546"/>
    <x v="439"/>
    <s v="B1243"/>
    <x v="440"/>
    <x v="1"/>
    <n v="40.96"/>
    <n v="5"/>
    <n v="204.8"/>
    <x v="3"/>
    <x v="0"/>
  </r>
  <r>
    <s v="O2959"/>
    <d v="2025-07-31T00:00:00"/>
    <x v="5"/>
    <x v="2"/>
    <x v="0"/>
    <s v="C521"/>
    <x v="440"/>
    <s v="B1739"/>
    <x v="285"/>
    <x v="1"/>
    <n v="25.95"/>
    <n v="3"/>
    <n v="77.849999999999994"/>
    <x v="1"/>
    <x v="0"/>
  </r>
  <r>
    <s v="O3140"/>
    <d v="2024-10-04T00:00:00"/>
    <x v="2"/>
    <x v="10"/>
    <x v="1"/>
    <s v="C785"/>
    <x v="441"/>
    <s v="B1903"/>
    <x v="321"/>
    <x v="0"/>
    <n v="20.260000000000002"/>
    <n v="1"/>
    <n v="20.260000000000002"/>
    <x v="0"/>
    <x v="0"/>
  </r>
  <r>
    <s v="O3198"/>
    <d v="2024-11-30T00:00:00"/>
    <x v="6"/>
    <x v="5"/>
    <x v="1"/>
    <s v="C222"/>
    <x v="51"/>
    <s v="B1360"/>
    <x v="441"/>
    <x v="0"/>
    <n v="26.23"/>
    <n v="1"/>
    <n v="26.23"/>
    <x v="1"/>
    <x v="1"/>
  </r>
  <r>
    <s v="O3498"/>
    <d v="2022-12-26T00:00:00"/>
    <x v="1"/>
    <x v="9"/>
    <x v="3"/>
    <s v="C983"/>
    <x v="44"/>
    <s v="B1581"/>
    <x v="351"/>
    <x v="2"/>
    <n v="20.58"/>
    <n v="4"/>
    <n v="82.32"/>
    <x v="0"/>
    <x v="2"/>
  </r>
  <r>
    <s v="O3765"/>
    <d v="2025-01-31T00:00:00"/>
    <x v="2"/>
    <x v="11"/>
    <x v="0"/>
    <s v="C300"/>
    <x v="442"/>
    <s v="B1222"/>
    <x v="442"/>
    <x v="2"/>
    <n v="34.14"/>
    <n v="5"/>
    <n v="170.7"/>
    <x v="2"/>
    <x v="2"/>
  </r>
  <r>
    <s v="O3750"/>
    <d v="2025-05-13T00:00:00"/>
    <x v="4"/>
    <x v="4"/>
    <x v="0"/>
    <s v="C739"/>
    <x v="259"/>
    <s v="B1659"/>
    <x v="188"/>
    <x v="3"/>
    <n v="8.48"/>
    <n v="2"/>
    <n v="16.96"/>
    <x v="0"/>
    <x v="5"/>
  </r>
  <r>
    <s v="O1657"/>
    <d v="2024-11-03T00:00:00"/>
    <x v="0"/>
    <x v="5"/>
    <x v="1"/>
    <s v="C855"/>
    <x v="443"/>
    <s v="B1085"/>
    <x v="443"/>
    <x v="1"/>
    <n v="28.46"/>
    <n v="5"/>
    <n v="142.30000000000001"/>
    <x v="3"/>
    <x v="1"/>
  </r>
  <r>
    <s v="O2322"/>
    <d v="2022-09-08T00:00:00"/>
    <x v="5"/>
    <x v="6"/>
    <x v="3"/>
    <s v="C661"/>
    <x v="444"/>
    <s v="B1232"/>
    <x v="444"/>
    <x v="3"/>
    <n v="51.21"/>
    <n v="3"/>
    <n v="153.63"/>
    <x v="2"/>
    <x v="1"/>
  </r>
  <r>
    <s v="O1483"/>
    <d v="2023-05-26T00:00:00"/>
    <x v="2"/>
    <x v="4"/>
    <x v="2"/>
    <s v="C334"/>
    <x v="445"/>
    <s v="B1887"/>
    <x v="174"/>
    <x v="0"/>
    <n v="48.35"/>
    <n v="3"/>
    <n v="145.05000000000001"/>
    <x v="0"/>
    <x v="4"/>
  </r>
  <r>
    <s v="O2392"/>
    <d v="2022-11-19T00:00:00"/>
    <x v="6"/>
    <x v="5"/>
    <x v="3"/>
    <s v="C273"/>
    <x v="446"/>
    <s v="B1533"/>
    <x v="445"/>
    <x v="2"/>
    <n v="42.75"/>
    <n v="1"/>
    <n v="42.75"/>
    <x v="0"/>
    <x v="2"/>
  </r>
  <r>
    <s v="O3565"/>
    <d v="2024-06-16T00:00:00"/>
    <x v="0"/>
    <x v="1"/>
    <x v="1"/>
    <s v="C726"/>
    <x v="447"/>
    <s v="B1716"/>
    <x v="446"/>
    <x v="0"/>
    <n v="57.33"/>
    <n v="4"/>
    <n v="229.32"/>
    <x v="2"/>
    <x v="0"/>
  </r>
  <r>
    <s v="O3971"/>
    <d v="2025-07-22T00:00:00"/>
    <x v="4"/>
    <x v="2"/>
    <x v="0"/>
    <s v="C926"/>
    <x v="265"/>
    <s v="B1995"/>
    <x v="447"/>
    <x v="3"/>
    <n v="10.130000000000001"/>
    <n v="2"/>
    <n v="20.260000000000002"/>
    <x v="0"/>
    <x v="6"/>
  </r>
  <r>
    <s v="O3957"/>
    <d v="2025-01-20T00:00:00"/>
    <x v="1"/>
    <x v="11"/>
    <x v="0"/>
    <s v="C479"/>
    <x v="141"/>
    <s v="B1022"/>
    <x v="448"/>
    <x v="0"/>
    <n v="11.91"/>
    <n v="3"/>
    <n v="35.729999999999997"/>
    <x v="2"/>
    <x v="2"/>
  </r>
  <r>
    <s v="O3081"/>
    <d v="2025-02-02T00:00:00"/>
    <x v="0"/>
    <x v="3"/>
    <x v="0"/>
    <s v="C621"/>
    <x v="223"/>
    <s v="B1469"/>
    <x v="424"/>
    <x v="0"/>
    <n v="34.31"/>
    <n v="5"/>
    <n v="171.55"/>
    <x v="0"/>
    <x v="0"/>
  </r>
  <r>
    <s v="O1426"/>
    <d v="2024-03-04T00:00:00"/>
    <x v="1"/>
    <x v="0"/>
    <x v="1"/>
    <s v="C780"/>
    <x v="448"/>
    <s v="B1541"/>
    <x v="449"/>
    <x v="0"/>
    <n v="25.09"/>
    <n v="4"/>
    <n v="100.36"/>
    <x v="1"/>
    <x v="4"/>
  </r>
  <r>
    <s v="O2922"/>
    <d v="2024-08-29T00:00:00"/>
    <x v="5"/>
    <x v="8"/>
    <x v="1"/>
    <s v="C814"/>
    <x v="449"/>
    <s v="B1440"/>
    <x v="450"/>
    <x v="2"/>
    <n v="34.86"/>
    <n v="4"/>
    <n v="139.44"/>
    <x v="0"/>
    <x v="3"/>
  </r>
  <r>
    <s v="O1278"/>
    <d v="2024-04-05T00:00:00"/>
    <x v="2"/>
    <x v="7"/>
    <x v="1"/>
    <s v="C232"/>
    <x v="450"/>
    <s v="B1098"/>
    <x v="451"/>
    <x v="0"/>
    <n v="8.4499999999999993"/>
    <n v="4"/>
    <n v="33.799999999999997"/>
    <x v="0"/>
    <x v="2"/>
  </r>
  <r>
    <s v="O1986"/>
    <d v="2023-11-13T00:00:00"/>
    <x v="1"/>
    <x v="5"/>
    <x v="2"/>
    <s v="C164"/>
    <x v="266"/>
    <s v="B1044"/>
    <x v="452"/>
    <x v="3"/>
    <n v="39.69"/>
    <n v="2"/>
    <n v="79.38"/>
    <x v="0"/>
    <x v="0"/>
  </r>
  <r>
    <s v="O2948"/>
    <d v="2024-09-04T00:00:00"/>
    <x v="3"/>
    <x v="6"/>
    <x v="1"/>
    <s v="C881"/>
    <x v="371"/>
    <s v="B1599"/>
    <x v="453"/>
    <x v="0"/>
    <n v="21.17"/>
    <n v="1"/>
    <n v="21.17"/>
    <x v="2"/>
    <x v="6"/>
  </r>
  <r>
    <s v="O2485"/>
    <d v="2025-01-27T00:00:00"/>
    <x v="1"/>
    <x v="11"/>
    <x v="0"/>
    <s v="C427"/>
    <x v="63"/>
    <s v="B1072"/>
    <x v="454"/>
    <x v="2"/>
    <n v="40.4"/>
    <n v="2"/>
    <n v="80.8"/>
    <x v="0"/>
    <x v="2"/>
  </r>
  <r>
    <s v="O1799"/>
    <d v="2024-02-10T00:00:00"/>
    <x v="6"/>
    <x v="3"/>
    <x v="1"/>
    <s v="C934"/>
    <x v="133"/>
    <s v="B1684"/>
    <x v="455"/>
    <x v="1"/>
    <n v="40.03"/>
    <n v="3"/>
    <n v="120.09"/>
    <x v="3"/>
    <x v="2"/>
  </r>
  <r>
    <s v="O3308"/>
    <d v="2023-09-20T00:00:00"/>
    <x v="3"/>
    <x v="6"/>
    <x v="2"/>
    <s v="C549"/>
    <x v="451"/>
    <s v="B1274"/>
    <x v="456"/>
    <x v="0"/>
    <n v="8.31"/>
    <n v="3"/>
    <n v="24.93"/>
    <x v="0"/>
    <x v="6"/>
  </r>
  <r>
    <s v="O3592"/>
    <d v="2024-02-23T00:00:00"/>
    <x v="2"/>
    <x v="3"/>
    <x v="1"/>
    <s v="C996"/>
    <x v="452"/>
    <s v="B1407"/>
    <x v="457"/>
    <x v="0"/>
    <n v="48.64"/>
    <n v="3"/>
    <n v="145.91999999999999"/>
    <x v="0"/>
    <x v="5"/>
  </r>
  <r>
    <s v="O3521"/>
    <d v="2023-06-30T00:00:00"/>
    <x v="2"/>
    <x v="1"/>
    <x v="2"/>
    <s v="C350"/>
    <x v="453"/>
    <s v="B1186"/>
    <x v="458"/>
    <x v="2"/>
    <n v="45.83"/>
    <n v="4"/>
    <n v="183.32"/>
    <x v="2"/>
    <x v="3"/>
  </r>
  <r>
    <s v="O1320"/>
    <d v="2024-11-24T00:00:00"/>
    <x v="0"/>
    <x v="5"/>
    <x v="1"/>
    <s v="C801"/>
    <x v="454"/>
    <s v="B1945"/>
    <x v="459"/>
    <x v="0"/>
    <n v="27.6"/>
    <n v="3"/>
    <n v="82.8"/>
    <x v="2"/>
    <x v="2"/>
  </r>
  <r>
    <s v="O2595"/>
    <d v="2024-09-01T00:00:00"/>
    <x v="0"/>
    <x v="6"/>
    <x v="1"/>
    <s v="C898"/>
    <x v="455"/>
    <s v="B1385"/>
    <x v="460"/>
    <x v="0"/>
    <n v="25.18"/>
    <n v="4"/>
    <n v="100.72"/>
    <x v="2"/>
    <x v="7"/>
  </r>
  <r>
    <s v="O3613"/>
    <d v="2022-12-20T00:00:00"/>
    <x v="4"/>
    <x v="9"/>
    <x v="3"/>
    <s v="C167"/>
    <x v="456"/>
    <s v="B1552"/>
    <x v="461"/>
    <x v="1"/>
    <n v="53.62"/>
    <n v="1"/>
    <n v="53.62"/>
    <x v="0"/>
    <x v="0"/>
  </r>
  <r>
    <s v="O2444"/>
    <d v="2023-11-02T00:00:00"/>
    <x v="5"/>
    <x v="5"/>
    <x v="2"/>
    <s v="C452"/>
    <x v="457"/>
    <s v="B1942"/>
    <x v="462"/>
    <x v="2"/>
    <n v="55.1"/>
    <n v="3"/>
    <n v="165.3"/>
    <x v="1"/>
    <x v="3"/>
  </r>
  <r>
    <s v="O3658"/>
    <d v="2022-11-15T00:00:00"/>
    <x v="4"/>
    <x v="5"/>
    <x v="3"/>
    <s v="C470"/>
    <x v="32"/>
    <s v="B1307"/>
    <x v="463"/>
    <x v="0"/>
    <n v="20.46"/>
    <n v="2"/>
    <n v="40.92"/>
    <x v="0"/>
    <x v="5"/>
  </r>
  <r>
    <s v="O2954"/>
    <d v="2023-09-19T00:00:00"/>
    <x v="4"/>
    <x v="6"/>
    <x v="2"/>
    <s v="C376"/>
    <x v="458"/>
    <s v="B1729"/>
    <x v="165"/>
    <x v="2"/>
    <n v="32.24"/>
    <n v="4"/>
    <n v="128.96"/>
    <x v="2"/>
    <x v="0"/>
  </r>
  <r>
    <s v="O3200"/>
    <d v="2025-05-12T00:00:00"/>
    <x v="1"/>
    <x v="4"/>
    <x v="0"/>
    <s v="C772"/>
    <x v="459"/>
    <s v="B1651"/>
    <x v="464"/>
    <x v="0"/>
    <n v="22.42"/>
    <n v="1"/>
    <n v="22.42"/>
    <x v="2"/>
    <x v="2"/>
  </r>
  <r>
    <s v="O3679"/>
    <d v="2024-11-02T00:00:00"/>
    <x v="6"/>
    <x v="5"/>
    <x v="1"/>
    <s v="C604"/>
    <x v="126"/>
    <s v="B1659"/>
    <x v="465"/>
    <x v="0"/>
    <n v="32.159999999999997"/>
    <n v="5"/>
    <n v="160.80000000000001"/>
    <x v="2"/>
    <x v="5"/>
  </r>
  <r>
    <s v="O1175"/>
    <d v="2023-02-24T00:00:00"/>
    <x v="2"/>
    <x v="3"/>
    <x v="2"/>
    <s v="C420"/>
    <x v="460"/>
    <s v="B1319"/>
    <x v="466"/>
    <x v="0"/>
    <n v="8.77"/>
    <n v="5"/>
    <n v="43.85"/>
    <x v="2"/>
    <x v="7"/>
  </r>
  <r>
    <s v="O1928"/>
    <d v="2023-01-27T00:00:00"/>
    <x v="2"/>
    <x v="11"/>
    <x v="2"/>
    <s v="C940"/>
    <x v="134"/>
    <s v="B1586"/>
    <x v="467"/>
    <x v="3"/>
    <n v="19.68"/>
    <n v="5"/>
    <n v="98.4"/>
    <x v="2"/>
    <x v="7"/>
  </r>
  <r>
    <s v="O1973"/>
    <d v="2024-09-06T00:00:00"/>
    <x v="2"/>
    <x v="6"/>
    <x v="1"/>
    <s v="C766"/>
    <x v="461"/>
    <s v="B1650"/>
    <x v="468"/>
    <x v="0"/>
    <n v="46.61"/>
    <n v="3"/>
    <n v="139.83000000000001"/>
    <x v="1"/>
    <x v="2"/>
  </r>
  <r>
    <s v="O3275"/>
    <d v="2023-08-26T00:00:00"/>
    <x v="6"/>
    <x v="8"/>
    <x v="2"/>
    <s v="C843"/>
    <x v="335"/>
    <s v="B1689"/>
    <x v="469"/>
    <x v="2"/>
    <n v="24.11"/>
    <n v="3"/>
    <n v="72.33"/>
    <x v="0"/>
    <x v="0"/>
  </r>
  <r>
    <s v="O1905"/>
    <d v="2023-07-25T00:00:00"/>
    <x v="4"/>
    <x v="2"/>
    <x v="2"/>
    <s v="C388"/>
    <x v="174"/>
    <s v="B1489"/>
    <x v="470"/>
    <x v="2"/>
    <n v="7.96"/>
    <n v="5"/>
    <n v="39.799999999999997"/>
    <x v="1"/>
    <x v="4"/>
  </r>
  <r>
    <s v="O3689"/>
    <d v="2023-04-08T00:00:00"/>
    <x v="6"/>
    <x v="7"/>
    <x v="2"/>
    <s v="C240"/>
    <x v="462"/>
    <s v="B1169"/>
    <x v="471"/>
    <x v="1"/>
    <n v="30.62"/>
    <n v="3"/>
    <n v="91.86"/>
    <x v="0"/>
    <x v="6"/>
  </r>
  <r>
    <s v="O1918"/>
    <d v="2023-07-07T00:00:00"/>
    <x v="2"/>
    <x v="2"/>
    <x v="2"/>
    <s v="C236"/>
    <x v="232"/>
    <s v="B1501"/>
    <x v="472"/>
    <x v="2"/>
    <n v="11.54"/>
    <n v="3"/>
    <n v="34.619999999999997"/>
    <x v="3"/>
    <x v="1"/>
  </r>
  <r>
    <s v="O1158"/>
    <d v="2023-08-12T00:00:00"/>
    <x v="6"/>
    <x v="8"/>
    <x v="2"/>
    <s v="C507"/>
    <x v="205"/>
    <s v="B1355"/>
    <x v="473"/>
    <x v="2"/>
    <n v="13.7"/>
    <n v="3"/>
    <n v="41.1"/>
    <x v="0"/>
    <x v="3"/>
  </r>
  <r>
    <s v="O3341"/>
    <d v="2025-01-13T00:00:00"/>
    <x v="1"/>
    <x v="11"/>
    <x v="0"/>
    <s v="C720"/>
    <x v="463"/>
    <s v="B1248"/>
    <x v="358"/>
    <x v="3"/>
    <n v="11.89"/>
    <n v="4"/>
    <n v="47.56"/>
    <x v="0"/>
    <x v="2"/>
  </r>
  <r>
    <s v="O3152"/>
    <d v="2024-08-11T00:00:00"/>
    <x v="0"/>
    <x v="8"/>
    <x v="1"/>
    <s v="C423"/>
    <x v="464"/>
    <s v="B1169"/>
    <x v="474"/>
    <x v="0"/>
    <n v="44.57"/>
    <n v="1"/>
    <n v="44.57"/>
    <x v="0"/>
    <x v="5"/>
  </r>
  <r>
    <s v="O1333"/>
    <d v="2023-05-04T00:00:00"/>
    <x v="5"/>
    <x v="4"/>
    <x v="2"/>
    <s v="C945"/>
    <x v="104"/>
    <s v="B1539"/>
    <x v="475"/>
    <x v="3"/>
    <n v="49.75"/>
    <n v="3"/>
    <n v="149.25"/>
    <x v="2"/>
    <x v="2"/>
  </r>
  <r>
    <s v="O1643"/>
    <d v="2023-03-02T00:00:00"/>
    <x v="5"/>
    <x v="0"/>
    <x v="2"/>
    <s v="C635"/>
    <x v="465"/>
    <s v="B1488"/>
    <x v="476"/>
    <x v="2"/>
    <n v="14.2"/>
    <n v="5"/>
    <n v="71"/>
    <x v="3"/>
    <x v="7"/>
  </r>
  <r>
    <s v="O2918"/>
    <d v="2024-07-18T00:00:00"/>
    <x v="5"/>
    <x v="2"/>
    <x v="1"/>
    <s v="C158"/>
    <x v="236"/>
    <s v="B1080"/>
    <x v="477"/>
    <x v="0"/>
    <n v="33.01"/>
    <n v="4"/>
    <n v="132.04"/>
    <x v="0"/>
    <x v="0"/>
  </r>
  <r>
    <s v="O2849"/>
    <d v="2024-03-31T00:00:00"/>
    <x v="0"/>
    <x v="0"/>
    <x v="1"/>
    <s v="C558"/>
    <x v="35"/>
    <s v="B1761"/>
    <x v="478"/>
    <x v="0"/>
    <n v="48.03"/>
    <n v="3"/>
    <n v="144.09"/>
    <x v="0"/>
    <x v="2"/>
  </r>
  <r>
    <s v="O1880"/>
    <d v="2023-05-23T00:00:00"/>
    <x v="4"/>
    <x v="4"/>
    <x v="2"/>
    <s v="C690"/>
    <x v="466"/>
    <s v="B1121"/>
    <x v="156"/>
    <x v="0"/>
    <n v="35.57"/>
    <n v="4"/>
    <n v="142.28"/>
    <x v="2"/>
    <x v="0"/>
  </r>
  <r>
    <s v="O2731"/>
    <d v="2022-10-21T00:00:00"/>
    <x v="2"/>
    <x v="10"/>
    <x v="3"/>
    <s v="C562"/>
    <x v="467"/>
    <s v="B1300"/>
    <x v="479"/>
    <x v="0"/>
    <n v="58.45"/>
    <n v="4"/>
    <n v="233.8"/>
    <x v="0"/>
    <x v="7"/>
  </r>
  <r>
    <s v="O3410"/>
    <d v="2023-03-18T00:00:00"/>
    <x v="6"/>
    <x v="0"/>
    <x v="2"/>
    <s v="C559"/>
    <x v="316"/>
    <s v="B1424"/>
    <x v="119"/>
    <x v="2"/>
    <n v="32.380000000000003"/>
    <n v="4"/>
    <n v="129.52000000000001"/>
    <x v="2"/>
    <x v="0"/>
  </r>
  <r>
    <s v="O1795"/>
    <d v="2023-03-28T00:00:00"/>
    <x v="4"/>
    <x v="0"/>
    <x v="2"/>
    <s v="C743"/>
    <x v="468"/>
    <s v="B1739"/>
    <x v="285"/>
    <x v="0"/>
    <n v="27.91"/>
    <n v="3"/>
    <n v="83.73"/>
    <x v="0"/>
    <x v="1"/>
  </r>
  <r>
    <s v="O1066"/>
    <d v="2023-11-11T00:00:00"/>
    <x v="6"/>
    <x v="5"/>
    <x v="2"/>
    <s v="C187"/>
    <x v="418"/>
    <s v="B1844"/>
    <x v="480"/>
    <x v="2"/>
    <n v="23.34"/>
    <n v="1"/>
    <n v="23.34"/>
    <x v="0"/>
    <x v="4"/>
  </r>
  <r>
    <s v="O1865"/>
    <d v="2024-12-10T00:00:00"/>
    <x v="4"/>
    <x v="9"/>
    <x v="1"/>
    <s v="C565"/>
    <x v="69"/>
    <s v="B1056"/>
    <x v="481"/>
    <x v="3"/>
    <n v="24.49"/>
    <n v="3"/>
    <n v="73.47"/>
    <x v="3"/>
    <x v="7"/>
  </r>
  <r>
    <s v="O2023"/>
    <d v="2024-05-29T00:00:00"/>
    <x v="3"/>
    <x v="4"/>
    <x v="1"/>
    <s v="C858"/>
    <x v="469"/>
    <s v="B1013"/>
    <x v="1"/>
    <x v="1"/>
    <n v="28.29"/>
    <n v="3"/>
    <n v="84.87"/>
    <x v="2"/>
    <x v="0"/>
  </r>
  <r>
    <s v="O3681"/>
    <d v="2025-08-05T00:00:00"/>
    <x v="4"/>
    <x v="8"/>
    <x v="0"/>
    <s v="C356"/>
    <x v="262"/>
    <s v="B1724"/>
    <x v="263"/>
    <x v="2"/>
    <n v="29.87"/>
    <n v="5"/>
    <n v="149.35"/>
    <x v="0"/>
    <x v="1"/>
  </r>
  <r>
    <s v="O2144"/>
    <d v="2024-07-10T00:00:00"/>
    <x v="3"/>
    <x v="2"/>
    <x v="1"/>
    <s v="C739"/>
    <x v="31"/>
    <s v="B1369"/>
    <x v="482"/>
    <x v="0"/>
    <n v="45.89"/>
    <n v="4"/>
    <n v="183.56"/>
    <x v="3"/>
    <x v="1"/>
  </r>
  <r>
    <s v="O1635"/>
    <d v="2024-10-30T00:00:00"/>
    <x v="3"/>
    <x v="10"/>
    <x v="1"/>
    <s v="C541"/>
    <x v="470"/>
    <s v="B1921"/>
    <x v="483"/>
    <x v="2"/>
    <n v="5.49"/>
    <n v="3"/>
    <n v="16.47"/>
    <x v="0"/>
    <x v="0"/>
  </r>
  <r>
    <s v="O2501"/>
    <d v="2023-05-17T00:00:00"/>
    <x v="3"/>
    <x v="4"/>
    <x v="2"/>
    <s v="C657"/>
    <x v="471"/>
    <s v="B1997"/>
    <x v="484"/>
    <x v="0"/>
    <n v="5.89"/>
    <n v="5"/>
    <n v="29.45"/>
    <x v="0"/>
    <x v="1"/>
  </r>
  <r>
    <s v="O2681"/>
    <d v="2022-10-17T00:00:00"/>
    <x v="1"/>
    <x v="10"/>
    <x v="3"/>
    <s v="C452"/>
    <x v="457"/>
    <s v="B1264"/>
    <x v="376"/>
    <x v="2"/>
    <n v="22.13"/>
    <n v="4"/>
    <n v="88.52"/>
    <x v="2"/>
    <x v="2"/>
  </r>
  <r>
    <s v="O1557"/>
    <d v="2023-05-15T00:00:00"/>
    <x v="1"/>
    <x v="4"/>
    <x v="2"/>
    <s v="C758"/>
    <x v="289"/>
    <s v="B1912"/>
    <x v="485"/>
    <x v="3"/>
    <n v="41.59"/>
    <n v="3"/>
    <n v="124.77"/>
    <x v="3"/>
    <x v="7"/>
  </r>
  <r>
    <s v="O3819"/>
    <d v="2022-10-25T00:00:00"/>
    <x v="4"/>
    <x v="10"/>
    <x v="3"/>
    <s v="C826"/>
    <x v="472"/>
    <s v="B1701"/>
    <x v="486"/>
    <x v="0"/>
    <n v="40.659999999999997"/>
    <n v="5"/>
    <n v="203.3"/>
    <x v="1"/>
    <x v="2"/>
  </r>
  <r>
    <s v="O1310"/>
    <d v="2024-09-25T00:00:00"/>
    <x v="3"/>
    <x v="6"/>
    <x v="1"/>
    <s v="C240"/>
    <x v="473"/>
    <s v="B1476"/>
    <x v="437"/>
    <x v="0"/>
    <n v="25.52"/>
    <n v="5"/>
    <n v="127.6"/>
    <x v="3"/>
    <x v="7"/>
  </r>
  <r>
    <s v="O1615"/>
    <d v="2023-12-12T00:00:00"/>
    <x v="4"/>
    <x v="9"/>
    <x v="2"/>
    <s v="C377"/>
    <x v="474"/>
    <s v="B1022"/>
    <x v="448"/>
    <x v="3"/>
    <n v="10.01"/>
    <n v="2"/>
    <n v="20.02"/>
    <x v="1"/>
    <x v="3"/>
  </r>
  <r>
    <s v="O1785"/>
    <d v="2023-05-12T00:00:00"/>
    <x v="2"/>
    <x v="4"/>
    <x v="2"/>
    <s v="C559"/>
    <x v="475"/>
    <s v="B1229"/>
    <x v="81"/>
    <x v="1"/>
    <n v="44.56"/>
    <n v="3"/>
    <n v="133.68"/>
    <x v="2"/>
    <x v="1"/>
  </r>
  <r>
    <s v="O3483"/>
    <d v="2023-03-05T00:00:00"/>
    <x v="0"/>
    <x v="0"/>
    <x v="2"/>
    <s v="C758"/>
    <x v="476"/>
    <s v="B1766"/>
    <x v="487"/>
    <x v="2"/>
    <n v="41.73"/>
    <n v="3"/>
    <n v="125.19"/>
    <x v="2"/>
    <x v="6"/>
  </r>
  <r>
    <s v="O3722"/>
    <d v="2022-11-21T00:00:00"/>
    <x v="1"/>
    <x v="5"/>
    <x v="3"/>
    <s v="C221"/>
    <x v="96"/>
    <s v="B1011"/>
    <x v="488"/>
    <x v="0"/>
    <n v="18.91"/>
    <n v="1"/>
    <n v="18.91"/>
    <x v="1"/>
    <x v="3"/>
  </r>
  <r>
    <s v="O2462"/>
    <d v="2024-10-25T00:00:00"/>
    <x v="2"/>
    <x v="10"/>
    <x v="1"/>
    <s v="C473"/>
    <x v="477"/>
    <s v="B1573"/>
    <x v="204"/>
    <x v="3"/>
    <n v="13.87"/>
    <n v="3"/>
    <n v="41.61"/>
    <x v="1"/>
    <x v="3"/>
  </r>
  <r>
    <s v="O1201"/>
    <d v="2023-11-05T00:00:00"/>
    <x v="0"/>
    <x v="5"/>
    <x v="2"/>
    <s v="C870"/>
    <x v="478"/>
    <s v="B1882"/>
    <x v="489"/>
    <x v="2"/>
    <n v="17.190000000000001"/>
    <n v="1"/>
    <n v="17.190000000000001"/>
    <x v="0"/>
    <x v="2"/>
  </r>
  <r>
    <s v="O1902"/>
    <d v="2023-06-02T00:00:00"/>
    <x v="2"/>
    <x v="1"/>
    <x v="2"/>
    <s v="C959"/>
    <x v="479"/>
    <s v="B1056"/>
    <x v="490"/>
    <x v="3"/>
    <n v="19.97"/>
    <n v="3"/>
    <n v="59.91"/>
    <x v="3"/>
    <x v="2"/>
  </r>
  <r>
    <s v="O1812"/>
    <d v="2023-06-23T00:00:00"/>
    <x v="2"/>
    <x v="1"/>
    <x v="2"/>
    <s v="C423"/>
    <x v="480"/>
    <s v="B1826"/>
    <x v="491"/>
    <x v="3"/>
    <n v="38.5"/>
    <n v="4"/>
    <n v="154"/>
    <x v="2"/>
    <x v="0"/>
  </r>
  <r>
    <s v="O2840"/>
    <d v="2024-10-03T00:00:00"/>
    <x v="5"/>
    <x v="10"/>
    <x v="1"/>
    <s v="C259"/>
    <x v="481"/>
    <s v="B1588"/>
    <x v="492"/>
    <x v="2"/>
    <n v="42.49"/>
    <n v="1"/>
    <n v="42.49"/>
    <x v="2"/>
    <x v="2"/>
  </r>
  <r>
    <s v="O2941"/>
    <d v="2024-07-26T00:00:00"/>
    <x v="2"/>
    <x v="2"/>
    <x v="1"/>
    <s v="C854"/>
    <x v="99"/>
    <s v="B1739"/>
    <x v="285"/>
    <x v="0"/>
    <n v="30.81"/>
    <n v="5"/>
    <n v="154.05000000000001"/>
    <x v="0"/>
    <x v="3"/>
  </r>
  <r>
    <s v="O3833"/>
    <d v="2023-09-02T00:00:00"/>
    <x v="6"/>
    <x v="6"/>
    <x v="2"/>
    <s v="C164"/>
    <x v="94"/>
    <s v="B1403"/>
    <x v="493"/>
    <x v="2"/>
    <n v="31.71"/>
    <n v="4"/>
    <n v="126.84"/>
    <x v="0"/>
    <x v="3"/>
  </r>
  <r>
    <s v="O3816"/>
    <d v="2024-10-26T00:00:00"/>
    <x v="6"/>
    <x v="10"/>
    <x v="1"/>
    <s v="C291"/>
    <x v="482"/>
    <s v="B1500"/>
    <x v="494"/>
    <x v="0"/>
    <n v="15.34"/>
    <n v="2"/>
    <n v="30.68"/>
    <x v="0"/>
    <x v="5"/>
  </r>
  <r>
    <s v="O1771"/>
    <d v="2023-01-15T00:00:00"/>
    <x v="0"/>
    <x v="11"/>
    <x v="2"/>
    <s v="C811"/>
    <x v="483"/>
    <s v="B1004"/>
    <x v="495"/>
    <x v="2"/>
    <n v="22.51"/>
    <n v="2"/>
    <n v="45.02"/>
    <x v="1"/>
    <x v="3"/>
  </r>
  <r>
    <s v="O3169"/>
    <d v="2023-01-25T00:00:00"/>
    <x v="3"/>
    <x v="11"/>
    <x v="2"/>
    <s v="C780"/>
    <x v="484"/>
    <s v="B1073"/>
    <x v="496"/>
    <x v="2"/>
    <n v="48.83"/>
    <n v="2"/>
    <n v="97.66"/>
    <x v="0"/>
    <x v="2"/>
  </r>
  <r>
    <s v="O2892"/>
    <d v="2024-09-06T00:00:00"/>
    <x v="2"/>
    <x v="6"/>
    <x v="1"/>
    <s v="C448"/>
    <x v="485"/>
    <s v="B1718"/>
    <x v="439"/>
    <x v="0"/>
    <n v="43.61"/>
    <n v="5"/>
    <n v="218.05"/>
    <x v="2"/>
    <x v="7"/>
  </r>
  <r>
    <s v="O3842"/>
    <d v="2023-05-11T00:00:00"/>
    <x v="5"/>
    <x v="4"/>
    <x v="2"/>
    <s v="C858"/>
    <x v="486"/>
    <s v="B1102"/>
    <x v="385"/>
    <x v="0"/>
    <n v="23.43"/>
    <n v="1"/>
    <n v="23.43"/>
    <x v="2"/>
    <x v="6"/>
  </r>
  <r>
    <s v="O2205"/>
    <d v="2024-08-08T00:00:00"/>
    <x v="5"/>
    <x v="8"/>
    <x v="1"/>
    <s v="C531"/>
    <x v="231"/>
    <s v="B1583"/>
    <x v="497"/>
    <x v="2"/>
    <n v="8.5500000000000007"/>
    <n v="1"/>
    <n v="8.5500000000000007"/>
    <x v="0"/>
    <x v="0"/>
  </r>
  <r>
    <s v="O3342"/>
    <d v="2025-07-05T00:00:00"/>
    <x v="6"/>
    <x v="2"/>
    <x v="0"/>
    <s v="C811"/>
    <x v="39"/>
    <s v="B1320"/>
    <x v="135"/>
    <x v="0"/>
    <n v="14.86"/>
    <n v="3"/>
    <n v="44.58"/>
    <x v="2"/>
    <x v="1"/>
  </r>
  <r>
    <s v="O2841"/>
    <d v="2022-12-30T00:00:00"/>
    <x v="2"/>
    <x v="9"/>
    <x v="3"/>
    <s v="C354"/>
    <x v="420"/>
    <s v="B1046"/>
    <x v="498"/>
    <x v="2"/>
    <n v="11.67"/>
    <n v="5"/>
    <n v="58.35"/>
    <x v="0"/>
    <x v="7"/>
  </r>
  <r>
    <s v="O2645"/>
    <d v="2022-11-17T00:00:00"/>
    <x v="5"/>
    <x v="5"/>
    <x v="3"/>
    <s v="C517"/>
    <x v="487"/>
    <s v="B1963"/>
    <x v="499"/>
    <x v="0"/>
    <n v="11.16"/>
    <n v="5"/>
    <n v="55.8"/>
    <x v="0"/>
    <x v="2"/>
  </r>
  <r>
    <s v="O1978"/>
    <d v="2024-05-06T00:00:00"/>
    <x v="1"/>
    <x v="4"/>
    <x v="1"/>
    <s v="C290"/>
    <x v="488"/>
    <s v="B1814"/>
    <x v="500"/>
    <x v="2"/>
    <n v="41.16"/>
    <n v="1"/>
    <n v="41.16"/>
    <x v="2"/>
    <x v="1"/>
  </r>
  <r>
    <s v="O3758"/>
    <d v="2025-07-11T00:00:00"/>
    <x v="2"/>
    <x v="2"/>
    <x v="0"/>
    <s v="C788"/>
    <x v="489"/>
    <s v="B1515"/>
    <x v="501"/>
    <x v="0"/>
    <n v="23.42"/>
    <n v="2"/>
    <n v="46.84"/>
    <x v="2"/>
    <x v="3"/>
  </r>
  <r>
    <s v="O1161"/>
    <d v="2023-08-21T00:00:00"/>
    <x v="1"/>
    <x v="8"/>
    <x v="2"/>
    <s v="C198"/>
    <x v="490"/>
    <s v="B1475"/>
    <x v="346"/>
    <x v="3"/>
    <n v="30.73"/>
    <n v="4"/>
    <n v="122.92"/>
    <x v="3"/>
    <x v="1"/>
  </r>
  <r>
    <s v="O2739"/>
    <d v="2023-02-20T00:00:00"/>
    <x v="1"/>
    <x v="3"/>
    <x v="2"/>
    <s v="C571"/>
    <x v="491"/>
    <s v="B1651"/>
    <x v="292"/>
    <x v="2"/>
    <n v="28"/>
    <n v="1"/>
    <n v="28"/>
    <x v="0"/>
    <x v="2"/>
  </r>
  <r>
    <s v="O3564"/>
    <d v="2023-12-13T00:00:00"/>
    <x v="3"/>
    <x v="9"/>
    <x v="2"/>
    <s v="C527"/>
    <x v="424"/>
    <s v="B1926"/>
    <x v="502"/>
    <x v="2"/>
    <n v="49.98"/>
    <n v="1"/>
    <n v="49.98"/>
    <x v="1"/>
    <x v="5"/>
  </r>
  <r>
    <s v="O1907"/>
    <d v="2023-06-09T00:00:00"/>
    <x v="2"/>
    <x v="1"/>
    <x v="2"/>
    <s v="C148"/>
    <x v="492"/>
    <s v="B1125"/>
    <x v="126"/>
    <x v="2"/>
    <n v="28.55"/>
    <n v="4"/>
    <n v="114.2"/>
    <x v="1"/>
    <x v="3"/>
  </r>
  <r>
    <s v="O3778"/>
    <d v="2023-02-14T00:00:00"/>
    <x v="4"/>
    <x v="3"/>
    <x v="2"/>
    <s v="C814"/>
    <x v="493"/>
    <s v="B1094"/>
    <x v="325"/>
    <x v="2"/>
    <n v="54.07"/>
    <n v="2"/>
    <n v="108.14"/>
    <x v="0"/>
    <x v="3"/>
  </r>
  <r>
    <s v="O3977"/>
    <d v="2023-04-22T00:00:00"/>
    <x v="6"/>
    <x v="7"/>
    <x v="2"/>
    <s v="C615"/>
    <x v="494"/>
    <s v="B1788"/>
    <x v="341"/>
    <x v="1"/>
    <n v="36.79"/>
    <n v="2"/>
    <n v="73.58"/>
    <x v="1"/>
    <x v="2"/>
  </r>
  <r>
    <s v="O2035"/>
    <d v="2023-06-22T00:00:00"/>
    <x v="5"/>
    <x v="1"/>
    <x v="2"/>
    <s v="C233"/>
    <x v="76"/>
    <s v="B1359"/>
    <x v="503"/>
    <x v="2"/>
    <n v="20.81"/>
    <n v="3"/>
    <n v="62.43"/>
    <x v="1"/>
    <x v="2"/>
  </r>
  <r>
    <s v="O3516"/>
    <d v="2025-06-30T00:00:00"/>
    <x v="1"/>
    <x v="1"/>
    <x v="0"/>
    <s v="C552"/>
    <x v="495"/>
    <s v="B1090"/>
    <x v="504"/>
    <x v="1"/>
    <n v="6.36"/>
    <n v="5"/>
    <n v="31.8"/>
    <x v="0"/>
    <x v="6"/>
  </r>
  <r>
    <s v="O2373"/>
    <d v="2022-09-20T00:00:00"/>
    <x v="4"/>
    <x v="6"/>
    <x v="3"/>
    <s v="C325"/>
    <x v="496"/>
    <s v="B1773"/>
    <x v="298"/>
    <x v="2"/>
    <n v="24.94"/>
    <n v="2"/>
    <n v="49.88"/>
    <x v="1"/>
    <x v="5"/>
  </r>
  <r>
    <s v="O1653"/>
    <d v="2024-09-29T00:00:00"/>
    <x v="0"/>
    <x v="6"/>
    <x v="1"/>
    <s v="C679"/>
    <x v="165"/>
    <s v="B1144"/>
    <x v="102"/>
    <x v="0"/>
    <n v="41.26"/>
    <n v="3"/>
    <n v="123.78"/>
    <x v="0"/>
    <x v="0"/>
  </r>
  <r>
    <s v="O3135"/>
    <d v="2025-07-04T00:00:00"/>
    <x v="2"/>
    <x v="2"/>
    <x v="0"/>
    <s v="C985"/>
    <x v="339"/>
    <s v="B1119"/>
    <x v="154"/>
    <x v="2"/>
    <n v="9.56"/>
    <n v="4"/>
    <n v="38.24"/>
    <x v="0"/>
    <x v="7"/>
  </r>
  <r>
    <s v="O2074"/>
    <d v="2023-07-15T00:00:00"/>
    <x v="6"/>
    <x v="2"/>
    <x v="2"/>
    <s v="C729"/>
    <x v="497"/>
    <s v="B1797"/>
    <x v="505"/>
    <x v="1"/>
    <n v="48.17"/>
    <n v="2"/>
    <n v="96.34"/>
    <x v="1"/>
    <x v="4"/>
  </r>
  <r>
    <s v="O3331"/>
    <d v="2023-09-04T00:00:00"/>
    <x v="1"/>
    <x v="6"/>
    <x v="2"/>
    <s v="C860"/>
    <x v="113"/>
    <s v="B1172"/>
    <x v="231"/>
    <x v="0"/>
    <n v="18.440000000000001"/>
    <n v="4"/>
    <n v="73.760000000000005"/>
    <x v="1"/>
    <x v="2"/>
  </r>
  <r>
    <s v="O1070"/>
    <d v="2023-04-10T00:00:00"/>
    <x v="1"/>
    <x v="7"/>
    <x v="2"/>
    <s v="C498"/>
    <x v="498"/>
    <s v="B1263"/>
    <x v="506"/>
    <x v="1"/>
    <n v="21.82"/>
    <n v="1"/>
    <n v="21.82"/>
    <x v="1"/>
    <x v="2"/>
  </r>
  <r>
    <s v="O1672"/>
    <d v="2024-10-07T00:00:00"/>
    <x v="1"/>
    <x v="10"/>
    <x v="1"/>
    <s v="C607"/>
    <x v="499"/>
    <s v="B1569"/>
    <x v="507"/>
    <x v="1"/>
    <n v="35.17"/>
    <n v="4"/>
    <n v="140.68"/>
    <x v="0"/>
    <x v="3"/>
  </r>
  <r>
    <s v="O3908"/>
    <d v="2023-02-08T00:00:00"/>
    <x v="3"/>
    <x v="3"/>
    <x v="2"/>
    <s v="C498"/>
    <x v="70"/>
    <s v="B1581"/>
    <x v="34"/>
    <x v="2"/>
    <n v="16.02"/>
    <n v="4"/>
    <n v="64.08"/>
    <x v="2"/>
    <x v="2"/>
  </r>
  <r>
    <s v="O2301"/>
    <d v="2023-07-15T00:00:00"/>
    <x v="6"/>
    <x v="2"/>
    <x v="2"/>
    <s v="C158"/>
    <x v="236"/>
    <s v="B1053"/>
    <x v="508"/>
    <x v="0"/>
    <n v="31.23"/>
    <n v="2"/>
    <n v="62.46"/>
    <x v="2"/>
    <x v="5"/>
  </r>
  <r>
    <s v="O1440"/>
    <d v="2024-12-08T00:00:00"/>
    <x v="0"/>
    <x v="9"/>
    <x v="1"/>
    <s v="C356"/>
    <x v="262"/>
    <s v="B1410"/>
    <x v="509"/>
    <x v="2"/>
    <n v="39.549999999999997"/>
    <n v="4"/>
    <n v="158.19999999999999"/>
    <x v="2"/>
    <x v="1"/>
  </r>
  <r>
    <s v="O2670"/>
    <d v="2023-12-02T00:00:00"/>
    <x v="6"/>
    <x v="9"/>
    <x v="2"/>
    <s v="C255"/>
    <x v="351"/>
    <s v="B1338"/>
    <x v="9"/>
    <x v="2"/>
    <n v="42.91"/>
    <n v="4"/>
    <n v="171.64"/>
    <x v="2"/>
    <x v="2"/>
  </r>
  <r>
    <s v="O1477"/>
    <d v="2023-11-11T00:00:00"/>
    <x v="6"/>
    <x v="5"/>
    <x v="2"/>
    <s v="C384"/>
    <x v="28"/>
    <s v="B1957"/>
    <x v="510"/>
    <x v="2"/>
    <n v="24.22"/>
    <n v="3"/>
    <n v="72.66"/>
    <x v="2"/>
    <x v="4"/>
  </r>
  <r>
    <s v="O1607"/>
    <d v="2023-07-05T00:00:00"/>
    <x v="3"/>
    <x v="2"/>
    <x v="2"/>
    <s v="C730"/>
    <x v="500"/>
    <s v="B1414"/>
    <x v="511"/>
    <x v="3"/>
    <n v="30.77"/>
    <n v="1"/>
    <n v="30.77"/>
    <x v="0"/>
    <x v="1"/>
  </r>
  <r>
    <s v="O2151"/>
    <d v="2023-01-21T00:00:00"/>
    <x v="6"/>
    <x v="11"/>
    <x v="2"/>
    <s v="C999"/>
    <x v="501"/>
    <s v="B1728"/>
    <x v="512"/>
    <x v="3"/>
    <n v="41.51"/>
    <n v="4"/>
    <n v="166.04"/>
    <x v="0"/>
    <x v="3"/>
  </r>
  <r>
    <s v="O1210"/>
    <d v="2023-06-19T00:00:00"/>
    <x v="1"/>
    <x v="1"/>
    <x v="2"/>
    <s v="C361"/>
    <x v="502"/>
    <s v="B1411"/>
    <x v="513"/>
    <x v="0"/>
    <n v="45.25"/>
    <n v="3"/>
    <n v="135.75"/>
    <x v="3"/>
    <x v="1"/>
  </r>
  <r>
    <s v="O3374"/>
    <d v="2023-08-14T00:00:00"/>
    <x v="1"/>
    <x v="8"/>
    <x v="2"/>
    <s v="C543"/>
    <x v="503"/>
    <s v="B1067"/>
    <x v="514"/>
    <x v="0"/>
    <n v="17.97"/>
    <n v="5"/>
    <n v="89.85"/>
    <x v="2"/>
    <x v="7"/>
  </r>
  <r>
    <s v="O3398"/>
    <d v="2022-10-09T00:00:00"/>
    <x v="0"/>
    <x v="10"/>
    <x v="3"/>
    <s v="C573"/>
    <x v="504"/>
    <s v="B1624"/>
    <x v="515"/>
    <x v="2"/>
    <n v="35.9"/>
    <n v="5"/>
    <n v="179.5"/>
    <x v="0"/>
    <x v="0"/>
  </r>
  <r>
    <s v="O3358"/>
    <d v="2023-11-15T00:00:00"/>
    <x v="3"/>
    <x v="5"/>
    <x v="2"/>
    <s v="C183"/>
    <x v="93"/>
    <s v="B1976"/>
    <x v="516"/>
    <x v="0"/>
    <n v="17.579999999999998"/>
    <n v="1"/>
    <n v="17.579999999999998"/>
    <x v="0"/>
    <x v="2"/>
  </r>
  <r>
    <s v="O3561"/>
    <d v="2023-06-13T00:00:00"/>
    <x v="4"/>
    <x v="1"/>
    <x v="2"/>
    <s v="C130"/>
    <x v="224"/>
    <s v="B1502"/>
    <x v="336"/>
    <x v="2"/>
    <n v="24.83"/>
    <n v="1"/>
    <n v="24.83"/>
    <x v="0"/>
    <x v="0"/>
  </r>
  <r>
    <s v="O2249"/>
    <d v="2022-12-28T00:00:00"/>
    <x v="3"/>
    <x v="9"/>
    <x v="3"/>
    <s v="C950"/>
    <x v="390"/>
    <s v="B1189"/>
    <x v="517"/>
    <x v="0"/>
    <n v="14.57"/>
    <n v="5"/>
    <n v="72.849999999999994"/>
    <x v="1"/>
    <x v="5"/>
  </r>
  <r>
    <s v="O2428"/>
    <d v="2023-04-26T00:00:00"/>
    <x v="3"/>
    <x v="7"/>
    <x v="2"/>
    <s v="C275"/>
    <x v="505"/>
    <s v="B1028"/>
    <x v="518"/>
    <x v="2"/>
    <n v="22.32"/>
    <n v="4"/>
    <n v="89.28"/>
    <x v="2"/>
    <x v="0"/>
  </r>
  <r>
    <s v="O2104"/>
    <d v="2024-05-19T00:00:00"/>
    <x v="0"/>
    <x v="4"/>
    <x v="1"/>
    <s v="C607"/>
    <x v="506"/>
    <s v="B1999"/>
    <x v="519"/>
    <x v="0"/>
    <n v="48.35"/>
    <n v="4"/>
    <n v="193.4"/>
    <x v="3"/>
    <x v="7"/>
  </r>
  <r>
    <s v="O3802"/>
    <d v="2024-02-07T00:00:00"/>
    <x v="3"/>
    <x v="3"/>
    <x v="1"/>
    <s v="C322"/>
    <x v="507"/>
    <s v="B1679"/>
    <x v="74"/>
    <x v="2"/>
    <n v="11.6"/>
    <n v="2"/>
    <n v="23.2"/>
    <x v="0"/>
    <x v="5"/>
  </r>
  <r>
    <s v="O3965"/>
    <d v="2022-09-07T00:00:00"/>
    <x v="3"/>
    <x v="6"/>
    <x v="3"/>
    <s v="C393"/>
    <x v="275"/>
    <s v="B1855"/>
    <x v="520"/>
    <x v="1"/>
    <n v="41.01"/>
    <n v="4"/>
    <n v="164.04"/>
    <x v="0"/>
    <x v="3"/>
  </r>
  <r>
    <s v="O2552"/>
    <d v="2023-02-19T00:00:00"/>
    <x v="0"/>
    <x v="3"/>
    <x v="2"/>
    <s v="C333"/>
    <x v="189"/>
    <s v="B1844"/>
    <x v="521"/>
    <x v="1"/>
    <n v="23.66"/>
    <n v="1"/>
    <n v="23.66"/>
    <x v="0"/>
    <x v="7"/>
  </r>
  <r>
    <s v="O1174"/>
    <d v="2024-01-11T00:00:00"/>
    <x v="5"/>
    <x v="11"/>
    <x v="1"/>
    <s v="C186"/>
    <x v="508"/>
    <s v="B1713"/>
    <x v="522"/>
    <x v="1"/>
    <n v="13.88"/>
    <n v="3"/>
    <n v="41.64"/>
    <x v="1"/>
    <x v="1"/>
  </r>
  <r>
    <s v="O2243"/>
    <d v="2023-01-01T00:00:00"/>
    <x v="0"/>
    <x v="11"/>
    <x v="2"/>
    <s v="C272"/>
    <x v="509"/>
    <s v="B1517"/>
    <x v="371"/>
    <x v="2"/>
    <n v="43.25"/>
    <n v="1"/>
    <n v="43.25"/>
    <x v="0"/>
    <x v="2"/>
  </r>
  <r>
    <s v="O3111"/>
    <d v="2022-08-25T00:00:00"/>
    <x v="5"/>
    <x v="8"/>
    <x v="3"/>
    <s v="C796"/>
    <x v="238"/>
    <s v="B1328"/>
    <x v="79"/>
    <x v="3"/>
    <n v="42.33"/>
    <n v="3"/>
    <n v="126.99"/>
    <x v="2"/>
    <x v="3"/>
  </r>
  <r>
    <s v="O3165"/>
    <d v="2023-07-31T00:00:00"/>
    <x v="1"/>
    <x v="2"/>
    <x v="2"/>
    <s v="C242"/>
    <x v="261"/>
    <s v="B1887"/>
    <x v="523"/>
    <x v="1"/>
    <n v="30.84"/>
    <n v="2"/>
    <n v="61.68"/>
    <x v="0"/>
    <x v="7"/>
  </r>
  <r>
    <s v="O1207"/>
    <d v="2024-08-13T00:00:00"/>
    <x v="4"/>
    <x v="8"/>
    <x v="1"/>
    <s v="C396"/>
    <x v="510"/>
    <s v="B1924"/>
    <x v="524"/>
    <x v="3"/>
    <n v="9.64"/>
    <n v="3"/>
    <n v="28.92"/>
    <x v="2"/>
    <x v="7"/>
  </r>
  <r>
    <s v="O3514"/>
    <d v="2023-06-14T00:00:00"/>
    <x v="3"/>
    <x v="1"/>
    <x v="2"/>
    <s v="C401"/>
    <x v="511"/>
    <s v="B1512"/>
    <x v="312"/>
    <x v="2"/>
    <n v="25.85"/>
    <n v="1"/>
    <n v="25.85"/>
    <x v="0"/>
    <x v="7"/>
  </r>
  <r>
    <s v="O3154"/>
    <d v="2022-10-05T00:00:00"/>
    <x v="3"/>
    <x v="10"/>
    <x v="3"/>
    <s v="C354"/>
    <x v="420"/>
    <s v="B1576"/>
    <x v="525"/>
    <x v="0"/>
    <n v="8.17"/>
    <n v="1"/>
    <n v="8.17"/>
    <x v="0"/>
    <x v="0"/>
  </r>
  <r>
    <s v="O1863"/>
    <d v="2024-10-15T00:00:00"/>
    <x v="4"/>
    <x v="10"/>
    <x v="1"/>
    <s v="C333"/>
    <x v="512"/>
    <s v="B1232"/>
    <x v="160"/>
    <x v="1"/>
    <n v="22.08"/>
    <n v="2"/>
    <n v="44.16"/>
    <x v="1"/>
    <x v="4"/>
  </r>
  <r>
    <s v="O1394"/>
    <d v="2024-04-29T00:00:00"/>
    <x v="1"/>
    <x v="7"/>
    <x v="1"/>
    <s v="C416"/>
    <x v="513"/>
    <s v="B1536"/>
    <x v="526"/>
    <x v="1"/>
    <n v="33.22"/>
    <n v="5"/>
    <n v="166.1"/>
    <x v="1"/>
    <x v="1"/>
  </r>
  <r>
    <s v="O1450"/>
    <d v="2024-08-12T00:00:00"/>
    <x v="1"/>
    <x v="8"/>
    <x v="1"/>
    <s v="C757"/>
    <x v="274"/>
    <s v="B1176"/>
    <x v="527"/>
    <x v="1"/>
    <n v="22.33"/>
    <n v="1"/>
    <n v="22.33"/>
    <x v="3"/>
    <x v="3"/>
  </r>
  <r>
    <s v="O1120"/>
    <d v="2024-11-12T00:00:00"/>
    <x v="4"/>
    <x v="5"/>
    <x v="1"/>
    <s v="C672"/>
    <x v="514"/>
    <s v="B1664"/>
    <x v="528"/>
    <x v="0"/>
    <n v="12.25"/>
    <n v="2"/>
    <n v="24.5"/>
    <x v="2"/>
    <x v="0"/>
  </r>
  <r>
    <s v="O1283"/>
    <d v="2023-10-12T00:00:00"/>
    <x v="5"/>
    <x v="10"/>
    <x v="2"/>
    <s v="C254"/>
    <x v="515"/>
    <s v="B1199"/>
    <x v="529"/>
    <x v="2"/>
    <n v="43.11"/>
    <n v="2"/>
    <n v="86.22"/>
    <x v="3"/>
    <x v="4"/>
  </r>
  <r>
    <s v="O1614"/>
    <d v="2024-03-10T00:00:00"/>
    <x v="0"/>
    <x v="0"/>
    <x v="1"/>
    <s v="C392"/>
    <x v="516"/>
    <s v="B1472"/>
    <x v="120"/>
    <x v="3"/>
    <n v="46.7"/>
    <n v="3"/>
    <n v="140.1"/>
    <x v="2"/>
    <x v="0"/>
  </r>
  <r>
    <s v="O1969"/>
    <d v="2024-08-18T00:00:00"/>
    <x v="0"/>
    <x v="8"/>
    <x v="1"/>
    <s v="C324"/>
    <x v="517"/>
    <s v="B1137"/>
    <x v="530"/>
    <x v="0"/>
    <n v="10.42"/>
    <n v="1"/>
    <n v="10.42"/>
    <x v="0"/>
    <x v="1"/>
  </r>
  <r>
    <s v="O3478"/>
    <d v="2023-10-09T00:00:00"/>
    <x v="1"/>
    <x v="10"/>
    <x v="2"/>
    <s v="C353"/>
    <x v="518"/>
    <s v="B1449"/>
    <x v="531"/>
    <x v="0"/>
    <n v="21.44"/>
    <n v="4"/>
    <n v="85.76"/>
    <x v="0"/>
    <x v="2"/>
  </r>
  <r>
    <s v="O2857"/>
    <d v="2025-08-24T00:00:00"/>
    <x v="0"/>
    <x v="8"/>
    <x v="0"/>
    <s v="C868"/>
    <x v="519"/>
    <s v="B1533"/>
    <x v="445"/>
    <x v="2"/>
    <n v="33.99"/>
    <n v="2"/>
    <n v="67.98"/>
    <x v="1"/>
    <x v="0"/>
  </r>
  <r>
    <s v="O2605"/>
    <d v="2022-12-29T00:00:00"/>
    <x v="5"/>
    <x v="9"/>
    <x v="3"/>
    <s v="C893"/>
    <x v="423"/>
    <s v="B1125"/>
    <x v="532"/>
    <x v="2"/>
    <n v="9.3699999999999992"/>
    <n v="4"/>
    <n v="37.479999999999997"/>
    <x v="0"/>
    <x v="0"/>
  </r>
  <r>
    <s v="O1872"/>
    <d v="2024-10-13T00:00:00"/>
    <x v="0"/>
    <x v="10"/>
    <x v="1"/>
    <s v="C259"/>
    <x v="128"/>
    <s v="B1558"/>
    <x v="533"/>
    <x v="1"/>
    <n v="19.29"/>
    <n v="1"/>
    <n v="19.29"/>
    <x v="1"/>
    <x v="4"/>
  </r>
  <r>
    <s v="O1739"/>
    <d v="2023-12-13T00:00:00"/>
    <x v="3"/>
    <x v="9"/>
    <x v="2"/>
    <s v="C710"/>
    <x v="217"/>
    <s v="B1500"/>
    <x v="494"/>
    <x v="3"/>
    <n v="16.399999999999999"/>
    <n v="3"/>
    <n v="49.2"/>
    <x v="2"/>
    <x v="2"/>
  </r>
  <r>
    <s v="O3357"/>
    <d v="2022-09-28T00:00:00"/>
    <x v="3"/>
    <x v="6"/>
    <x v="3"/>
    <s v="C448"/>
    <x v="485"/>
    <s v="B1567"/>
    <x v="534"/>
    <x v="2"/>
    <n v="55.4"/>
    <n v="2"/>
    <n v="110.8"/>
    <x v="0"/>
    <x v="5"/>
  </r>
  <r>
    <s v="O2534"/>
    <d v="2024-03-29T00:00:00"/>
    <x v="2"/>
    <x v="0"/>
    <x v="1"/>
    <s v="C651"/>
    <x v="520"/>
    <s v="B1514"/>
    <x v="10"/>
    <x v="2"/>
    <n v="28.66"/>
    <n v="5"/>
    <n v="143.30000000000001"/>
    <x v="1"/>
    <x v="6"/>
  </r>
  <r>
    <s v="O3900"/>
    <d v="2024-02-04T00:00:00"/>
    <x v="0"/>
    <x v="3"/>
    <x v="1"/>
    <s v="C801"/>
    <x v="521"/>
    <s v="B1468"/>
    <x v="535"/>
    <x v="0"/>
    <n v="49.21"/>
    <n v="1"/>
    <n v="49.21"/>
    <x v="0"/>
    <x v="6"/>
  </r>
  <r>
    <s v="O1838"/>
    <d v="2024-02-07T00:00:00"/>
    <x v="3"/>
    <x v="3"/>
    <x v="1"/>
    <s v="C646"/>
    <x v="522"/>
    <s v="B1805"/>
    <x v="364"/>
    <x v="1"/>
    <n v="42.21"/>
    <n v="5"/>
    <n v="211.05"/>
    <x v="3"/>
    <x v="3"/>
  </r>
  <r>
    <s v="O2568"/>
    <d v="2024-05-08T00:00:00"/>
    <x v="3"/>
    <x v="4"/>
    <x v="1"/>
    <s v="C845"/>
    <x v="523"/>
    <s v="B1721"/>
    <x v="254"/>
    <x v="0"/>
    <n v="20.75"/>
    <n v="3"/>
    <n v="62.25"/>
    <x v="0"/>
    <x v="2"/>
  </r>
  <r>
    <s v="O1561"/>
    <d v="2023-02-24T00:00:00"/>
    <x v="2"/>
    <x v="3"/>
    <x v="2"/>
    <s v="C957"/>
    <x v="362"/>
    <s v="B1104"/>
    <x v="536"/>
    <x v="2"/>
    <n v="28.16"/>
    <n v="3"/>
    <n v="84.48"/>
    <x v="3"/>
    <x v="4"/>
  </r>
  <r>
    <s v="O1930"/>
    <d v="2023-08-12T00:00:00"/>
    <x v="6"/>
    <x v="8"/>
    <x v="2"/>
    <s v="C365"/>
    <x v="524"/>
    <s v="B1385"/>
    <x v="460"/>
    <x v="1"/>
    <n v="22.78"/>
    <n v="5"/>
    <n v="113.9"/>
    <x v="0"/>
    <x v="3"/>
  </r>
  <r>
    <s v="O2432"/>
    <d v="2023-10-02T00:00:00"/>
    <x v="1"/>
    <x v="10"/>
    <x v="2"/>
    <s v="C710"/>
    <x v="525"/>
    <s v="B1069"/>
    <x v="12"/>
    <x v="0"/>
    <n v="26.74"/>
    <n v="2"/>
    <n v="53.48"/>
    <x v="0"/>
    <x v="3"/>
  </r>
  <r>
    <s v="O3607"/>
    <d v="2022-10-17T00:00:00"/>
    <x v="1"/>
    <x v="10"/>
    <x v="3"/>
    <s v="C904"/>
    <x v="526"/>
    <s v="B1293"/>
    <x v="537"/>
    <x v="3"/>
    <n v="33.22"/>
    <n v="2"/>
    <n v="66.44"/>
    <x v="1"/>
    <x v="0"/>
  </r>
  <r>
    <s v="O3611"/>
    <d v="2023-07-01T00:00:00"/>
    <x v="6"/>
    <x v="2"/>
    <x v="2"/>
    <s v="C559"/>
    <x v="527"/>
    <s v="B1563"/>
    <x v="538"/>
    <x v="2"/>
    <n v="42.37"/>
    <n v="5"/>
    <n v="211.85"/>
    <x v="0"/>
    <x v="5"/>
  </r>
  <r>
    <s v="O1552"/>
    <d v="2024-02-05T00:00:00"/>
    <x v="1"/>
    <x v="3"/>
    <x v="1"/>
    <s v="C455"/>
    <x v="202"/>
    <s v="B1578"/>
    <x v="67"/>
    <x v="3"/>
    <n v="36"/>
    <n v="5"/>
    <n v="180"/>
    <x v="3"/>
    <x v="4"/>
  </r>
  <r>
    <s v="O2356"/>
    <d v="2024-05-13T00:00:00"/>
    <x v="1"/>
    <x v="4"/>
    <x v="1"/>
    <s v="C448"/>
    <x v="485"/>
    <s v="B1729"/>
    <x v="539"/>
    <x v="0"/>
    <n v="12.6"/>
    <n v="5"/>
    <n v="63"/>
    <x v="2"/>
    <x v="3"/>
  </r>
  <r>
    <s v="O3621"/>
    <d v="2023-11-05T00:00:00"/>
    <x v="0"/>
    <x v="5"/>
    <x v="2"/>
    <s v="C647"/>
    <x v="124"/>
    <s v="B1454"/>
    <x v="15"/>
    <x v="1"/>
    <n v="38.57"/>
    <n v="4"/>
    <n v="154.28"/>
    <x v="0"/>
    <x v="2"/>
  </r>
  <r>
    <s v="O3122"/>
    <d v="2024-05-09T00:00:00"/>
    <x v="5"/>
    <x v="4"/>
    <x v="1"/>
    <s v="C504"/>
    <x v="528"/>
    <s v="B1368"/>
    <x v="540"/>
    <x v="3"/>
    <n v="16.09"/>
    <n v="2"/>
    <n v="32.18"/>
    <x v="2"/>
    <x v="0"/>
  </r>
  <r>
    <s v="O2547"/>
    <d v="2024-09-23T00:00:00"/>
    <x v="1"/>
    <x v="6"/>
    <x v="1"/>
    <s v="C873"/>
    <x v="529"/>
    <s v="B1080"/>
    <x v="477"/>
    <x v="0"/>
    <n v="44.01"/>
    <n v="1"/>
    <n v="44.01"/>
    <x v="0"/>
    <x v="2"/>
  </r>
  <r>
    <s v="O3910"/>
    <d v="2023-10-22T00:00:00"/>
    <x v="0"/>
    <x v="10"/>
    <x v="2"/>
    <s v="C660"/>
    <x v="530"/>
    <s v="B1490"/>
    <x v="180"/>
    <x v="0"/>
    <n v="23.64"/>
    <n v="1"/>
    <n v="23.64"/>
    <x v="2"/>
    <x v="7"/>
  </r>
  <r>
    <s v="O1589"/>
    <d v="2024-04-24T00:00:00"/>
    <x v="3"/>
    <x v="7"/>
    <x v="1"/>
    <s v="C366"/>
    <x v="195"/>
    <s v="B1500"/>
    <x v="541"/>
    <x v="1"/>
    <n v="30.25"/>
    <n v="4"/>
    <n v="121"/>
    <x v="0"/>
    <x v="7"/>
  </r>
  <r>
    <s v="O2434"/>
    <d v="2023-07-26T00:00:00"/>
    <x v="3"/>
    <x v="2"/>
    <x v="2"/>
    <s v="C354"/>
    <x v="531"/>
    <s v="B1254"/>
    <x v="542"/>
    <x v="0"/>
    <n v="14.13"/>
    <n v="1"/>
    <n v="14.13"/>
    <x v="0"/>
    <x v="2"/>
  </r>
  <r>
    <s v="O1533"/>
    <d v="2023-09-30T00:00:00"/>
    <x v="6"/>
    <x v="6"/>
    <x v="2"/>
    <s v="C519"/>
    <x v="532"/>
    <s v="B1105"/>
    <x v="543"/>
    <x v="0"/>
    <n v="32.69"/>
    <n v="4"/>
    <n v="130.76"/>
    <x v="3"/>
    <x v="1"/>
  </r>
  <r>
    <s v="O3119"/>
    <d v="2023-05-30T00:00:00"/>
    <x v="4"/>
    <x v="4"/>
    <x v="2"/>
    <s v="C691"/>
    <x v="533"/>
    <s v="B1455"/>
    <x v="544"/>
    <x v="3"/>
    <n v="6.24"/>
    <n v="3"/>
    <n v="18.72"/>
    <x v="0"/>
    <x v="7"/>
  </r>
  <r>
    <s v="O3639"/>
    <d v="2024-12-26T00:00:00"/>
    <x v="5"/>
    <x v="9"/>
    <x v="1"/>
    <s v="C818"/>
    <x v="534"/>
    <s v="B1093"/>
    <x v="269"/>
    <x v="3"/>
    <n v="18.829999999999998"/>
    <n v="3"/>
    <n v="56.49"/>
    <x v="0"/>
    <x v="2"/>
  </r>
  <r>
    <s v="O1236"/>
    <d v="2024-09-29T00:00:00"/>
    <x v="0"/>
    <x v="6"/>
    <x v="1"/>
    <s v="C839"/>
    <x v="535"/>
    <s v="B1930"/>
    <x v="545"/>
    <x v="1"/>
    <n v="32.020000000000003"/>
    <n v="2"/>
    <n v="64.040000000000006"/>
    <x v="2"/>
    <x v="4"/>
  </r>
  <r>
    <s v="O3151"/>
    <d v="2024-03-08T00:00:00"/>
    <x v="2"/>
    <x v="0"/>
    <x v="1"/>
    <s v="C801"/>
    <x v="536"/>
    <s v="B1563"/>
    <x v="98"/>
    <x v="1"/>
    <n v="33.89"/>
    <n v="5"/>
    <n v="169.45"/>
    <x v="2"/>
    <x v="3"/>
  </r>
  <r>
    <s v="O3664"/>
    <d v="2025-07-09T00:00:00"/>
    <x v="3"/>
    <x v="2"/>
    <x v="0"/>
    <s v="C378"/>
    <x v="267"/>
    <s v="B1987"/>
    <x v="546"/>
    <x v="0"/>
    <n v="43.49"/>
    <n v="4"/>
    <n v="173.96"/>
    <x v="2"/>
    <x v="2"/>
  </r>
  <r>
    <s v="O1273"/>
    <d v="2024-05-04T00:00:00"/>
    <x v="6"/>
    <x v="4"/>
    <x v="1"/>
    <s v="C488"/>
    <x v="537"/>
    <s v="B1218"/>
    <x v="547"/>
    <x v="3"/>
    <n v="22.08"/>
    <n v="4"/>
    <n v="88.32"/>
    <x v="2"/>
    <x v="7"/>
  </r>
  <r>
    <s v="O3016"/>
    <d v="2024-05-27T00:00:00"/>
    <x v="1"/>
    <x v="4"/>
    <x v="1"/>
    <s v="C304"/>
    <x v="53"/>
    <s v="B1417"/>
    <x v="273"/>
    <x v="0"/>
    <n v="31.2"/>
    <n v="4"/>
    <n v="124.8"/>
    <x v="2"/>
    <x v="0"/>
  </r>
  <r>
    <s v="O3966"/>
    <d v="2024-10-14T00:00:00"/>
    <x v="1"/>
    <x v="10"/>
    <x v="1"/>
    <s v="C269"/>
    <x v="404"/>
    <s v="B1905"/>
    <x v="47"/>
    <x v="2"/>
    <n v="16.45"/>
    <n v="5"/>
    <n v="82.25"/>
    <x v="0"/>
    <x v="0"/>
  </r>
  <r>
    <s v="O3798"/>
    <d v="2023-06-03T00:00:00"/>
    <x v="6"/>
    <x v="1"/>
    <x v="2"/>
    <s v="C313"/>
    <x v="107"/>
    <s v="B1721"/>
    <x v="179"/>
    <x v="0"/>
    <n v="26.14"/>
    <n v="5"/>
    <n v="130.69999999999999"/>
    <x v="0"/>
    <x v="5"/>
  </r>
  <r>
    <s v="O3853"/>
    <d v="2025-02-13T00:00:00"/>
    <x v="5"/>
    <x v="3"/>
    <x v="0"/>
    <s v="C604"/>
    <x v="126"/>
    <s v="B1342"/>
    <x v="548"/>
    <x v="1"/>
    <n v="43.57"/>
    <n v="5"/>
    <n v="217.85"/>
    <x v="2"/>
    <x v="3"/>
  </r>
  <r>
    <s v="O2624"/>
    <d v="2024-12-21T00:00:00"/>
    <x v="6"/>
    <x v="9"/>
    <x v="1"/>
    <s v="C802"/>
    <x v="538"/>
    <s v="B1949"/>
    <x v="372"/>
    <x v="2"/>
    <n v="49.58"/>
    <n v="3"/>
    <n v="148.74"/>
    <x v="2"/>
    <x v="6"/>
  </r>
  <r>
    <s v="O2549"/>
    <d v="2023-01-31T00:00:00"/>
    <x v="4"/>
    <x v="11"/>
    <x v="2"/>
    <s v="C636"/>
    <x v="539"/>
    <s v="B1162"/>
    <x v="549"/>
    <x v="0"/>
    <n v="39.21"/>
    <n v="2"/>
    <n v="78.42"/>
    <x v="0"/>
    <x v="7"/>
  </r>
  <r>
    <s v="O3347"/>
    <d v="2024-02-07T00:00:00"/>
    <x v="3"/>
    <x v="3"/>
    <x v="1"/>
    <s v="C123"/>
    <x v="540"/>
    <s v="B1434"/>
    <x v="550"/>
    <x v="0"/>
    <n v="36.909999999999997"/>
    <n v="1"/>
    <n v="36.909999999999997"/>
    <x v="1"/>
    <x v="1"/>
  </r>
  <r>
    <s v="O2980"/>
    <d v="2024-04-26T00:00:00"/>
    <x v="2"/>
    <x v="7"/>
    <x v="1"/>
    <s v="C908"/>
    <x v="228"/>
    <s v="B1968"/>
    <x v="276"/>
    <x v="3"/>
    <n v="44.18"/>
    <n v="1"/>
    <n v="44.18"/>
    <x v="0"/>
    <x v="2"/>
  </r>
  <r>
    <s v="O2423"/>
    <d v="2023-06-09T00:00:00"/>
    <x v="2"/>
    <x v="1"/>
    <x v="2"/>
    <s v="C719"/>
    <x v="541"/>
    <s v="B1119"/>
    <x v="551"/>
    <x v="0"/>
    <n v="16.84"/>
    <n v="3"/>
    <n v="50.52"/>
    <x v="1"/>
    <x v="0"/>
  </r>
  <r>
    <s v="O3436"/>
    <d v="2024-01-18T00:00:00"/>
    <x v="5"/>
    <x v="11"/>
    <x v="1"/>
    <s v="C470"/>
    <x v="32"/>
    <s v="B1058"/>
    <x v="552"/>
    <x v="1"/>
    <n v="45.33"/>
    <n v="5"/>
    <n v="226.65"/>
    <x v="2"/>
    <x v="7"/>
  </r>
  <r>
    <s v="O1289"/>
    <d v="2024-01-02T00:00:00"/>
    <x v="4"/>
    <x v="11"/>
    <x v="1"/>
    <s v="C959"/>
    <x v="542"/>
    <s v="B1834"/>
    <x v="553"/>
    <x v="2"/>
    <n v="39.97"/>
    <n v="1"/>
    <n v="39.97"/>
    <x v="1"/>
    <x v="1"/>
  </r>
  <r>
    <s v="O3790"/>
    <d v="2024-07-07T00:00:00"/>
    <x v="0"/>
    <x v="2"/>
    <x v="1"/>
    <s v="C758"/>
    <x v="476"/>
    <s v="B1172"/>
    <x v="554"/>
    <x v="2"/>
    <n v="52.64"/>
    <n v="3"/>
    <n v="157.91999999999999"/>
    <x v="0"/>
    <x v="6"/>
  </r>
  <r>
    <s v="O1488"/>
    <d v="2024-10-19T00:00:00"/>
    <x v="6"/>
    <x v="10"/>
    <x v="1"/>
    <s v="C785"/>
    <x v="543"/>
    <s v="B1279"/>
    <x v="555"/>
    <x v="2"/>
    <n v="44.91"/>
    <n v="2"/>
    <n v="89.82"/>
    <x v="1"/>
    <x v="1"/>
  </r>
  <r>
    <s v="O3632"/>
    <d v="2023-06-25T00:00:00"/>
    <x v="0"/>
    <x v="1"/>
    <x v="2"/>
    <s v="C610"/>
    <x v="544"/>
    <s v="B1536"/>
    <x v="556"/>
    <x v="0"/>
    <n v="11.01"/>
    <n v="2"/>
    <n v="22.02"/>
    <x v="2"/>
    <x v="2"/>
  </r>
  <r>
    <s v="O2000"/>
    <d v="2023-05-11T00:00:00"/>
    <x v="5"/>
    <x v="4"/>
    <x v="2"/>
    <s v="C814"/>
    <x v="493"/>
    <s v="B1745"/>
    <x v="557"/>
    <x v="3"/>
    <n v="47.97"/>
    <n v="3"/>
    <n v="143.91"/>
    <x v="0"/>
    <x v="2"/>
  </r>
  <r>
    <s v="O2402"/>
    <d v="2024-10-25T00:00:00"/>
    <x v="2"/>
    <x v="10"/>
    <x v="1"/>
    <s v="C479"/>
    <x v="141"/>
    <s v="B1767"/>
    <x v="293"/>
    <x v="2"/>
    <n v="33.93"/>
    <n v="2"/>
    <n v="67.86"/>
    <x v="1"/>
    <x v="2"/>
  </r>
  <r>
    <s v="O1843"/>
    <d v="2024-03-29T00:00:00"/>
    <x v="2"/>
    <x v="0"/>
    <x v="1"/>
    <s v="C367"/>
    <x v="545"/>
    <s v="B1756"/>
    <x v="20"/>
    <x v="2"/>
    <n v="44.82"/>
    <n v="5"/>
    <n v="224.1"/>
    <x v="0"/>
    <x v="2"/>
  </r>
  <r>
    <s v="O2130"/>
    <d v="2023-06-23T00:00:00"/>
    <x v="2"/>
    <x v="1"/>
    <x v="2"/>
    <s v="C452"/>
    <x v="546"/>
    <s v="B1206"/>
    <x v="558"/>
    <x v="2"/>
    <n v="16.23"/>
    <n v="1"/>
    <n v="16.23"/>
    <x v="3"/>
    <x v="4"/>
  </r>
  <r>
    <s v="O3144"/>
    <d v="2024-02-26T00:00:00"/>
    <x v="1"/>
    <x v="3"/>
    <x v="1"/>
    <s v="C221"/>
    <x v="96"/>
    <s v="B1939"/>
    <x v="155"/>
    <x v="3"/>
    <n v="28.29"/>
    <n v="5"/>
    <n v="141.44999999999999"/>
    <x v="2"/>
    <x v="2"/>
  </r>
  <r>
    <s v="O3459"/>
    <d v="2023-09-18T00:00:00"/>
    <x v="1"/>
    <x v="6"/>
    <x v="2"/>
    <s v="C473"/>
    <x v="547"/>
    <s v="B1464"/>
    <x v="559"/>
    <x v="0"/>
    <n v="19.52"/>
    <n v="4"/>
    <n v="78.08"/>
    <x v="0"/>
    <x v="3"/>
  </r>
  <r>
    <s v="O3543"/>
    <d v="2022-09-28T00:00:00"/>
    <x v="3"/>
    <x v="6"/>
    <x v="3"/>
    <s v="C679"/>
    <x v="57"/>
    <s v="B1931"/>
    <x v="319"/>
    <x v="2"/>
    <n v="44.7"/>
    <n v="3"/>
    <n v="134.1"/>
    <x v="2"/>
    <x v="1"/>
  </r>
  <r>
    <s v="O3881"/>
    <d v="2022-09-04T00:00:00"/>
    <x v="0"/>
    <x v="6"/>
    <x v="3"/>
    <s v="C950"/>
    <x v="548"/>
    <s v="B1385"/>
    <x v="370"/>
    <x v="2"/>
    <n v="9.16"/>
    <n v="5"/>
    <n v="45.8"/>
    <x v="0"/>
    <x v="2"/>
  </r>
  <r>
    <s v="O3048"/>
    <d v="2023-10-29T00:00:00"/>
    <x v="0"/>
    <x v="10"/>
    <x v="2"/>
    <s v="C886"/>
    <x v="401"/>
    <s v="B1853"/>
    <x v="560"/>
    <x v="2"/>
    <n v="52.15"/>
    <n v="4"/>
    <n v="208.6"/>
    <x v="2"/>
    <x v="6"/>
  </r>
  <r>
    <s v="O2821"/>
    <d v="2022-12-29T00:00:00"/>
    <x v="5"/>
    <x v="9"/>
    <x v="3"/>
    <s v="C255"/>
    <x v="351"/>
    <s v="B1186"/>
    <x v="458"/>
    <x v="2"/>
    <n v="38.840000000000003"/>
    <n v="5"/>
    <n v="194.2"/>
    <x v="0"/>
    <x v="1"/>
  </r>
  <r>
    <s v="O2142"/>
    <d v="2023-12-10T00:00:00"/>
    <x v="0"/>
    <x v="9"/>
    <x v="2"/>
    <s v="C273"/>
    <x v="446"/>
    <s v="B1561"/>
    <x v="561"/>
    <x v="3"/>
    <n v="41.1"/>
    <n v="2"/>
    <n v="82.2"/>
    <x v="3"/>
    <x v="2"/>
  </r>
  <r>
    <s v="O3677"/>
    <d v="2025-05-26T00:00:00"/>
    <x v="1"/>
    <x v="4"/>
    <x v="0"/>
    <s v="C959"/>
    <x v="549"/>
    <s v="B1530"/>
    <x v="112"/>
    <x v="2"/>
    <n v="30.98"/>
    <n v="3"/>
    <n v="92.94"/>
    <x v="1"/>
    <x v="0"/>
  </r>
  <r>
    <s v="O3422"/>
    <d v="2024-12-23T00:00:00"/>
    <x v="1"/>
    <x v="9"/>
    <x v="1"/>
    <s v="C386"/>
    <x v="56"/>
    <s v="B1355"/>
    <x v="473"/>
    <x v="0"/>
    <n v="16.170000000000002"/>
    <n v="1"/>
    <n v="16.170000000000002"/>
    <x v="0"/>
    <x v="2"/>
  </r>
  <r>
    <s v="O1914"/>
    <d v="2023-06-25T00:00:00"/>
    <x v="0"/>
    <x v="1"/>
    <x v="2"/>
    <s v="C569"/>
    <x v="550"/>
    <s v="B1169"/>
    <x v="471"/>
    <x v="2"/>
    <n v="27.08"/>
    <n v="5"/>
    <n v="135.4"/>
    <x v="3"/>
    <x v="2"/>
  </r>
  <r>
    <s v="O3780"/>
    <d v="2022-11-18T00:00:00"/>
    <x v="2"/>
    <x v="5"/>
    <x v="3"/>
    <s v="C862"/>
    <x v="155"/>
    <s v="B1457"/>
    <x v="562"/>
    <x v="2"/>
    <n v="33.450000000000003"/>
    <n v="1"/>
    <n v="33.450000000000003"/>
    <x v="0"/>
    <x v="7"/>
  </r>
  <r>
    <s v="O2068"/>
    <d v="2023-11-12T00:00:00"/>
    <x v="0"/>
    <x v="5"/>
    <x v="2"/>
    <s v="C633"/>
    <x v="129"/>
    <s v="B1353"/>
    <x v="563"/>
    <x v="1"/>
    <n v="44.83"/>
    <n v="4"/>
    <n v="179.32"/>
    <x v="0"/>
    <x v="3"/>
  </r>
  <r>
    <s v="O1271"/>
    <d v="2023-09-08T00:00:00"/>
    <x v="2"/>
    <x v="6"/>
    <x v="2"/>
    <s v="C300"/>
    <x v="551"/>
    <s v="B1564"/>
    <x v="564"/>
    <x v="1"/>
    <n v="42.92"/>
    <n v="3"/>
    <n v="128.76"/>
    <x v="3"/>
    <x v="4"/>
  </r>
  <r>
    <s v="O1600"/>
    <d v="2024-03-03T00:00:00"/>
    <x v="0"/>
    <x v="0"/>
    <x v="1"/>
    <s v="C403"/>
    <x v="229"/>
    <s v="B1111"/>
    <x v="45"/>
    <x v="0"/>
    <n v="10.58"/>
    <n v="4"/>
    <n v="42.32"/>
    <x v="0"/>
    <x v="3"/>
  </r>
  <r>
    <s v="O1537"/>
    <d v="2024-05-24T00:00:00"/>
    <x v="2"/>
    <x v="4"/>
    <x v="1"/>
    <s v="C869"/>
    <x v="552"/>
    <s v="B1548"/>
    <x v="565"/>
    <x v="0"/>
    <n v="15.59"/>
    <n v="1"/>
    <n v="15.59"/>
    <x v="3"/>
    <x v="7"/>
  </r>
  <r>
    <s v="O2099"/>
    <d v="2023-07-12T00:00:00"/>
    <x v="3"/>
    <x v="2"/>
    <x v="2"/>
    <s v="C657"/>
    <x v="471"/>
    <s v="B1052"/>
    <x v="566"/>
    <x v="3"/>
    <n v="23.24"/>
    <n v="3"/>
    <n v="69.72"/>
    <x v="0"/>
    <x v="7"/>
  </r>
  <r>
    <s v="O1710"/>
    <d v="2023-10-19T00:00:00"/>
    <x v="5"/>
    <x v="10"/>
    <x v="2"/>
    <s v="C358"/>
    <x v="553"/>
    <s v="B1890"/>
    <x v="0"/>
    <x v="0"/>
    <n v="6.7"/>
    <n v="3"/>
    <n v="20.100000000000001"/>
    <x v="2"/>
    <x v="1"/>
  </r>
  <r>
    <s v="O1999"/>
    <d v="2024-12-14T00:00:00"/>
    <x v="6"/>
    <x v="9"/>
    <x v="1"/>
    <s v="C476"/>
    <x v="554"/>
    <s v="B1322"/>
    <x v="567"/>
    <x v="0"/>
    <n v="14.52"/>
    <n v="4"/>
    <n v="58.08"/>
    <x v="0"/>
    <x v="2"/>
  </r>
  <r>
    <s v="O3225"/>
    <d v="2023-09-28T00:00:00"/>
    <x v="5"/>
    <x v="6"/>
    <x v="2"/>
    <s v="C171"/>
    <x v="331"/>
    <s v="B1012"/>
    <x v="568"/>
    <x v="3"/>
    <n v="22.01"/>
    <n v="5"/>
    <n v="110.05"/>
    <x v="2"/>
    <x v="6"/>
  </r>
  <r>
    <s v="O2039"/>
    <d v="2024-10-07T00:00:00"/>
    <x v="1"/>
    <x v="10"/>
    <x v="1"/>
    <s v="C456"/>
    <x v="325"/>
    <s v="B1053"/>
    <x v="569"/>
    <x v="3"/>
    <n v="40.03"/>
    <n v="2"/>
    <n v="80.06"/>
    <x v="3"/>
    <x v="3"/>
  </r>
  <r>
    <s v="O1099"/>
    <d v="2024-04-20T00:00:00"/>
    <x v="6"/>
    <x v="7"/>
    <x v="1"/>
    <s v="C907"/>
    <x v="281"/>
    <s v="B1388"/>
    <x v="570"/>
    <x v="0"/>
    <n v="10.18"/>
    <n v="3"/>
    <n v="30.54"/>
    <x v="2"/>
    <x v="3"/>
  </r>
  <r>
    <s v="O3136"/>
    <d v="2024-06-08T00:00:00"/>
    <x v="6"/>
    <x v="1"/>
    <x v="1"/>
    <s v="C589"/>
    <x v="555"/>
    <s v="B1332"/>
    <x v="337"/>
    <x v="2"/>
    <n v="13.17"/>
    <n v="1"/>
    <n v="13.17"/>
    <x v="0"/>
    <x v="2"/>
  </r>
  <r>
    <s v="O1416"/>
    <d v="2024-06-18T00:00:00"/>
    <x v="4"/>
    <x v="1"/>
    <x v="1"/>
    <s v="C396"/>
    <x v="556"/>
    <s v="B1109"/>
    <x v="230"/>
    <x v="0"/>
    <n v="9.99"/>
    <n v="2"/>
    <n v="19.98"/>
    <x v="1"/>
    <x v="7"/>
  </r>
  <r>
    <s v="O2956"/>
    <d v="2024-10-26T00:00:00"/>
    <x v="6"/>
    <x v="10"/>
    <x v="1"/>
    <s v="C745"/>
    <x v="311"/>
    <s v="B1503"/>
    <x v="571"/>
    <x v="2"/>
    <n v="34.409999999999997"/>
    <n v="5"/>
    <n v="172.05"/>
    <x v="0"/>
    <x v="1"/>
  </r>
  <r>
    <s v="O2063"/>
    <d v="2024-01-12T00:00:00"/>
    <x v="2"/>
    <x v="11"/>
    <x v="1"/>
    <s v="C795"/>
    <x v="557"/>
    <s v="B1916"/>
    <x v="27"/>
    <x v="1"/>
    <n v="20.34"/>
    <n v="3"/>
    <n v="61.02"/>
    <x v="2"/>
    <x v="0"/>
  </r>
  <r>
    <s v="O2957"/>
    <d v="2023-02-27T00:00:00"/>
    <x v="1"/>
    <x v="3"/>
    <x v="2"/>
    <s v="C850"/>
    <x v="558"/>
    <s v="B1279"/>
    <x v="555"/>
    <x v="1"/>
    <n v="48.23"/>
    <n v="4"/>
    <n v="192.92"/>
    <x v="2"/>
    <x v="1"/>
  </r>
  <r>
    <s v="O3773"/>
    <d v="2024-03-25T00:00:00"/>
    <x v="1"/>
    <x v="0"/>
    <x v="1"/>
    <s v="C175"/>
    <x v="324"/>
    <s v="B1149"/>
    <x v="572"/>
    <x v="0"/>
    <n v="17.91"/>
    <n v="2"/>
    <n v="35.82"/>
    <x v="0"/>
    <x v="2"/>
  </r>
  <r>
    <s v="O3982"/>
    <d v="2025-07-13T00:00:00"/>
    <x v="0"/>
    <x v="2"/>
    <x v="0"/>
    <s v="C911"/>
    <x v="559"/>
    <s v="B1441"/>
    <x v="573"/>
    <x v="0"/>
    <n v="16.23"/>
    <n v="5"/>
    <n v="81.150000000000006"/>
    <x v="2"/>
    <x v="6"/>
  </r>
  <r>
    <s v="O3039"/>
    <d v="2024-05-30T00:00:00"/>
    <x v="5"/>
    <x v="4"/>
    <x v="1"/>
    <s v="C671"/>
    <x v="560"/>
    <s v="B1354"/>
    <x v="574"/>
    <x v="2"/>
    <n v="24.79"/>
    <n v="4"/>
    <n v="99.16"/>
    <x v="2"/>
    <x v="1"/>
  </r>
  <r>
    <s v="O1801"/>
    <d v="2024-02-05T00:00:00"/>
    <x v="1"/>
    <x v="3"/>
    <x v="1"/>
    <s v="C951"/>
    <x v="561"/>
    <s v="B1331"/>
    <x v="575"/>
    <x v="3"/>
    <n v="38.64"/>
    <n v="1"/>
    <n v="38.64"/>
    <x v="0"/>
    <x v="0"/>
  </r>
  <r>
    <s v="O2610"/>
    <d v="2025-07-16T00:00:00"/>
    <x v="3"/>
    <x v="2"/>
    <x v="0"/>
    <s v="C476"/>
    <x v="562"/>
    <s v="B1654"/>
    <x v="318"/>
    <x v="0"/>
    <n v="23.65"/>
    <n v="5"/>
    <n v="118.25"/>
    <x v="0"/>
    <x v="0"/>
  </r>
  <r>
    <s v="O1622"/>
    <d v="2024-03-24T00:00:00"/>
    <x v="0"/>
    <x v="0"/>
    <x v="1"/>
    <s v="C402"/>
    <x v="563"/>
    <s v="B1627"/>
    <x v="576"/>
    <x v="0"/>
    <n v="37.799999999999997"/>
    <n v="3"/>
    <n v="113.4"/>
    <x v="2"/>
    <x v="4"/>
  </r>
  <r>
    <s v="O3746"/>
    <d v="2022-09-30T00:00:00"/>
    <x v="2"/>
    <x v="6"/>
    <x v="3"/>
    <s v="C988"/>
    <x v="80"/>
    <s v="B1487"/>
    <x v="577"/>
    <x v="3"/>
    <n v="20.98"/>
    <n v="1"/>
    <n v="20.98"/>
    <x v="0"/>
    <x v="5"/>
  </r>
  <r>
    <s v="O3391"/>
    <d v="2025-05-17T00:00:00"/>
    <x v="6"/>
    <x v="4"/>
    <x v="0"/>
    <s v="C682"/>
    <x v="564"/>
    <s v="B1278"/>
    <x v="578"/>
    <x v="0"/>
    <n v="26.7"/>
    <n v="4"/>
    <n v="106.8"/>
    <x v="0"/>
    <x v="2"/>
  </r>
  <r>
    <s v="O3473"/>
    <d v="2025-01-07T00:00:00"/>
    <x v="4"/>
    <x v="11"/>
    <x v="0"/>
    <s v="C448"/>
    <x v="565"/>
    <s v="B1469"/>
    <x v="424"/>
    <x v="3"/>
    <n v="27.5"/>
    <n v="5"/>
    <n v="137.5"/>
    <x v="2"/>
    <x v="0"/>
  </r>
  <r>
    <s v="O3858"/>
    <d v="2023-05-20T00:00:00"/>
    <x v="6"/>
    <x v="4"/>
    <x v="2"/>
    <s v="C673"/>
    <x v="34"/>
    <s v="B1912"/>
    <x v="132"/>
    <x v="0"/>
    <n v="12.1"/>
    <n v="2"/>
    <n v="24.2"/>
    <x v="0"/>
    <x v="5"/>
  </r>
  <r>
    <s v="O3014"/>
    <d v="2024-03-09T00:00:00"/>
    <x v="6"/>
    <x v="0"/>
    <x v="1"/>
    <s v="C842"/>
    <x v="566"/>
    <s v="B1147"/>
    <x v="51"/>
    <x v="2"/>
    <n v="34.880000000000003"/>
    <n v="3"/>
    <n v="104.64"/>
    <x v="0"/>
    <x v="5"/>
  </r>
  <r>
    <s v="O1164"/>
    <d v="2024-08-16T00:00:00"/>
    <x v="2"/>
    <x v="8"/>
    <x v="1"/>
    <s v="C550"/>
    <x v="567"/>
    <s v="B1273"/>
    <x v="338"/>
    <x v="2"/>
    <n v="5.99"/>
    <n v="1"/>
    <n v="5.99"/>
    <x v="3"/>
    <x v="1"/>
  </r>
  <r>
    <s v="O3315"/>
    <d v="2024-06-24T00:00:00"/>
    <x v="1"/>
    <x v="1"/>
    <x v="1"/>
    <s v="C191"/>
    <x v="568"/>
    <s v="B1591"/>
    <x v="579"/>
    <x v="2"/>
    <n v="43.23"/>
    <n v="4"/>
    <n v="172.92"/>
    <x v="0"/>
    <x v="0"/>
  </r>
  <r>
    <s v="O1442"/>
    <d v="2023-01-23T00:00:00"/>
    <x v="1"/>
    <x v="11"/>
    <x v="2"/>
    <s v="C335"/>
    <x v="569"/>
    <s v="B1296"/>
    <x v="580"/>
    <x v="1"/>
    <n v="9.0500000000000007"/>
    <n v="2"/>
    <n v="18.100000000000001"/>
    <x v="0"/>
    <x v="4"/>
  </r>
  <r>
    <s v="O2945"/>
    <d v="2023-01-10T00:00:00"/>
    <x v="4"/>
    <x v="11"/>
    <x v="2"/>
    <s v="C266"/>
    <x v="570"/>
    <s v="B1620"/>
    <x v="581"/>
    <x v="3"/>
    <n v="4.3499999999999996"/>
    <n v="5"/>
    <n v="21.75"/>
    <x v="0"/>
    <x v="2"/>
  </r>
  <r>
    <s v="O3859"/>
    <d v="2025-03-03T00:00:00"/>
    <x v="1"/>
    <x v="0"/>
    <x v="0"/>
    <s v="C304"/>
    <x v="571"/>
    <s v="B1279"/>
    <x v="555"/>
    <x v="0"/>
    <n v="48.71"/>
    <n v="5"/>
    <n v="243.55"/>
    <x v="0"/>
    <x v="2"/>
  </r>
  <r>
    <s v="O2585"/>
    <d v="2023-05-01T00:00:00"/>
    <x v="1"/>
    <x v="4"/>
    <x v="2"/>
    <s v="C455"/>
    <x v="572"/>
    <s v="B1088"/>
    <x v="582"/>
    <x v="3"/>
    <n v="38.36"/>
    <n v="4"/>
    <n v="153.44"/>
    <x v="2"/>
    <x v="2"/>
  </r>
  <r>
    <s v="O2604"/>
    <d v="2023-04-15T00:00:00"/>
    <x v="6"/>
    <x v="7"/>
    <x v="2"/>
    <s v="C213"/>
    <x v="409"/>
    <s v="B1591"/>
    <x v="579"/>
    <x v="2"/>
    <n v="53.05"/>
    <n v="4"/>
    <n v="212.2"/>
    <x v="0"/>
    <x v="1"/>
  </r>
  <r>
    <s v="O2640"/>
    <d v="2023-02-19T00:00:00"/>
    <x v="0"/>
    <x v="3"/>
    <x v="2"/>
    <s v="C754"/>
    <x v="573"/>
    <s v="B1354"/>
    <x v="574"/>
    <x v="0"/>
    <n v="30.67"/>
    <n v="4"/>
    <n v="122.68"/>
    <x v="0"/>
    <x v="0"/>
  </r>
  <r>
    <s v="O2437"/>
    <d v="2023-09-11T00:00:00"/>
    <x v="1"/>
    <x v="6"/>
    <x v="2"/>
    <s v="C396"/>
    <x v="574"/>
    <s v="B1996"/>
    <x v="583"/>
    <x v="1"/>
    <n v="33.78"/>
    <n v="1"/>
    <n v="33.78"/>
    <x v="0"/>
    <x v="6"/>
  </r>
  <r>
    <s v="O3318"/>
    <d v="2022-11-06T00:00:00"/>
    <x v="0"/>
    <x v="5"/>
    <x v="3"/>
    <s v="C327"/>
    <x v="120"/>
    <s v="B1959"/>
    <x v="53"/>
    <x v="2"/>
    <n v="41.61"/>
    <n v="3"/>
    <n v="124.83"/>
    <x v="0"/>
    <x v="1"/>
  </r>
  <r>
    <s v="O3270"/>
    <d v="2025-02-05T00:00:00"/>
    <x v="3"/>
    <x v="3"/>
    <x v="0"/>
    <s v="C783"/>
    <x v="575"/>
    <s v="B1563"/>
    <x v="584"/>
    <x v="0"/>
    <n v="47.02"/>
    <n v="5"/>
    <n v="235.1"/>
    <x v="2"/>
    <x v="5"/>
  </r>
  <r>
    <s v="O3806"/>
    <d v="2022-09-17T00:00:00"/>
    <x v="6"/>
    <x v="6"/>
    <x v="3"/>
    <s v="C876"/>
    <x v="576"/>
    <s v="B1383"/>
    <x v="324"/>
    <x v="0"/>
    <n v="39.340000000000003"/>
    <n v="5"/>
    <n v="196.7"/>
    <x v="1"/>
    <x v="1"/>
  </r>
  <r>
    <s v="O1836"/>
    <d v="2024-11-23T00:00:00"/>
    <x v="6"/>
    <x v="5"/>
    <x v="1"/>
    <s v="C239"/>
    <x v="577"/>
    <s v="B1865"/>
    <x v="585"/>
    <x v="1"/>
    <n v="23.59"/>
    <n v="3"/>
    <n v="70.77"/>
    <x v="0"/>
    <x v="3"/>
  </r>
  <r>
    <s v="O2594"/>
    <d v="2023-10-28T00:00:00"/>
    <x v="6"/>
    <x v="10"/>
    <x v="2"/>
    <s v="C483"/>
    <x v="578"/>
    <s v="B1033"/>
    <x v="267"/>
    <x v="3"/>
    <n v="56.95"/>
    <n v="3"/>
    <n v="170.85"/>
    <x v="0"/>
    <x v="7"/>
  </r>
  <r>
    <s v="O3598"/>
    <d v="2024-04-20T00:00:00"/>
    <x v="6"/>
    <x v="7"/>
    <x v="1"/>
    <s v="C743"/>
    <x v="468"/>
    <s v="B1411"/>
    <x v="586"/>
    <x v="2"/>
    <n v="34.35"/>
    <n v="1"/>
    <n v="34.35"/>
    <x v="2"/>
    <x v="3"/>
  </r>
  <r>
    <s v="O2388"/>
    <d v="2023-10-22T00:00:00"/>
    <x v="0"/>
    <x v="10"/>
    <x v="2"/>
    <s v="C604"/>
    <x v="126"/>
    <s v="B1180"/>
    <x v="185"/>
    <x v="3"/>
    <n v="48.96"/>
    <n v="2"/>
    <n v="97.92"/>
    <x v="2"/>
    <x v="7"/>
  </r>
  <r>
    <s v="O3782"/>
    <d v="2025-08-21T00:00:00"/>
    <x v="5"/>
    <x v="8"/>
    <x v="0"/>
    <s v="C383"/>
    <x v="579"/>
    <s v="B1922"/>
    <x v="587"/>
    <x v="0"/>
    <n v="20.079999999999998"/>
    <n v="2"/>
    <n v="40.159999999999997"/>
    <x v="0"/>
    <x v="2"/>
  </r>
  <r>
    <s v="O1215"/>
    <d v="2024-10-26T00:00:00"/>
    <x v="6"/>
    <x v="10"/>
    <x v="1"/>
    <s v="C856"/>
    <x v="580"/>
    <s v="B1316"/>
    <x v="588"/>
    <x v="1"/>
    <n v="24.05"/>
    <n v="5"/>
    <n v="120.25"/>
    <x v="3"/>
    <x v="3"/>
  </r>
  <r>
    <s v="O2456"/>
    <d v="2023-02-05T00:00:00"/>
    <x v="0"/>
    <x v="3"/>
    <x v="2"/>
    <s v="C959"/>
    <x v="479"/>
    <s v="B1439"/>
    <x v="387"/>
    <x v="0"/>
    <n v="40.770000000000003"/>
    <n v="4"/>
    <n v="163.08000000000001"/>
    <x v="0"/>
    <x v="2"/>
  </r>
  <r>
    <s v="O1124"/>
    <d v="2023-01-21T00:00:00"/>
    <x v="6"/>
    <x v="11"/>
    <x v="2"/>
    <s v="C853"/>
    <x v="50"/>
    <s v="B1989"/>
    <x v="589"/>
    <x v="2"/>
    <n v="15.14"/>
    <n v="1"/>
    <n v="15.14"/>
    <x v="3"/>
    <x v="4"/>
  </r>
  <r>
    <s v="O2590"/>
    <d v="2024-07-28T00:00:00"/>
    <x v="0"/>
    <x v="2"/>
    <x v="1"/>
    <s v="C101"/>
    <x v="581"/>
    <s v="B1197"/>
    <x v="590"/>
    <x v="3"/>
    <n v="14.96"/>
    <n v="4"/>
    <n v="59.84"/>
    <x v="0"/>
    <x v="0"/>
  </r>
  <r>
    <s v="O1344"/>
    <d v="2024-04-17T00:00:00"/>
    <x v="3"/>
    <x v="7"/>
    <x v="1"/>
    <s v="C822"/>
    <x v="360"/>
    <s v="B1317"/>
    <x v="591"/>
    <x v="0"/>
    <n v="19.059999999999999"/>
    <n v="4"/>
    <n v="76.239999999999995"/>
    <x v="0"/>
    <x v="1"/>
  </r>
  <r>
    <s v="O3538"/>
    <d v="2022-10-14T00:00:00"/>
    <x v="2"/>
    <x v="10"/>
    <x v="3"/>
    <s v="C286"/>
    <x v="169"/>
    <s v="B1744"/>
    <x v="176"/>
    <x v="0"/>
    <n v="23.97"/>
    <n v="4"/>
    <n v="95.88"/>
    <x v="0"/>
    <x v="7"/>
  </r>
  <r>
    <s v="O1853"/>
    <d v="2024-11-18T00:00:00"/>
    <x v="1"/>
    <x v="5"/>
    <x v="1"/>
    <s v="C623"/>
    <x v="216"/>
    <s v="B1677"/>
    <x v="592"/>
    <x v="1"/>
    <n v="49.82"/>
    <n v="4"/>
    <n v="199.28"/>
    <x v="1"/>
    <x v="3"/>
  </r>
  <r>
    <s v="O3209"/>
    <d v="2023-06-01T00:00:00"/>
    <x v="5"/>
    <x v="1"/>
    <x v="2"/>
    <s v="C388"/>
    <x v="174"/>
    <s v="B1735"/>
    <x v="57"/>
    <x v="2"/>
    <n v="38.49"/>
    <n v="4"/>
    <n v="153.96"/>
    <x v="2"/>
    <x v="2"/>
  </r>
  <r>
    <s v="O2642"/>
    <d v="2023-02-11T00:00:00"/>
    <x v="6"/>
    <x v="3"/>
    <x v="2"/>
    <s v="C947"/>
    <x v="321"/>
    <s v="B1361"/>
    <x v="593"/>
    <x v="2"/>
    <n v="9.41"/>
    <n v="4"/>
    <n v="37.64"/>
    <x v="2"/>
    <x v="6"/>
  </r>
  <r>
    <s v="O3555"/>
    <d v="2025-01-04T00:00:00"/>
    <x v="6"/>
    <x v="11"/>
    <x v="0"/>
    <s v="C251"/>
    <x v="92"/>
    <s v="B1076"/>
    <x v="24"/>
    <x v="1"/>
    <n v="35.549999999999997"/>
    <n v="3"/>
    <n v="106.65"/>
    <x v="0"/>
    <x v="0"/>
  </r>
  <r>
    <s v="O3728"/>
    <d v="2025-03-10T00:00:00"/>
    <x v="1"/>
    <x v="0"/>
    <x v="0"/>
    <s v="C300"/>
    <x v="551"/>
    <s v="B1438"/>
    <x v="594"/>
    <x v="3"/>
    <n v="24.56"/>
    <n v="2"/>
    <n v="49.12"/>
    <x v="2"/>
    <x v="0"/>
  </r>
  <r>
    <s v="O3883"/>
    <d v="2025-08-08T00:00:00"/>
    <x v="2"/>
    <x v="8"/>
    <x v="0"/>
    <s v="C930"/>
    <x v="582"/>
    <s v="B1585"/>
    <x v="595"/>
    <x v="1"/>
    <n v="25.15"/>
    <n v="4"/>
    <n v="100.6"/>
    <x v="0"/>
    <x v="0"/>
  </r>
  <r>
    <s v="O3188"/>
    <d v="2024-08-11T00:00:00"/>
    <x v="0"/>
    <x v="8"/>
    <x v="1"/>
    <s v="C883"/>
    <x v="583"/>
    <s v="B1782"/>
    <x v="596"/>
    <x v="0"/>
    <n v="16.14"/>
    <n v="1"/>
    <n v="16.14"/>
    <x v="1"/>
    <x v="1"/>
  </r>
  <r>
    <s v="O2975"/>
    <d v="2024-07-04T00:00:00"/>
    <x v="5"/>
    <x v="2"/>
    <x v="1"/>
    <s v="C543"/>
    <x v="503"/>
    <s v="B1258"/>
    <x v="253"/>
    <x v="0"/>
    <n v="10.45"/>
    <n v="4"/>
    <n v="41.8"/>
    <x v="2"/>
    <x v="2"/>
  </r>
  <r>
    <s v="O3300"/>
    <d v="2024-12-05T00:00:00"/>
    <x v="5"/>
    <x v="9"/>
    <x v="1"/>
    <s v="C304"/>
    <x v="410"/>
    <s v="B1476"/>
    <x v="597"/>
    <x v="0"/>
    <n v="45.98"/>
    <n v="4"/>
    <n v="183.92"/>
    <x v="2"/>
    <x v="0"/>
  </r>
  <r>
    <s v="O3890"/>
    <d v="2024-04-30T00:00:00"/>
    <x v="4"/>
    <x v="7"/>
    <x v="1"/>
    <s v="C942"/>
    <x v="204"/>
    <s v="B1139"/>
    <x v="598"/>
    <x v="2"/>
    <n v="51.32"/>
    <n v="1"/>
    <n v="51.32"/>
    <x v="0"/>
    <x v="1"/>
  </r>
  <r>
    <s v="O3304"/>
    <d v="2025-08-03T00:00:00"/>
    <x v="0"/>
    <x v="8"/>
    <x v="0"/>
    <s v="C517"/>
    <x v="584"/>
    <s v="B1991"/>
    <x v="599"/>
    <x v="0"/>
    <n v="33.340000000000003"/>
    <n v="2"/>
    <n v="66.680000000000007"/>
    <x v="0"/>
    <x v="5"/>
  </r>
  <r>
    <s v="O2745"/>
    <d v="2024-10-18T00:00:00"/>
    <x v="2"/>
    <x v="10"/>
    <x v="1"/>
    <s v="C874"/>
    <x v="585"/>
    <s v="B1411"/>
    <x v="586"/>
    <x v="1"/>
    <n v="29.59"/>
    <n v="1"/>
    <n v="29.59"/>
    <x v="2"/>
    <x v="6"/>
  </r>
  <r>
    <s v="O2972"/>
    <d v="2024-06-18T00:00:00"/>
    <x v="4"/>
    <x v="1"/>
    <x v="1"/>
    <s v="C406"/>
    <x v="586"/>
    <s v="B1874"/>
    <x v="600"/>
    <x v="3"/>
    <n v="52.43"/>
    <n v="5"/>
    <n v="262.14999999999998"/>
    <x v="0"/>
    <x v="7"/>
  </r>
  <r>
    <s v="O1654"/>
    <d v="2023-04-24T00:00:00"/>
    <x v="1"/>
    <x v="7"/>
    <x v="2"/>
    <s v="C340"/>
    <x v="288"/>
    <s v="B1764"/>
    <x v="601"/>
    <x v="3"/>
    <n v="11.34"/>
    <n v="2"/>
    <n v="22.68"/>
    <x v="0"/>
    <x v="0"/>
  </r>
  <r>
    <s v="O3959"/>
    <d v="2024-09-13T00:00:00"/>
    <x v="2"/>
    <x v="6"/>
    <x v="1"/>
    <s v="C583"/>
    <x v="359"/>
    <s v="B1046"/>
    <x v="498"/>
    <x v="2"/>
    <n v="16.850000000000001"/>
    <n v="1"/>
    <n v="16.850000000000001"/>
    <x v="2"/>
    <x v="2"/>
  </r>
  <r>
    <s v="O3068"/>
    <d v="2025-03-24T00:00:00"/>
    <x v="1"/>
    <x v="0"/>
    <x v="0"/>
    <s v="C290"/>
    <x v="488"/>
    <s v="B1746"/>
    <x v="602"/>
    <x v="0"/>
    <n v="44.86"/>
    <n v="1"/>
    <n v="44.86"/>
    <x v="0"/>
    <x v="6"/>
  </r>
  <r>
    <s v="O3173"/>
    <d v="2024-03-05T00:00:00"/>
    <x v="4"/>
    <x v="0"/>
    <x v="1"/>
    <s v="C350"/>
    <x v="587"/>
    <s v="B1503"/>
    <x v="571"/>
    <x v="0"/>
    <n v="39.24"/>
    <n v="4"/>
    <n v="156.96"/>
    <x v="0"/>
    <x v="2"/>
  </r>
  <r>
    <s v="O1205"/>
    <d v="2023-05-21T00:00:00"/>
    <x v="0"/>
    <x v="4"/>
    <x v="2"/>
    <s v="C775"/>
    <x v="588"/>
    <s v="B1730"/>
    <x v="603"/>
    <x v="3"/>
    <n v="26.25"/>
    <n v="3"/>
    <n v="78.75"/>
    <x v="2"/>
    <x v="1"/>
  </r>
  <r>
    <s v="O3831"/>
    <d v="2025-04-24T00:00:00"/>
    <x v="5"/>
    <x v="7"/>
    <x v="0"/>
    <s v="C610"/>
    <x v="544"/>
    <s v="B1560"/>
    <x v="604"/>
    <x v="0"/>
    <n v="42.27"/>
    <n v="2"/>
    <n v="84.54"/>
    <x v="2"/>
    <x v="0"/>
  </r>
  <r>
    <s v="O1784"/>
    <d v="2023-11-25T00:00:00"/>
    <x v="6"/>
    <x v="5"/>
    <x v="2"/>
    <s v="C249"/>
    <x v="589"/>
    <s v="B1058"/>
    <x v="605"/>
    <x v="0"/>
    <n v="17.670000000000002"/>
    <n v="2"/>
    <n v="35.340000000000003"/>
    <x v="1"/>
    <x v="2"/>
  </r>
  <r>
    <s v="O3544"/>
    <d v="2025-02-12T00:00:00"/>
    <x v="3"/>
    <x v="3"/>
    <x v="0"/>
    <s v="C374"/>
    <x v="590"/>
    <s v="B1257"/>
    <x v="606"/>
    <x v="3"/>
    <n v="54.19"/>
    <n v="3"/>
    <n v="162.57"/>
    <x v="0"/>
    <x v="0"/>
  </r>
  <r>
    <s v="O1760"/>
    <d v="2024-06-20T00:00:00"/>
    <x v="5"/>
    <x v="1"/>
    <x v="1"/>
    <s v="C589"/>
    <x v="591"/>
    <s v="B1773"/>
    <x v="607"/>
    <x v="0"/>
    <n v="41.86"/>
    <n v="2"/>
    <n v="83.72"/>
    <x v="0"/>
    <x v="4"/>
  </r>
  <r>
    <s v="O1815"/>
    <d v="2023-10-03T00:00:00"/>
    <x v="4"/>
    <x v="10"/>
    <x v="2"/>
    <s v="C213"/>
    <x v="592"/>
    <s v="B1652"/>
    <x v="608"/>
    <x v="0"/>
    <n v="34.130000000000003"/>
    <n v="1"/>
    <n v="34.130000000000003"/>
    <x v="0"/>
    <x v="0"/>
  </r>
  <r>
    <s v="O2217"/>
    <d v="2025-05-30T00:00:00"/>
    <x v="2"/>
    <x v="4"/>
    <x v="0"/>
    <s v="C801"/>
    <x v="454"/>
    <s v="B1145"/>
    <x v="609"/>
    <x v="2"/>
    <n v="32.090000000000003"/>
    <n v="4"/>
    <n v="128.36000000000001"/>
    <x v="2"/>
    <x v="2"/>
  </r>
  <r>
    <s v="O3481"/>
    <d v="2024-11-28T00:00:00"/>
    <x v="5"/>
    <x v="5"/>
    <x v="1"/>
    <s v="C719"/>
    <x v="541"/>
    <s v="B1926"/>
    <x v="301"/>
    <x v="3"/>
    <n v="26.03"/>
    <n v="1"/>
    <n v="26.03"/>
    <x v="1"/>
    <x v="0"/>
  </r>
  <r>
    <s v="O3429"/>
    <d v="2025-06-16T00:00:00"/>
    <x v="1"/>
    <x v="1"/>
    <x v="0"/>
    <s v="C749"/>
    <x v="593"/>
    <s v="B1359"/>
    <x v="503"/>
    <x v="3"/>
    <n v="21.75"/>
    <n v="5"/>
    <n v="108.75"/>
    <x v="2"/>
    <x v="2"/>
  </r>
  <r>
    <s v="O2026"/>
    <d v="2024-09-03T00:00:00"/>
    <x v="4"/>
    <x v="6"/>
    <x v="1"/>
    <s v="C750"/>
    <x v="296"/>
    <s v="B1742"/>
    <x v="610"/>
    <x v="2"/>
    <n v="5.64"/>
    <n v="3"/>
    <n v="16.920000000000002"/>
    <x v="1"/>
    <x v="4"/>
  </r>
  <r>
    <s v="O1720"/>
    <d v="2024-12-17T00:00:00"/>
    <x v="4"/>
    <x v="9"/>
    <x v="1"/>
    <s v="C393"/>
    <x v="275"/>
    <s v="B1413"/>
    <x v="374"/>
    <x v="0"/>
    <n v="11.45"/>
    <n v="3"/>
    <n v="34.35"/>
    <x v="1"/>
    <x v="2"/>
  </r>
  <r>
    <s v="O3089"/>
    <d v="2024-10-03T00:00:00"/>
    <x v="5"/>
    <x v="10"/>
    <x v="1"/>
    <s v="C622"/>
    <x v="594"/>
    <s v="B1327"/>
    <x v="131"/>
    <x v="0"/>
    <n v="11.62"/>
    <n v="2"/>
    <n v="23.24"/>
    <x v="0"/>
    <x v="0"/>
  </r>
  <r>
    <s v="O2168"/>
    <d v="2023-10-28T00:00:00"/>
    <x v="6"/>
    <x v="10"/>
    <x v="2"/>
    <s v="C899"/>
    <x v="112"/>
    <s v="B1052"/>
    <x v="611"/>
    <x v="0"/>
    <n v="37.32"/>
    <n v="1"/>
    <n v="37.32"/>
    <x v="0"/>
    <x v="1"/>
  </r>
  <r>
    <s v="O2493"/>
    <d v="2022-09-30T00:00:00"/>
    <x v="2"/>
    <x v="6"/>
    <x v="3"/>
    <s v="C476"/>
    <x v="562"/>
    <s v="B1870"/>
    <x v="111"/>
    <x v="2"/>
    <n v="39.76"/>
    <n v="5"/>
    <n v="198.8"/>
    <x v="0"/>
    <x v="0"/>
  </r>
  <r>
    <s v="O2679"/>
    <d v="2024-10-24T00:00:00"/>
    <x v="5"/>
    <x v="10"/>
    <x v="1"/>
    <s v="C473"/>
    <x v="595"/>
    <s v="B1080"/>
    <x v="477"/>
    <x v="2"/>
    <n v="39.75"/>
    <n v="5"/>
    <n v="198.75"/>
    <x v="0"/>
    <x v="7"/>
  </r>
  <r>
    <s v="O3215"/>
    <d v="2023-08-29T00:00:00"/>
    <x v="4"/>
    <x v="8"/>
    <x v="2"/>
    <s v="C183"/>
    <x v="93"/>
    <s v="B1564"/>
    <x v="274"/>
    <x v="1"/>
    <n v="17.41"/>
    <n v="5"/>
    <n v="87.05"/>
    <x v="2"/>
    <x v="0"/>
  </r>
  <r>
    <s v="O2236"/>
    <d v="2025-07-14T00:00:00"/>
    <x v="1"/>
    <x v="2"/>
    <x v="0"/>
    <s v="C791"/>
    <x v="596"/>
    <s v="B1063"/>
    <x v="612"/>
    <x v="3"/>
    <n v="34.71"/>
    <n v="4"/>
    <n v="138.84"/>
    <x v="1"/>
    <x v="0"/>
  </r>
  <r>
    <s v="O1813"/>
    <d v="2024-06-11T00:00:00"/>
    <x v="4"/>
    <x v="1"/>
    <x v="1"/>
    <s v="C570"/>
    <x v="597"/>
    <s v="B1379"/>
    <x v="88"/>
    <x v="0"/>
    <n v="12.18"/>
    <n v="3"/>
    <n v="36.54"/>
    <x v="2"/>
    <x v="3"/>
  </r>
  <r>
    <s v="O2476"/>
    <d v="2025-02-16T00:00:00"/>
    <x v="0"/>
    <x v="3"/>
    <x v="0"/>
    <s v="C502"/>
    <x v="598"/>
    <s v="B1602"/>
    <x v="17"/>
    <x v="0"/>
    <n v="44.05"/>
    <n v="5"/>
    <n v="220.25"/>
    <x v="2"/>
    <x v="0"/>
  </r>
  <r>
    <s v="O1675"/>
    <d v="2024-08-06T00:00:00"/>
    <x v="4"/>
    <x v="8"/>
    <x v="1"/>
    <s v="C732"/>
    <x v="599"/>
    <s v="B1149"/>
    <x v="572"/>
    <x v="1"/>
    <n v="17.43"/>
    <n v="1"/>
    <n v="17.43"/>
    <x v="1"/>
    <x v="3"/>
  </r>
  <r>
    <s v="O2491"/>
    <d v="2024-06-25T00:00:00"/>
    <x v="4"/>
    <x v="1"/>
    <x v="1"/>
    <s v="C364"/>
    <x v="600"/>
    <s v="B1774"/>
    <x v="613"/>
    <x v="3"/>
    <n v="32.79"/>
    <n v="3"/>
    <n v="98.37"/>
    <x v="0"/>
    <x v="7"/>
  </r>
  <r>
    <s v="O1676"/>
    <d v="2024-06-07T00:00:00"/>
    <x v="2"/>
    <x v="1"/>
    <x v="1"/>
    <s v="C479"/>
    <x v="141"/>
    <s v="B1230"/>
    <x v="614"/>
    <x v="1"/>
    <n v="16.04"/>
    <n v="5"/>
    <n v="80.2"/>
    <x v="3"/>
    <x v="7"/>
  </r>
  <r>
    <s v="O3372"/>
    <d v="2024-01-11T00:00:00"/>
    <x v="5"/>
    <x v="11"/>
    <x v="1"/>
    <s v="C651"/>
    <x v="213"/>
    <s v="B1064"/>
    <x v="190"/>
    <x v="2"/>
    <n v="16.61"/>
    <n v="3"/>
    <n v="49.83"/>
    <x v="0"/>
    <x v="6"/>
  </r>
  <r>
    <s v="O1886"/>
    <d v="2024-09-03T00:00:00"/>
    <x v="4"/>
    <x v="6"/>
    <x v="1"/>
    <s v="C147"/>
    <x v="601"/>
    <s v="B1586"/>
    <x v="117"/>
    <x v="3"/>
    <n v="11.51"/>
    <n v="4"/>
    <n v="46.04"/>
    <x v="2"/>
    <x v="1"/>
  </r>
  <r>
    <s v="O2363"/>
    <d v="2024-05-15T00:00:00"/>
    <x v="3"/>
    <x v="4"/>
    <x v="1"/>
    <s v="C353"/>
    <x v="518"/>
    <s v="B1105"/>
    <x v="543"/>
    <x v="1"/>
    <n v="34.549999999999997"/>
    <n v="1"/>
    <n v="34.549999999999997"/>
    <x v="1"/>
    <x v="3"/>
  </r>
  <r>
    <s v="O1776"/>
    <d v="2024-09-13T00:00:00"/>
    <x v="2"/>
    <x v="6"/>
    <x v="1"/>
    <s v="C873"/>
    <x v="529"/>
    <s v="B1918"/>
    <x v="173"/>
    <x v="3"/>
    <n v="44.16"/>
    <n v="1"/>
    <n v="44.16"/>
    <x v="3"/>
    <x v="4"/>
  </r>
  <r>
    <s v="O2969"/>
    <d v="2025-03-03T00:00:00"/>
    <x v="1"/>
    <x v="0"/>
    <x v="0"/>
    <s v="C280"/>
    <x v="602"/>
    <s v="B1939"/>
    <x v="615"/>
    <x v="3"/>
    <n v="27.97"/>
    <n v="2"/>
    <n v="55.94"/>
    <x v="0"/>
    <x v="3"/>
  </r>
  <r>
    <s v="O2687"/>
    <d v="2025-02-01T00:00:00"/>
    <x v="6"/>
    <x v="3"/>
    <x v="0"/>
    <s v="C275"/>
    <x v="505"/>
    <s v="B1560"/>
    <x v="616"/>
    <x v="1"/>
    <n v="40.74"/>
    <n v="3"/>
    <n v="122.22"/>
    <x v="0"/>
    <x v="0"/>
  </r>
  <r>
    <s v="O3011"/>
    <d v="2023-11-02T00:00:00"/>
    <x v="5"/>
    <x v="5"/>
    <x v="2"/>
    <s v="C252"/>
    <x v="603"/>
    <s v="B1774"/>
    <x v="613"/>
    <x v="0"/>
    <n v="47.09"/>
    <n v="3"/>
    <n v="141.27000000000001"/>
    <x v="0"/>
    <x v="0"/>
  </r>
  <r>
    <s v="O3026"/>
    <d v="2024-10-17T00:00:00"/>
    <x v="5"/>
    <x v="10"/>
    <x v="1"/>
    <s v="C504"/>
    <x v="604"/>
    <s v="B1109"/>
    <x v="220"/>
    <x v="1"/>
    <n v="29.67"/>
    <n v="1"/>
    <n v="29.67"/>
    <x v="0"/>
    <x v="1"/>
  </r>
  <r>
    <s v="O3499"/>
    <d v="2025-05-30T00:00:00"/>
    <x v="2"/>
    <x v="4"/>
    <x v="0"/>
    <s v="C436"/>
    <x v="605"/>
    <s v="B1119"/>
    <x v="551"/>
    <x v="0"/>
    <n v="15.65"/>
    <n v="5"/>
    <n v="78.25"/>
    <x v="0"/>
    <x v="2"/>
  </r>
  <r>
    <s v="O1449"/>
    <d v="2023-11-01T00:00:00"/>
    <x v="3"/>
    <x v="5"/>
    <x v="2"/>
    <s v="C196"/>
    <x v="21"/>
    <s v="B1532"/>
    <x v="617"/>
    <x v="2"/>
    <n v="22.88"/>
    <n v="3"/>
    <n v="68.64"/>
    <x v="1"/>
    <x v="3"/>
  </r>
  <r>
    <s v="O1199"/>
    <d v="2023-04-16T00:00:00"/>
    <x v="0"/>
    <x v="7"/>
    <x v="2"/>
    <s v="C850"/>
    <x v="558"/>
    <s v="B1844"/>
    <x v="618"/>
    <x v="0"/>
    <n v="21.78"/>
    <n v="3"/>
    <n v="65.34"/>
    <x v="1"/>
    <x v="0"/>
  </r>
  <r>
    <s v="O3583"/>
    <d v="2023-06-22T00:00:00"/>
    <x v="5"/>
    <x v="1"/>
    <x v="2"/>
    <s v="C266"/>
    <x v="570"/>
    <s v="B1098"/>
    <x v="451"/>
    <x v="0"/>
    <n v="8.64"/>
    <n v="3"/>
    <n v="25.92"/>
    <x v="0"/>
    <x v="0"/>
  </r>
  <r>
    <s v="O3655"/>
    <d v="2024-03-11T00:00:00"/>
    <x v="1"/>
    <x v="0"/>
    <x v="1"/>
    <s v="C234"/>
    <x v="606"/>
    <s v="B1069"/>
    <x v="12"/>
    <x v="0"/>
    <n v="21.77"/>
    <n v="3"/>
    <n v="65.31"/>
    <x v="0"/>
    <x v="6"/>
  </r>
  <r>
    <s v="O1358"/>
    <d v="2024-11-27T00:00:00"/>
    <x v="3"/>
    <x v="5"/>
    <x v="1"/>
    <s v="C842"/>
    <x v="607"/>
    <s v="B1080"/>
    <x v="619"/>
    <x v="0"/>
    <n v="41.53"/>
    <n v="3"/>
    <n v="124.59"/>
    <x v="3"/>
    <x v="3"/>
  </r>
  <r>
    <s v="O1761"/>
    <d v="2023-03-13T00:00:00"/>
    <x v="1"/>
    <x v="0"/>
    <x v="2"/>
    <s v="C939"/>
    <x v="608"/>
    <s v="B1994"/>
    <x v="620"/>
    <x v="0"/>
    <n v="32.32"/>
    <n v="5"/>
    <n v="161.6"/>
    <x v="3"/>
    <x v="7"/>
  </r>
  <r>
    <s v="O2162"/>
    <d v="2023-03-19T00:00:00"/>
    <x v="0"/>
    <x v="0"/>
    <x v="2"/>
    <s v="C960"/>
    <x v="609"/>
    <s v="B1782"/>
    <x v="596"/>
    <x v="1"/>
    <n v="17.88"/>
    <n v="3"/>
    <n v="53.64"/>
    <x v="0"/>
    <x v="2"/>
  </r>
  <r>
    <s v="O2684"/>
    <d v="2023-09-26T00:00:00"/>
    <x v="4"/>
    <x v="6"/>
    <x v="2"/>
    <s v="C252"/>
    <x v="603"/>
    <s v="B1085"/>
    <x v="621"/>
    <x v="2"/>
    <n v="36.54"/>
    <n v="1"/>
    <n v="36.54"/>
    <x v="1"/>
    <x v="6"/>
  </r>
  <r>
    <s v="O3922"/>
    <d v="2024-12-05T00:00:00"/>
    <x v="5"/>
    <x v="9"/>
    <x v="1"/>
    <s v="C913"/>
    <x v="610"/>
    <s v="B1939"/>
    <x v="615"/>
    <x v="2"/>
    <n v="22.42"/>
    <n v="1"/>
    <n v="22.42"/>
    <x v="2"/>
    <x v="6"/>
  </r>
  <r>
    <s v="O2159"/>
    <d v="2024-10-12T00:00:00"/>
    <x v="6"/>
    <x v="10"/>
    <x v="1"/>
    <s v="C471"/>
    <x v="611"/>
    <s v="B1828"/>
    <x v="262"/>
    <x v="0"/>
    <n v="13.02"/>
    <n v="3"/>
    <n v="39.06"/>
    <x v="1"/>
    <x v="0"/>
  </r>
  <r>
    <s v="O1516"/>
    <d v="2024-08-19T00:00:00"/>
    <x v="1"/>
    <x v="8"/>
    <x v="1"/>
    <s v="C501"/>
    <x v="612"/>
    <s v="B1729"/>
    <x v="539"/>
    <x v="2"/>
    <n v="14.41"/>
    <n v="3"/>
    <n v="43.23"/>
    <x v="2"/>
    <x v="0"/>
  </r>
  <r>
    <s v="O1057"/>
    <d v="2024-07-07T00:00:00"/>
    <x v="0"/>
    <x v="2"/>
    <x v="1"/>
    <s v="C325"/>
    <x v="613"/>
    <s v="B1368"/>
    <x v="540"/>
    <x v="2"/>
    <n v="14.93"/>
    <n v="1"/>
    <n v="14.93"/>
    <x v="0"/>
    <x v="7"/>
  </r>
  <r>
    <s v="O2478"/>
    <d v="2024-01-20T00:00:00"/>
    <x v="6"/>
    <x v="11"/>
    <x v="1"/>
    <s v="C553"/>
    <x v="614"/>
    <s v="B1554"/>
    <x v="622"/>
    <x v="1"/>
    <n v="36.79"/>
    <n v="1"/>
    <n v="36.79"/>
    <x v="2"/>
    <x v="2"/>
  </r>
  <r>
    <s v="O3455"/>
    <d v="2024-05-19T00:00:00"/>
    <x v="0"/>
    <x v="4"/>
    <x v="1"/>
    <s v="C428"/>
    <x v="395"/>
    <s v="B1782"/>
    <x v="282"/>
    <x v="0"/>
    <n v="24.44"/>
    <n v="1"/>
    <n v="24.44"/>
    <x v="2"/>
    <x v="5"/>
  </r>
  <r>
    <s v="O3385"/>
    <d v="2025-03-22T00:00:00"/>
    <x v="6"/>
    <x v="0"/>
    <x v="0"/>
    <s v="C165"/>
    <x v="286"/>
    <s v="B1036"/>
    <x v="125"/>
    <x v="2"/>
    <n v="6.42"/>
    <n v="4"/>
    <n v="25.68"/>
    <x v="1"/>
    <x v="0"/>
  </r>
  <r>
    <s v="O3400"/>
    <d v="2022-09-22T00:00:00"/>
    <x v="5"/>
    <x v="6"/>
    <x v="3"/>
    <s v="C210"/>
    <x v="322"/>
    <s v="B1300"/>
    <x v="479"/>
    <x v="0"/>
    <n v="48.66"/>
    <n v="4"/>
    <n v="194.64"/>
    <x v="2"/>
    <x v="0"/>
  </r>
  <r>
    <s v="O2730"/>
    <d v="2025-06-02T00:00:00"/>
    <x v="1"/>
    <x v="1"/>
    <x v="0"/>
    <s v="C426"/>
    <x v="253"/>
    <s v="B1518"/>
    <x v="623"/>
    <x v="0"/>
    <n v="30.28"/>
    <n v="4"/>
    <n v="121.12"/>
    <x v="0"/>
    <x v="2"/>
  </r>
  <r>
    <s v="O3633"/>
    <d v="2023-11-16T00:00:00"/>
    <x v="5"/>
    <x v="5"/>
    <x v="2"/>
    <s v="C982"/>
    <x v="615"/>
    <s v="B1536"/>
    <x v="624"/>
    <x v="3"/>
    <n v="17.09"/>
    <n v="3"/>
    <n v="51.27"/>
    <x v="2"/>
    <x v="2"/>
  </r>
  <r>
    <s v="O1854"/>
    <d v="2023-01-03T00:00:00"/>
    <x v="4"/>
    <x v="11"/>
    <x v="2"/>
    <s v="C816"/>
    <x v="148"/>
    <s v="B1716"/>
    <x v="625"/>
    <x v="0"/>
    <n v="46.08"/>
    <n v="2"/>
    <n v="92.16"/>
    <x v="1"/>
    <x v="3"/>
  </r>
  <r>
    <s v="O1682"/>
    <d v="2023-07-03T00:00:00"/>
    <x v="1"/>
    <x v="2"/>
    <x v="2"/>
    <s v="C272"/>
    <x v="616"/>
    <s v="B1875"/>
    <x v="52"/>
    <x v="0"/>
    <n v="40.43"/>
    <n v="2"/>
    <n v="80.86"/>
    <x v="0"/>
    <x v="0"/>
  </r>
  <r>
    <s v="O3250"/>
    <d v="2024-07-11T00:00:00"/>
    <x v="5"/>
    <x v="2"/>
    <x v="1"/>
    <s v="C329"/>
    <x v="247"/>
    <s v="B1173"/>
    <x v="626"/>
    <x v="2"/>
    <n v="46.18"/>
    <n v="3"/>
    <n v="138.54"/>
    <x v="0"/>
    <x v="3"/>
  </r>
  <r>
    <s v="O1704"/>
    <d v="2023-08-23T00:00:00"/>
    <x v="3"/>
    <x v="8"/>
    <x v="2"/>
    <s v="C241"/>
    <x v="617"/>
    <s v="B1390"/>
    <x v="627"/>
    <x v="0"/>
    <n v="42.19"/>
    <n v="1"/>
    <n v="42.19"/>
    <x v="2"/>
    <x v="0"/>
  </r>
  <r>
    <s v="O3258"/>
    <d v="2024-03-20T00:00:00"/>
    <x v="3"/>
    <x v="0"/>
    <x v="1"/>
    <s v="C583"/>
    <x v="359"/>
    <s v="B1440"/>
    <x v="450"/>
    <x v="0"/>
    <n v="28.47"/>
    <n v="5"/>
    <n v="142.35"/>
    <x v="1"/>
    <x v="3"/>
  </r>
  <r>
    <s v="O3985"/>
    <d v="2022-10-17T00:00:00"/>
    <x v="1"/>
    <x v="10"/>
    <x v="3"/>
    <s v="C199"/>
    <x v="618"/>
    <s v="B1795"/>
    <x v="66"/>
    <x v="0"/>
    <n v="13.87"/>
    <n v="1"/>
    <n v="13.87"/>
    <x v="1"/>
    <x v="5"/>
  </r>
  <r>
    <s v="O1193"/>
    <d v="2024-07-28T00:00:00"/>
    <x v="0"/>
    <x v="2"/>
    <x v="1"/>
    <s v="C746"/>
    <x v="619"/>
    <s v="B1701"/>
    <x v="628"/>
    <x v="1"/>
    <n v="41.07"/>
    <n v="2"/>
    <n v="82.14"/>
    <x v="1"/>
    <x v="0"/>
  </r>
  <r>
    <s v="O3490"/>
    <d v="2024-12-19T00:00:00"/>
    <x v="5"/>
    <x v="9"/>
    <x v="1"/>
    <s v="C266"/>
    <x v="620"/>
    <s v="B1729"/>
    <x v="629"/>
    <x v="1"/>
    <n v="45.04"/>
    <n v="4"/>
    <n v="180.16"/>
    <x v="1"/>
    <x v="2"/>
  </r>
  <r>
    <s v="O2126"/>
    <d v="2023-10-01T00:00:00"/>
    <x v="0"/>
    <x v="10"/>
    <x v="2"/>
    <s v="C852"/>
    <x v="621"/>
    <s v="B1409"/>
    <x v="630"/>
    <x v="2"/>
    <n v="11.12"/>
    <n v="2"/>
    <n v="22.24"/>
    <x v="2"/>
    <x v="4"/>
  </r>
  <r>
    <s v="O2813"/>
    <d v="2022-10-22T00:00:00"/>
    <x v="6"/>
    <x v="10"/>
    <x v="3"/>
    <s v="C713"/>
    <x v="222"/>
    <s v="B1064"/>
    <x v="190"/>
    <x v="0"/>
    <n v="20.92"/>
    <n v="2"/>
    <n v="41.84"/>
    <x v="0"/>
    <x v="2"/>
  </r>
  <r>
    <s v="O3836"/>
    <d v="2023-12-31T00:00:00"/>
    <x v="0"/>
    <x v="9"/>
    <x v="2"/>
    <s v="C987"/>
    <x v="622"/>
    <s v="B1034"/>
    <x v="631"/>
    <x v="0"/>
    <n v="14.46"/>
    <n v="1"/>
    <n v="14.46"/>
    <x v="0"/>
    <x v="0"/>
  </r>
  <r>
    <s v="O2352"/>
    <d v="2023-07-12T00:00:00"/>
    <x v="3"/>
    <x v="2"/>
    <x v="2"/>
    <s v="C717"/>
    <x v="142"/>
    <s v="B1217"/>
    <x v="390"/>
    <x v="2"/>
    <n v="56.99"/>
    <n v="5"/>
    <n v="284.95"/>
    <x v="1"/>
    <x v="1"/>
  </r>
  <r>
    <s v="O3642"/>
    <d v="2024-03-09T00:00:00"/>
    <x v="6"/>
    <x v="0"/>
    <x v="1"/>
    <s v="C995"/>
    <x v="623"/>
    <s v="B1160"/>
    <x v="141"/>
    <x v="0"/>
    <n v="7.09"/>
    <n v="3"/>
    <n v="21.27"/>
    <x v="1"/>
    <x v="0"/>
  </r>
  <r>
    <s v="O3017"/>
    <d v="2024-05-16T00:00:00"/>
    <x v="5"/>
    <x v="4"/>
    <x v="1"/>
    <s v="C484"/>
    <x v="624"/>
    <s v="B1036"/>
    <x v="125"/>
    <x v="1"/>
    <n v="6.28"/>
    <n v="3"/>
    <n v="18.84"/>
    <x v="0"/>
    <x v="2"/>
  </r>
  <r>
    <s v="O2902"/>
    <d v="2025-07-28T00:00:00"/>
    <x v="1"/>
    <x v="2"/>
    <x v="0"/>
    <s v="C441"/>
    <x v="625"/>
    <s v="B1006"/>
    <x v="632"/>
    <x v="0"/>
    <n v="34.97"/>
    <n v="3"/>
    <n v="104.91"/>
    <x v="0"/>
    <x v="3"/>
  </r>
  <r>
    <s v="O3933"/>
    <d v="2025-06-18T00:00:00"/>
    <x v="3"/>
    <x v="1"/>
    <x v="0"/>
    <s v="C988"/>
    <x v="626"/>
    <s v="B1768"/>
    <x v="63"/>
    <x v="2"/>
    <n v="18.899999999999999"/>
    <n v="5"/>
    <n v="94.5"/>
    <x v="0"/>
    <x v="2"/>
  </r>
  <r>
    <s v="O1126"/>
    <d v="2023-02-02T00:00:00"/>
    <x v="5"/>
    <x v="3"/>
    <x v="2"/>
    <s v="C864"/>
    <x v="627"/>
    <s v="B1316"/>
    <x v="633"/>
    <x v="2"/>
    <n v="6.27"/>
    <n v="3"/>
    <n v="18.809999999999999"/>
    <x v="0"/>
    <x v="7"/>
  </r>
  <r>
    <s v="O1195"/>
    <d v="2024-09-13T00:00:00"/>
    <x v="2"/>
    <x v="6"/>
    <x v="1"/>
    <s v="C944"/>
    <x v="628"/>
    <s v="B1640"/>
    <x v="634"/>
    <x v="1"/>
    <n v="44.56"/>
    <n v="1"/>
    <n v="44.56"/>
    <x v="3"/>
    <x v="3"/>
  </r>
  <r>
    <s v="O3616"/>
    <d v="2023-02-18T00:00:00"/>
    <x v="6"/>
    <x v="3"/>
    <x v="2"/>
    <s v="C464"/>
    <x v="629"/>
    <s v="B1357"/>
    <x v="214"/>
    <x v="2"/>
    <n v="56.71"/>
    <n v="4"/>
    <n v="226.84"/>
    <x v="2"/>
    <x v="0"/>
  </r>
  <r>
    <s v="O2071"/>
    <d v="2024-05-07T00:00:00"/>
    <x v="4"/>
    <x v="4"/>
    <x v="1"/>
    <s v="C155"/>
    <x v="630"/>
    <s v="B1482"/>
    <x v="44"/>
    <x v="2"/>
    <n v="48.95"/>
    <n v="2"/>
    <n v="97.9"/>
    <x v="0"/>
    <x v="7"/>
  </r>
  <r>
    <s v="O3582"/>
    <d v="2025-06-27T00:00:00"/>
    <x v="2"/>
    <x v="1"/>
    <x v="0"/>
    <s v="C563"/>
    <x v="631"/>
    <s v="B1624"/>
    <x v="635"/>
    <x v="2"/>
    <n v="26.02"/>
    <n v="3"/>
    <n v="78.06"/>
    <x v="0"/>
    <x v="7"/>
  </r>
  <r>
    <s v="O1834"/>
    <d v="2023-05-17T00:00:00"/>
    <x v="3"/>
    <x v="4"/>
    <x v="2"/>
    <s v="C280"/>
    <x v="602"/>
    <s v="B1351"/>
    <x v="636"/>
    <x v="3"/>
    <n v="21.28"/>
    <n v="4"/>
    <n v="85.12"/>
    <x v="2"/>
    <x v="3"/>
  </r>
  <r>
    <s v="O2788"/>
    <d v="2023-08-17T00:00:00"/>
    <x v="5"/>
    <x v="8"/>
    <x v="2"/>
    <s v="C780"/>
    <x v="153"/>
    <s v="B1250"/>
    <x v="637"/>
    <x v="0"/>
    <n v="31.02"/>
    <n v="3"/>
    <n v="93.06"/>
    <x v="0"/>
    <x v="2"/>
  </r>
  <r>
    <s v="O3013"/>
    <d v="2025-06-27T00:00:00"/>
    <x v="2"/>
    <x v="1"/>
    <x v="0"/>
    <s v="C569"/>
    <x v="632"/>
    <s v="B1764"/>
    <x v="287"/>
    <x v="0"/>
    <n v="53.5"/>
    <n v="4"/>
    <n v="214"/>
    <x v="0"/>
    <x v="2"/>
  </r>
  <r>
    <s v="O1553"/>
    <d v="2024-09-21T00:00:00"/>
    <x v="6"/>
    <x v="6"/>
    <x v="1"/>
    <s v="C392"/>
    <x v="633"/>
    <s v="B1623"/>
    <x v="638"/>
    <x v="2"/>
    <n v="48.51"/>
    <n v="3"/>
    <n v="145.53"/>
    <x v="0"/>
    <x v="1"/>
  </r>
  <r>
    <s v="O3103"/>
    <d v="2023-09-10T00:00:00"/>
    <x v="0"/>
    <x v="6"/>
    <x v="2"/>
    <s v="C364"/>
    <x v="600"/>
    <s v="B1489"/>
    <x v="470"/>
    <x v="0"/>
    <n v="8.1199999999999992"/>
    <n v="2"/>
    <n v="16.239999999999998"/>
    <x v="0"/>
    <x v="7"/>
  </r>
  <r>
    <s v="O3918"/>
    <d v="2023-12-14T00:00:00"/>
    <x v="5"/>
    <x v="9"/>
    <x v="2"/>
    <s v="C799"/>
    <x v="634"/>
    <s v="B1555"/>
    <x v="71"/>
    <x v="0"/>
    <n v="36.15"/>
    <n v="1"/>
    <n v="36.15"/>
    <x v="0"/>
    <x v="1"/>
  </r>
  <r>
    <s v="O2930"/>
    <d v="2022-12-14T00:00:00"/>
    <x v="3"/>
    <x v="9"/>
    <x v="3"/>
    <s v="C710"/>
    <x v="525"/>
    <s v="B1072"/>
    <x v="639"/>
    <x v="0"/>
    <n v="26.88"/>
    <n v="2"/>
    <n v="53.76"/>
    <x v="2"/>
    <x v="1"/>
  </r>
  <r>
    <s v="O3332"/>
    <d v="2025-02-03T00:00:00"/>
    <x v="1"/>
    <x v="3"/>
    <x v="0"/>
    <s v="C849"/>
    <x v="635"/>
    <s v="B1451"/>
    <x v="640"/>
    <x v="3"/>
    <n v="53.92"/>
    <n v="3"/>
    <n v="161.76"/>
    <x v="0"/>
    <x v="2"/>
  </r>
  <r>
    <s v="O2232"/>
    <d v="2023-06-21T00:00:00"/>
    <x v="3"/>
    <x v="1"/>
    <x v="2"/>
    <s v="C417"/>
    <x v="636"/>
    <s v="B1253"/>
    <x v="641"/>
    <x v="0"/>
    <n v="33.22"/>
    <n v="1"/>
    <n v="33.22"/>
    <x v="1"/>
    <x v="2"/>
  </r>
  <r>
    <s v="O3057"/>
    <d v="2023-03-09T00:00:00"/>
    <x v="5"/>
    <x v="0"/>
    <x v="2"/>
    <s v="C140"/>
    <x v="637"/>
    <s v="B1841"/>
    <x v="271"/>
    <x v="2"/>
    <n v="18"/>
    <n v="4"/>
    <n v="72"/>
    <x v="2"/>
    <x v="3"/>
  </r>
  <r>
    <s v="O3071"/>
    <d v="2025-05-06T00:00:00"/>
    <x v="4"/>
    <x v="4"/>
    <x v="0"/>
    <s v="C100"/>
    <x v="638"/>
    <s v="B1344"/>
    <x v="210"/>
    <x v="1"/>
    <n v="31.43"/>
    <n v="3"/>
    <n v="94.29"/>
    <x v="1"/>
    <x v="2"/>
  </r>
  <r>
    <s v="O3552"/>
    <d v="2024-09-05T00:00:00"/>
    <x v="5"/>
    <x v="6"/>
    <x v="1"/>
    <s v="C517"/>
    <x v="432"/>
    <s v="B1114"/>
    <x v="642"/>
    <x v="2"/>
    <n v="9.52"/>
    <n v="4"/>
    <n v="38.08"/>
    <x v="1"/>
    <x v="3"/>
  </r>
  <r>
    <s v="O2779"/>
    <d v="2023-04-03T00:00:00"/>
    <x v="1"/>
    <x v="7"/>
    <x v="2"/>
    <s v="C999"/>
    <x v="501"/>
    <s v="B1451"/>
    <x v="640"/>
    <x v="2"/>
    <n v="38.799999999999997"/>
    <n v="4"/>
    <n v="155.19999999999999"/>
    <x v="1"/>
    <x v="2"/>
  </r>
  <r>
    <s v="O3325"/>
    <d v="2024-08-28T00:00:00"/>
    <x v="3"/>
    <x v="8"/>
    <x v="1"/>
    <s v="C365"/>
    <x v="524"/>
    <s v="B1647"/>
    <x v="643"/>
    <x v="0"/>
    <n v="22.1"/>
    <n v="2"/>
    <n v="44.2"/>
    <x v="2"/>
    <x v="0"/>
  </r>
  <r>
    <s v="O1712"/>
    <d v="2024-03-01T00:00:00"/>
    <x v="2"/>
    <x v="0"/>
    <x v="1"/>
    <s v="C143"/>
    <x v="639"/>
    <s v="B1240"/>
    <x v="644"/>
    <x v="1"/>
    <n v="14.38"/>
    <n v="3"/>
    <n v="43.14"/>
    <x v="3"/>
    <x v="2"/>
  </r>
  <r>
    <s v="O2438"/>
    <d v="2024-10-28T00:00:00"/>
    <x v="1"/>
    <x v="10"/>
    <x v="1"/>
    <s v="C743"/>
    <x v="468"/>
    <s v="B1305"/>
    <x v="645"/>
    <x v="0"/>
    <n v="21.47"/>
    <n v="1"/>
    <n v="21.47"/>
    <x v="2"/>
    <x v="7"/>
  </r>
  <r>
    <s v="O3562"/>
    <d v="2022-11-05T00:00:00"/>
    <x v="6"/>
    <x v="5"/>
    <x v="3"/>
    <s v="C310"/>
    <x v="3"/>
    <s v="B1357"/>
    <x v="101"/>
    <x v="2"/>
    <n v="32.86"/>
    <n v="2"/>
    <n v="65.72"/>
    <x v="1"/>
    <x v="2"/>
  </r>
  <r>
    <s v="O2873"/>
    <d v="2023-08-17T00:00:00"/>
    <x v="5"/>
    <x v="8"/>
    <x v="2"/>
    <s v="C353"/>
    <x v="518"/>
    <s v="B1217"/>
    <x v="390"/>
    <x v="0"/>
    <n v="51.72"/>
    <n v="2"/>
    <n v="103.44"/>
    <x v="0"/>
    <x v="1"/>
  </r>
  <r>
    <s v="O1091"/>
    <d v="2024-05-11T00:00:00"/>
    <x v="6"/>
    <x v="4"/>
    <x v="1"/>
    <s v="C712"/>
    <x v="429"/>
    <s v="B1580"/>
    <x v="646"/>
    <x v="0"/>
    <n v="15.2"/>
    <n v="1"/>
    <n v="15.2"/>
    <x v="1"/>
    <x v="1"/>
  </r>
  <r>
    <s v="O2509"/>
    <d v="2024-03-30T00:00:00"/>
    <x v="6"/>
    <x v="0"/>
    <x v="1"/>
    <s v="C699"/>
    <x v="640"/>
    <s v="B1258"/>
    <x v="253"/>
    <x v="2"/>
    <n v="14.95"/>
    <n v="4"/>
    <n v="59.8"/>
    <x v="0"/>
    <x v="0"/>
  </r>
  <r>
    <s v="O3277"/>
    <d v="2025-06-15T00:00:00"/>
    <x v="0"/>
    <x v="1"/>
    <x v="0"/>
    <s v="C131"/>
    <x v="641"/>
    <s v="B1251"/>
    <x v="84"/>
    <x v="0"/>
    <n v="32.049999999999997"/>
    <n v="2"/>
    <n v="64.099999999999994"/>
    <x v="2"/>
    <x v="0"/>
  </r>
  <r>
    <s v="O2184"/>
    <d v="2023-10-09T00:00:00"/>
    <x v="1"/>
    <x v="10"/>
    <x v="2"/>
    <s v="C660"/>
    <x v="642"/>
    <s v="B1724"/>
    <x v="647"/>
    <x v="2"/>
    <n v="8.34"/>
    <n v="2"/>
    <n v="16.68"/>
    <x v="3"/>
    <x v="0"/>
  </r>
  <r>
    <s v="O1835"/>
    <d v="2024-07-03T00:00:00"/>
    <x v="3"/>
    <x v="2"/>
    <x v="1"/>
    <s v="C246"/>
    <x v="374"/>
    <s v="B1340"/>
    <x v="648"/>
    <x v="2"/>
    <n v="9.83"/>
    <n v="1"/>
    <n v="9.83"/>
    <x v="1"/>
    <x v="4"/>
  </r>
  <r>
    <s v="O3469"/>
    <d v="2023-01-08T00:00:00"/>
    <x v="0"/>
    <x v="11"/>
    <x v="2"/>
    <s v="C562"/>
    <x v="293"/>
    <s v="B1725"/>
    <x v="275"/>
    <x v="1"/>
    <n v="10.67"/>
    <n v="2"/>
    <n v="21.34"/>
    <x v="0"/>
    <x v="0"/>
  </r>
  <r>
    <s v="O2876"/>
    <d v="2024-03-10T00:00:00"/>
    <x v="0"/>
    <x v="0"/>
    <x v="1"/>
    <s v="C187"/>
    <x v="418"/>
    <s v="B1715"/>
    <x v="243"/>
    <x v="2"/>
    <n v="40.770000000000003"/>
    <n v="3"/>
    <n v="122.31"/>
    <x v="0"/>
    <x v="2"/>
  </r>
  <r>
    <s v="O3074"/>
    <d v="2022-12-03T00:00:00"/>
    <x v="6"/>
    <x v="9"/>
    <x v="3"/>
    <s v="C880"/>
    <x v="643"/>
    <s v="B1474"/>
    <x v="649"/>
    <x v="2"/>
    <n v="15.94"/>
    <n v="1"/>
    <n v="15.94"/>
    <x v="1"/>
    <x v="2"/>
  </r>
  <r>
    <s v="O2947"/>
    <d v="2023-08-23T00:00:00"/>
    <x v="3"/>
    <x v="8"/>
    <x v="2"/>
    <s v="C959"/>
    <x v="644"/>
    <s v="B1069"/>
    <x v="248"/>
    <x v="3"/>
    <n v="45.83"/>
    <n v="2"/>
    <n v="91.66"/>
    <x v="0"/>
    <x v="0"/>
  </r>
  <r>
    <s v="O3585"/>
    <d v="2023-03-22T00:00:00"/>
    <x v="3"/>
    <x v="0"/>
    <x v="2"/>
    <s v="C703"/>
    <x v="40"/>
    <s v="B1003"/>
    <x v="650"/>
    <x v="0"/>
    <n v="44.29"/>
    <n v="3"/>
    <n v="132.87"/>
    <x v="0"/>
    <x v="0"/>
  </r>
  <r>
    <s v="O2273"/>
    <d v="2024-07-06T00:00:00"/>
    <x v="6"/>
    <x v="2"/>
    <x v="1"/>
    <s v="C902"/>
    <x v="645"/>
    <s v="B1539"/>
    <x v="475"/>
    <x v="2"/>
    <n v="53.12"/>
    <n v="5"/>
    <n v="265.60000000000002"/>
    <x v="0"/>
    <x v="0"/>
  </r>
  <r>
    <s v="O1950"/>
    <d v="2023-06-13T00:00:00"/>
    <x v="4"/>
    <x v="1"/>
    <x v="2"/>
    <s v="C616"/>
    <x v="646"/>
    <s v="B1932"/>
    <x v="651"/>
    <x v="1"/>
    <n v="38.24"/>
    <n v="5"/>
    <n v="191.2"/>
    <x v="2"/>
    <x v="0"/>
  </r>
  <r>
    <s v="O3413"/>
    <d v="2023-06-23T00:00:00"/>
    <x v="2"/>
    <x v="1"/>
    <x v="2"/>
    <s v="C417"/>
    <x v="636"/>
    <s v="B1179"/>
    <x v="652"/>
    <x v="2"/>
    <n v="50.22"/>
    <n v="3"/>
    <n v="150.66"/>
    <x v="0"/>
    <x v="1"/>
  </r>
  <r>
    <s v="O2251"/>
    <d v="2025-03-31T00:00:00"/>
    <x v="1"/>
    <x v="0"/>
    <x v="0"/>
    <s v="C152"/>
    <x v="48"/>
    <s v="B1894"/>
    <x v="653"/>
    <x v="0"/>
    <n v="7.04"/>
    <n v="4"/>
    <n v="28.16"/>
    <x v="0"/>
    <x v="6"/>
  </r>
  <r>
    <s v="O2253"/>
    <d v="2024-03-15T00:00:00"/>
    <x v="2"/>
    <x v="0"/>
    <x v="1"/>
    <s v="C567"/>
    <x v="647"/>
    <s v="B1179"/>
    <x v="652"/>
    <x v="0"/>
    <n v="49.34"/>
    <n v="2"/>
    <n v="98.68"/>
    <x v="0"/>
    <x v="2"/>
  </r>
  <r>
    <s v="O3779"/>
    <d v="2025-08-08T00:00:00"/>
    <x v="2"/>
    <x v="8"/>
    <x v="0"/>
    <s v="C558"/>
    <x v="648"/>
    <s v="B1882"/>
    <x v="489"/>
    <x v="2"/>
    <n v="15.18"/>
    <n v="3"/>
    <n v="45.54"/>
    <x v="0"/>
    <x v="0"/>
  </r>
  <r>
    <s v="O3818"/>
    <d v="2024-06-16T00:00:00"/>
    <x v="0"/>
    <x v="1"/>
    <x v="1"/>
    <s v="C573"/>
    <x v="649"/>
    <s v="B1210"/>
    <x v="654"/>
    <x v="0"/>
    <n v="25.54"/>
    <n v="3"/>
    <n v="76.62"/>
    <x v="2"/>
    <x v="7"/>
  </r>
  <r>
    <s v="O3820"/>
    <d v="2023-02-25T00:00:00"/>
    <x v="6"/>
    <x v="3"/>
    <x v="2"/>
    <s v="C773"/>
    <x v="650"/>
    <s v="B1691"/>
    <x v="655"/>
    <x v="0"/>
    <n v="18.18"/>
    <n v="3"/>
    <n v="54.54"/>
    <x v="0"/>
    <x v="0"/>
  </r>
  <r>
    <s v="O3792"/>
    <d v="2022-09-16T00:00:00"/>
    <x v="2"/>
    <x v="6"/>
    <x v="3"/>
    <s v="C959"/>
    <x v="542"/>
    <s v="B1243"/>
    <x v="440"/>
    <x v="1"/>
    <n v="45.2"/>
    <n v="4"/>
    <n v="180.8"/>
    <x v="0"/>
    <x v="0"/>
  </r>
  <r>
    <s v="O1936"/>
    <d v="2023-01-29T00:00:00"/>
    <x v="0"/>
    <x v="11"/>
    <x v="2"/>
    <s v="C881"/>
    <x v="651"/>
    <s v="B1657"/>
    <x v="656"/>
    <x v="2"/>
    <n v="41.92"/>
    <n v="3"/>
    <n v="125.76"/>
    <x v="0"/>
    <x v="0"/>
  </r>
  <r>
    <s v="O3187"/>
    <d v="2024-04-10T00:00:00"/>
    <x v="3"/>
    <x v="7"/>
    <x v="1"/>
    <s v="C828"/>
    <x v="652"/>
    <s v="B1718"/>
    <x v="657"/>
    <x v="3"/>
    <n v="13.17"/>
    <n v="1"/>
    <n v="13.17"/>
    <x v="0"/>
    <x v="3"/>
  </r>
  <r>
    <s v="O3127"/>
    <d v="2024-04-06T00:00:00"/>
    <x v="6"/>
    <x v="7"/>
    <x v="1"/>
    <s v="C100"/>
    <x v="638"/>
    <s v="B1072"/>
    <x v="454"/>
    <x v="3"/>
    <n v="46.29"/>
    <n v="2"/>
    <n v="92.58"/>
    <x v="2"/>
    <x v="6"/>
  </r>
  <r>
    <s v="O2442"/>
    <d v="2022-12-01T00:00:00"/>
    <x v="5"/>
    <x v="9"/>
    <x v="3"/>
    <s v="C742"/>
    <x v="394"/>
    <s v="B1138"/>
    <x v="658"/>
    <x v="3"/>
    <n v="43.1"/>
    <n v="1"/>
    <n v="43.1"/>
    <x v="0"/>
    <x v="2"/>
  </r>
  <r>
    <s v="O2748"/>
    <d v="2023-11-30T00:00:00"/>
    <x v="5"/>
    <x v="5"/>
    <x v="2"/>
    <s v="C998"/>
    <x v="193"/>
    <s v="B1912"/>
    <x v="132"/>
    <x v="2"/>
    <n v="13.05"/>
    <n v="5"/>
    <n v="65.25"/>
    <x v="2"/>
    <x v="3"/>
  </r>
  <r>
    <s v="O3909"/>
    <d v="2024-06-03T00:00:00"/>
    <x v="1"/>
    <x v="1"/>
    <x v="1"/>
    <s v="C416"/>
    <x v="513"/>
    <s v="B1145"/>
    <x v="87"/>
    <x v="2"/>
    <n v="49.51"/>
    <n v="5"/>
    <n v="247.55"/>
    <x v="2"/>
    <x v="2"/>
  </r>
  <r>
    <s v="O1746"/>
    <d v="2024-11-01T00:00:00"/>
    <x v="2"/>
    <x v="5"/>
    <x v="1"/>
    <s v="C802"/>
    <x v="653"/>
    <s v="B1775"/>
    <x v="258"/>
    <x v="1"/>
    <n v="35.81"/>
    <n v="2"/>
    <n v="71.62"/>
    <x v="0"/>
    <x v="0"/>
  </r>
  <r>
    <s v="O1146"/>
    <d v="2024-04-22T00:00:00"/>
    <x v="1"/>
    <x v="7"/>
    <x v="1"/>
    <s v="C365"/>
    <x v="654"/>
    <s v="B1916"/>
    <x v="659"/>
    <x v="3"/>
    <n v="21.51"/>
    <n v="5"/>
    <n v="107.55"/>
    <x v="0"/>
    <x v="0"/>
  </r>
  <r>
    <s v="O1109"/>
    <d v="2024-01-03T00:00:00"/>
    <x v="3"/>
    <x v="11"/>
    <x v="1"/>
    <s v="C978"/>
    <x v="655"/>
    <s v="B1139"/>
    <x v="598"/>
    <x v="3"/>
    <n v="44.59"/>
    <n v="3"/>
    <n v="133.77000000000001"/>
    <x v="2"/>
    <x v="0"/>
  </r>
  <r>
    <s v="O2587"/>
    <d v="2024-12-21T00:00:00"/>
    <x v="6"/>
    <x v="9"/>
    <x v="1"/>
    <s v="C798"/>
    <x v="656"/>
    <s v="B1252"/>
    <x v="660"/>
    <x v="0"/>
    <n v="27.34"/>
    <n v="1"/>
    <n v="27.34"/>
    <x v="0"/>
    <x v="1"/>
  </r>
  <r>
    <s v="O2067"/>
    <d v="2024-03-22T00:00:00"/>
    <x v="2"/>
    <x v="0"/>
    <x v="1"/>
    <s v="C867"/>
    <x v="657"/>
    <s v="B1481"/>
    <x v="661"/>
    <x v="2"/>
    <n v="19.53"/>
    <n v="1"/>
    <n v="19.53"/>
    <x v="3"/>
    <x v="2"/>
  </r>
  <r>
    <s v="O1574"/>
    <d v="2024-03-23T00:00:00"/>
    <x v="6"/>
    <x v="0"/>
    <x v="1"/>
    <s v="C750"/>
    <x v="373"/>
    <s v="B1960"/>
    <x v="32"/>
    <x v="1"/>
    <n v="17.04"/>
    <n v="1"/>
    <n v="17.04"/>
    <x v="0"/>
    <x v="1"/>
  </r>
  <r>
    <s v="O1332"/>
    <d v="2023-04-05T00:00:00"/>
    <x v="3"/>
    <x v="7"/>
    <x v="2"/>
    <s v="C405"/>
    <x v="302"/>
    <s v="B1569"/>
    <x v="662"/>
    <x v="0"/>
    <n v="15.06"/>
    <n v="2"/>
    <n v="30.12"/>
    <x v="0"/>
    <x v="3"/>
  </r>
  <r>
    <s v="O3737"/>
    <d v="2022-12-23T00:00:00"/>
    <x v="2"/>
    <x v="9"/>
    <x v="3"/>
    <s v="C801"/>
    <x v="454"/>
    <s v="B1299"/>
    <x v="663"/>
    <x v="1"/>
    <n v="32.22"/>
    <n v="2"/>
    <n v="64.44"/>
    <x v="2"/>
    <x v="3"/>
  </r>
  <r>
    <s v="O2045"/>
    <d v="2023-09-04T00:00:00"/>
    <x v="1"/>
    <x v="6"/>
    <x v="2"/>
    <s v="C150"/>
    <x v="658"/>
    <s v="B1751"/>
    <x v="664"/>
    <x v="3"/>
    <n v="24.5"/>
    <n v="4"/>
    <n v="98"/>
    <x v="1"/>
    <x v="3"/>
  </r>
  <r>
    <s v="O3674"/>
    <d v="2024-09-08T00:00:00"/>
    <x v="0"/>
    <x v="6"/>
    <x v="1"/>
    <s v="C429"/>
    <x v="89"/>
    <s v="B1444"/>
    <x v="665"/>
    <x v="2"/>
    <n v="24.94"/>
    <n v="1"/>
    <n v="24.94"/>
    <x v="0"/>
    <x v="2"/>
  </r>
  <r>
    <s v="O3488"/>
    <d v="2024-10-30T00:00:00"/>
    <x v="3"/>
    <x v="10"/>
    <x v="1"/>
    <s v="C297"/>
    <x v="659"/>
    <s v="B1510"/>
    <x v="666"/>
    <x v="0"/>
    <n v="38.6"/>
    <n v="1"/>
    <n v="38.6"/>
    <x v="0"/>
    <x v="0"/>
  </r>
  <r>
    <s v="O2689"/>
    <d v="2025-03-31T00:00:00"/>
    <x v="1"/>
    <x v="0"/>
    <x v="0"/>
    <s v="C531"/>
    <x v="231"/>
    <s v="B1475"/>
    <x v="244"/>
    <x v="2"/>
    <n v="8.4499999999999993"/>
    <n v="3"/>
    <n v="25.35"/>
    <x v="2"/>
    <x v="0"/>
  </r>
  <r>
    <s v="O1370"/>
    <d v="2024-02-18T00:00:00"/>
    <x v="0"/>
    <x v="3"/>
    <x v="1"/>
    <s v="C491"/>
    <x v="660"/>
    <s v="B1866"/>
    <x v="667"/>
    <x v="1"/>
    <n v="15.03"/>
    <n v="4"/>
    <n v="60.12"/>
    <x v="2"/>
    <x v="2"/>
  </r>
  <r>
    <s v="O3827"/>
    <d v="2024-05-10T00:00:00"/>
    <x v="2"/>
    <x v="4"/>
    <x v="1"/>
    <s v="C863"/>
    <x v="64"/>
    <s v="B1339"/>
    <x v="668"/>
    <x v="0"/>
    <n v="18.239999999999998"/>
    <n v="4"/>
    <n v="72.959999999999994"/>
    <x v="2"/>
    <x v="0"/>
  </r>
  <r>
    <s v="O3525"/>
    <d v="2023-08-21T00:00:00"/>
    <x v="1"/>
    <x v="8"/>
    <x v="2"/>
    <s v="C214"/>
    <x v="164"/>
    <s v="B1700"/>
    <x v="133"/>
    <x v="0"/>
    <n v="56.72"/>
    <n v="1"/>
    <n v="56.72"/>
    <x v="0"/>
    <x v="0"/>
  </r>
  <r>
    <s v="O1119"/>
    <d v="2024-10-16T00:00:00"/>
    <x v="3"/>
    <x v="10"/>
    <x v="1"/>
    <s v="C350"/>
    <x v="453"/>
    <s v="B1073"/>
    <x v="110"/>
    <x v="1"/>
    <n v="39.71"/>
    <n v="5"/>
    <n v="198.55"/>
    <x v="1"/>
    <x v="1"/>
  </r>
  <r>
    <s v="O1364"/>
    <d v="2023-09-14T00:00:00"/>
    <x v="5"/>
    <x v="6"/>
    <x v="2"/>
    <s v="C502"/>
    <x v="598"/>
    <s v="B1874"/>
    <x v="249"/>
    <x v="2"/>
    <n v="32.75"/>
    <n v="3"/>
    <n v="98.25"/>
    <x v="0"/>
    <x v="0"/>
  </r>
  <r>
    <s v="O2169"/>
    <d v="2024-09-19T00:00:00"/>
    <x v="5"/>
    <x v="6"/>
    <x v="1"/>
    <s v="C984"/>
    <x v="258"/>
    <s v="B1104"/>
    <x v="669"/>
    <x v="2"/>
    <n v="6.97"/>
    <n v="3"/>
    <n v="20.91"/>
    <x v="2"/>
    <x v="4"/>
  </r>
  <r>
    <s v="O2921"/>
    <d v="2024-08-08T00:00:00"/>
    <x v="5"/>
    <x v="8"/>
    <x v="1"/>
    <s v="C654"/>
    <x v="241"/>
    <s v="B1806"/>
    <x v="48"/>
    <x v="2"/>
    <n v="23.06"/>
    <n v="3"/>
    <n v="69.180000000000007"/>
    <x v="2"/>
    <x v="3"/>
  </r>
  <r>
    <s v="O2602"/>
    <d v="2022-11-20T00:00:00"/>
    <x v="0"/>
    <x v="5"/>
    <x v="3"/>
    <s v="C386"/>
    <x v="56"/>
    <s v="B1745"/>
    <x v="557"/>
    <x v="1"/>
    <n v="50.74"/>
    <n v="3"/>
    <n v="152.22"/>
    <x v="0"/>
    <x v="0"/>
  </r>
  <r>
    <s v="O1509"/>
    <d v="2023-11-09T00:00:00"/>
    <x v="5"/>
    <x v="5"/>
    <x v="2"/>
    <s v="C755"/>
    <x v="299"/>
    <s v="B1604"/>
    <x v="670"/>
    <x v="1"/>
    <n v="13.76"/>
    <n v="2"/>
    <n v="27.52"/>
    <x v="2"/>
    <x v="3"/>
  </r>
  <r>
    <s v="O2879"/>
    <d v="2023-10-02T00:00:00"/>
    <x v="1"/>
    <x v="10"/>
    <x v="2"/>
    <s v="C801"/>
    <x v="521"/>
    <s v="B1055"/>
    <x v="671"/>
    <x v="2"/>
    <n v="42.85"/>
    <n v="1"/>
    <n v="42.85"/>
    <x v="2"/>
    <x v="2"/>
  </r>
  <r>
    <s v="O1984"/>
    <d v="2024-11-22T00:00:00"/>
    <x v="2"/>
    <x v="5"/>
    <x v="1"/>
    <s v="C689"/>
    <x v="661"/>
    <s v="B1072"/>
    <x v="639"/>
    <x v="0"/>
    <n v="22.71"/>
    <n v="4"/>
    <n v="90.84"/>
    <x v="0"/>
    <x v="2"/>
  </r>
  <r>
    <s v="O1096"/>
    <d v="2023-07-16T00:00:00"/>
    <x v="0"/>
    <x v="2"/>
    <x v="2"/>
    <s v="C995"/>
    <x v="623"/>
    <s v="B1307"/>
    <x v="463"/>
    <x v="1"/>
    <n v="24.67"/>
    <n v="3"/>
    <n v="74.010000000000005"/>
    <x v="1"/>
    <x v="1"/>
  </r>
  <r>
    <s v="O3271"/>
    <d v="2025-08-18T00:00:00"/>
    <x v="1"/>
    <x v="8"/>
    <x v="0"/>
    <s v="C487"/>
    <x v="82"/>
    <s v="B1206"/>
    <x v="2"/>
    <x v="2"/>
    <n v="23.52"/>
    <n v="2"/>
    <n v="47.04"/>
    <x v="2"/>
    <x v="7"/>
  </r>
  <r>
    <s v="O1384"/>
    <d v="2024-05-18T00:00:00"/>
    <x v="6"/>
    <x v="4"/>
    <x v="1"/>
    <s v="C818"/>
    <x v="662"/>
    <s v="B1222"/>
    <x v="442"/>
    <x v="1"/>
    <n v="32.049999999999997"/>
    <n v="1"/>
    <n v="32.049999999999997"/>
    <x v="3"/>
    <x v="2"/>
  </r>
  <r>
    <s v="O2174"/>
    <d v="2023-01-22T00:00:00"/>
    <x v="0"/>
    <x v="11"/>
    <x v="2"/>
    <s v="C505"/>
    <x v="663"/>
    <s v="B1217"/>
    <x v="672"/>
    <x v="0"/>
    <n v="18.39"/>
    <n v="5"/>
    <n v="91.95"/>
    <x v="0"/>
    <x v="1"/>
  </r>
  <r>
    <s v="O2403"/>
    <d v="2024-01-14T00:00:00"/>
    <x v="0"/>
    <x v="11"/>
    <x v="1"/>
    <s v="C867"/>
    <x v="657"/>
    <s v="B1503"/>
    <x v="571"/>
    <x v="2"/>
    <n v="30.12"/>
    <n v="2"/>
    <n v="60.24"/>
    <x v="2"/>
    <x v="2"/>
  </r>
  <r>
    <s v="O1178"/>
    <d v="2024-09-10T00:00:00"/>
    <x v="4"/>
    <x v="6"/>
    <x v="1"/>
    <s v="C854"/>
    <x v="99"/>
    <s v="B1034"/>
    <x v="631"/>
    <x v="0"/>
    <n v="17.84"/>
    <n v="2"/>
    <n v="35.68"/>
    <x v="1"/>
    <x v="4"/>
  </r>
  <r>
    <s v="O3625"/>
    <d v="2025-04-24T00:00:00"/>
    <x v="5"/>
    <x v="7"/>
    <x v="0"/>
    <s v="C210"/>
    <x v="322"/>
    <s v="B1996"/>
    <x v="583"/>
    <x v="0"/>
    <n v="32.22"/>
    <n v="1"/>
    <n v="32.22"/>
    <x v="0"/>
    <x v="3"/>
  </r>
  <r>
    <s v="O3688"/>
    <d v="2023-04-13T00:00:00"/>
    <x v="5"/>
    <x v="7"/>
    <x v="2"/>
    <s v="C790"/>
    <x v="664"/>
    <s v="B1391"/>
    <x v="673"/>
    <x v="3"/>
    <n v="17.22"/>
    <n v="2"/>
    <n v="34.44"/>
    <x v="1"/>
    <x v="0"/>
  </r>
  <r>
    <s v="O2055"/>
    <d v="2023-01-07T00:00:00"/>
    <x v="6"/>
    <x v="11"/>
    <x v="2"/>
    <s v="C637"/>
    <x v="665"/>
    <s v="B1774"/>
    <x v="613"/>
    <x v="2"/>
    <n v="40.36"/>
    <n v="5"/>
    <n v="201.8"/>
    <x v="3"/>
    <x v="2"/>
  </r>
  <r>
    <s v="O1903"/>
    <d v="2024-05-25T00:00:00"/>
    <x v="6"/>
    <x v="4"/>
    <x v="1"/>
    <s v="C162"/>
    <x v="666"/>
    <s v="B1335"/>
    <x v="300"/>
    <x v="3"/>
    <n v="14.69"/>
    <n v="1"/>
    <n v="14.69"/>
    <x v="1"/>
    <x v="4"/>
  </r>
  <r>
    <s v="O1438"/>
    <d v="2024-03-03T00:00:00"/>
    <x v="0"/>
    <x v="0"/>
    <x v="1"/>
    <s v="C777"/>
    <x v="667"/>
    <s v="B1894"/>
    <x v="674"/>
    <x v="1"/>
    <n v="48.78"/>
    <n v="3"/>
    <n v="146.34"/>
    <x v="3"/>
    <x v="1"/>
  </r>
  <r>
    <s v="O2331"/>
    <d v="2023-10-23T00:00:00"/>
    <x v="1"/>
    <x v="10"/>
    <x v="2"/>
    <s v="C239"/>
    <x v="668"/>
    <s v="B1597"/>
    <x v="138"/>
    <x v="0"/>
    <n v="39.42"/>
    <n v="4"/>
    <n v="157.68"/>
    <x v="0"/>
    <x v="0"/>
  </r>
  <r>
    <s v="O2245"/>
    <d v="2025-05-28T00:00:00"/>
    <x v="3"/>
    <x v="4"/>
    <x v="0"/>
    <s v="C273"/>
    <x v="149"/>
    <s v="B1395"/>
    <x v="153"/>
    <x v="0"/>
    <n v="33.56"/>
    <n v="3"/>
    <n v="100.68"/>
    <x v="2"/>
    <x v="0"/>
  </r>
  <r>
    <s v="O1034"/>
    <d v="2023-03-02T00:00:00"/>
    <x v="5"/>
    <x v="0"/>
    <x v="2"/>
    <s v="C930"/>
    <x v="582"/>
    <s v="B1983"/>
    <x v="314"/>
    <x v="2"/>
    <n v="27.22"/>
    <n v="3"/>
    <n v="81.66"/>
    <x v="0"/>
    <x v="0"/>
  </r>
  <r>
    <s v="O1369"/>
    <d v="2023-11-25T00:00:00"/>
    <x v="6"/>
    <x v="5"/>
    <x v="2"/>
    <s v="C660"/>
    <x v="669"/>
    <s v="B1374"/>
    <x v="675"/>
    <x v="2"/>
    <n v="43.02"/>
    <n v="5"/>
    <n v="215.1"/>
    <x v="0"/>
    <x v="7"/>
  </r>
  <r>
    <s v="O3175"/>
    <d v="2024-06-08T00:00:00"/>
    <x v="6"/>
    <x v="1"/>
    <x v="1"/>
    <s v="C902"/>
    <x v="645"/>
    <s v="B1206"/>
    <x v="558"/>
    <x v="0"/>
    <n v="16.37"/>
    <n v="4"/>
    <n v="65.48"/>
    <x v="0"/>
    <x v="1"/>
  </r>
  <r>
    <s v="O1844"/>
    <d v="2023-09-08T00:00:00"/>
    <x v="2"/>
    <x v="6"/>
    <x v="2"/>
    <s v="C876"/>
    <x v="670"/>
    <s v="B1367"/>
    <x v="676"/>
    <x v="3"/>
    <n v="6.35"/>
    <n v="3"/>
    <n v="19.05"/>
    <x v="0"/>
    <x v="4"/>
  </r>
  <r>
    <s v="O1866"/>
    <d v="2023-10-03T00:00:00"/>
    <x v="4"/>
    <x v="10"/>
    <x v="2"/>
    <s v="C649"/>
    <x v="671"/>
    <s v="B1080"/>
    <x v="477"/>
    <x v="1"/>
    <n v="37.19"/>
    <n v="2"/>
    <n v="74.38"/>
    <x v="1"/>
    <x v="7"/>
  </r>
  <r>
    <s v="O2822"/>
    <d v="2025-07-23T00:00:00"/>
    <x v="3"/>
    <x v="2"/>
    <x v="0"/>
    <s v="C676"/>
    <x v="101"/>
    <s v="B1033"/>
    <x v="677"/>
    <x v="2"/>
    <n v="50.87"/>
    <n v="4"/>
    <n v="203.48"/>
    <x v="1"/>
    <x v="2"/>
  </r>
  <r>
    <s v="O2682"/>
    <d v="2022-10-14T00:00:00"/>
    <x v="2"/>
    <x v="10"/>
    <x v="3"/>
    <s v="C925"/>
    <x v="672"/>
    <s v="B1040"/>
    <x v="678"/>
    <x v="2"/>
    <n v="28.05"/>
    <n v="4"/>
    <n v="112.2"/>
    <x v="2"/>
    <x v="2"/>
  </r>
  <r>
    <s v="O2984"/>
    <d v="2024-08-19T00:00:00"/>
    <x v="1"/>
    <x v="8"/>
    <x v="1"/>
    <s v="C604"/>
    <x v="673"/>
    <s v="B1231"/>
    <x v="28"/>
    <x v="0"/>
    <n v="24.33"/>
    <n v="1"/>
    <n v="24.33"/>
    <x v="2"/>
    <x v="2"/>
  </r>
  <r>
    <s v="O3700"/>
    <d v="2025-03-22T00:00:00"/>
    <x v="6"/>
    <x v="0"/>
    <x v="0"/>
    <s v="C352"/>
    <x v="225"/>
    <s v="B1117"/>
    <x v="679"/>
    <x v="2"/>
    <n v="52.72"/>
    <n v="4"/>
    <n v="210.88"/>
    <x v="2"/>
    <x v="2"/>
  </r>
  <r>
    <s v="O2259"/>
    <d v="2025-04-19T00:00:00"/>
    <x v="6"/>
    <x v="7"/>
    <x v="0"/>
    <s v="C538"/>
    <x v="674"/>
    <s v="B1926"/>
    <x v="502"/>
    <x v="0"/>
    <n v="41.88"/>
    <n v="5"/>
    <n v="209.4"/>
    <x v="2"/>
    <x v="0"/>
  </r>
  <r>
    <s v="O2971"/>
    <d v="2023-09-26T00:00:00"/>
    <x v="4"/>
    <x v="6"/>
    <x v="2"/>
    <s v="C775"/>
    <x v="675"/>
    <s v="B1040"/>
    <x v="678"/>
    <x v="2"/>
    <n v="21.96"/>
    <n v="1"/>
    <n v="21.96"/>
    <x v="0"/>
    <x v="0"/>
  </r>
  <r>
    <s v="O1139"/>
    <d v="2024-07-25T00:00:00"/>
    <x v="5"/>
    <x v="2"/>
    <x v="1"/>
    <s v="C758"/>
    <x v="476"/>
    <s v="B1668"/>
    <x v="680"/>
    <x v="1"/>
    <n v="36.65"/>
    <n v="1"/>
    <n v="36.65"/>
    <x v="1"/>
    <x v="1"/>
  </r>
  <r>
    <s v="O1229"/>
    <d v="2024-10-03T00:00:00"/>
    <x v="5"/>
    <x v="10"/>
    <x v="1"/>
    <s v="C749"/>
    <x v="593"/>
    <s v="B1166"/>
    <x v="681"/>
    <x v="3"/>
    <n v="29.56"/>
    <n v="1"/>
    <n v="29.56"/>
    <x v="3"/>
    <x v="7"/>
  </r>
  <r>
    <s v="O3448"/>
    <d v="2024-11-24T00:00:00"/>
    <x v="0"/>
    <x v="5"/>
    <x v="1"/>
    <s v="C641"/>
    <x v="307"/>
    <s v="B1764"/>
    <x v="601"/>
    <x v="1"/>
    <n v="13.39"/>
    <n v="2"/>
    <n v="26.78"/>
    <x v="2"/>
    <x v="2"/>
  </r>
  <r>
    <s v="O3557"/>
    <d v="2023-03-16T00:00:00"/>
    <x v="5"/>
    <x v="0"/>
    <x v="2"/>
    <s v="C218"/>
    <x v="676"/>
    <s v="B1651"/>
    <x v="292"/>
    <x v="0"/>
    <n v="32.049999999999997"/>
    <n v="5"/>
    <n v="160.25"/>
    <x v="0"/>
    <x v="0"/>
  </r>
  <r>
    <s v="O2695"/>
    <d v="2024-03-17T00:00:00"/>
    <x v="0"/>
    <x v="0"/>
    <x v="1"/>
    <s v="C687"/>
    <x v="677"/>
    <s v="B1302"/>
    <x v="682"/>
    <x v="3"/>
    <n v="43.31"/>
    <n v="2"/>
    <n v="86.62"/>
    <x v="2"/>
    <x v="2"/>
  </r>
  <r>
    <s v="O1255"/>
    <d v="2023-06-29T00:00:00"/>
    <x v="5"/>
    <x v="1"/>
    <x v="2"/>
    <s v="C173"/>
    <x v="678"/>
    <s v="B1419"/>
    <x v="683"/>
    <x v="1"/>
    <n v="27.34"/>
    <n v="4"/>
    <n v="109.36"/>
    <x v="2"/>
    <x v="0"/>
  </r>
  <r>
    <s v="O1100"/>
    <d v="2023-02-19T00:00:00"/>
    <x v="0"/>
    <x v="3"/>
    <x v="2"/>
    <s v="C169"/>
    <x v="244"/>
    <s v="B1986"/>
    <x v="75"/>
    <x v="2"/>
    <n v="49.47"/>
    <n v="3"/>
    <n v="148.41"/>
    <x v="0"/>
    <x v="1"/>
  </r>
  <r>
    <s v="O2136"/>
    <d v="2023-10-27T00:00:00"/>
    <x v="2"/>
    <x v="10"/>
    <x v="2"/>
    <s v="C292"/>
    <x v="679"/>
    <s v="B1867"/>
    <x v="684"/>
    <x v="0"/>
    <n v="17.04"/>
    <n v="5"/>
    <n v="85.2"/>
    <x v="3"/>
    <x v="3"/>
  </r>
  <r>
    <s v="O1487"/>
    <d v="2024-03-08T00:00:00"/>
    <x v="2"/>
    <x v="0"/>
    <x v="1"/>
    <s v="C136"/>
    <x v="680"/>
    <s v="B1253"/>
    <x v="641"/>
    <x v="2"/>
    <n v="32.159999999999997"/>
    <n v="3"/>
    <n v="96.48"/>
    <x v="0"/>
    <x v="7"/>
  </r>
  <r>
    <s v="O3735"/>
    <d v="2023-08-19T00:00:00"/>
    <x v="6"/>
    <x v="8"/>
    <x v="2"/>
    <s v="C252"/>
    <x v="681"/>
    <s v="B1316"/>
    <x v="588"/>
    <x v="1"/>
    <n v="21.36"/>
    <n v="3"/>
    <n v="64.08"/>
    <x v="2"/>
    <x v="6"/>
  </r>
  <r>
    <s v="O3288"/>
    <d v="2024-09-08T00:00:00"/>
    <x v="0"/>
    <x v="6"/>
    <x v="1"/>
    <s v="C396"/>
    <x v="682"/>
    <s v="B1651"/>
    <x v="292"/>
    <x v="3"/>
    <n v="34.229999999999997"/>
    <n v="4"/>
    <n v="136.91999999999999"/>
    <x v="0"/>
    <x v="2"/>
  </r>
  <r>
    <s v="O3984"/>
    <d v="2023-05-07T00:00:00"/>
    <x v="0"/>
    <x v="4"/>
    <x v="2"/>
    <s v="C958"/>
    <x v="683"/>
    <s v="B1666"/>
    <x v="685"/>
    <x v="2"/>
    <n v="38.03"/>
    <n v="1"/>
    <n v="38.03"/>
    <x v="0"/>
    <x v="2"/>
  </r>
  <r>
    <s v="O1137"/>
    <d v="2023-06-20T00:00:00"/>
    <x v="4"/>
    <x v="1"/>
    <x v="2"/>
    <s v="C278"/>
    <x v="387"/>
    <s v="B1031"/>
    <x v="686"/>
    <x v="3"/>
    <n v="44.47"/>
    <n v="4"/>
    <n v="177.88"/>
    <x v="0"/>
    <x v="7"/>
  </r>
  <r>
    <s v="O3075"/>
    <d v="2023-04-10T00:00:00"/>
    <x v="1"/>
    <x v="7"/>
    <x v="2"/>
    <s v="C222"/>
    <x v="684"/>
    <s v="B1586"/>
    <x v="117"/>
    <x v="0"/>
    <n v="9.8800000000000008"/>
    <n v="2"/>
    <n v="19.760000000000002"/>
    <x v="1"/>
    <x v="6"/>
  </r>
  <r>
    <s v="O1403"/>
    <d v="2023-02-03T00:00:00"/>
    <x v="2"/>
    <x v="3"/>
    <x v="2"/>
    <s v="C440"/>
    <x v="685"/>
    <s v="B1751"/>
    <x v="687"/>
    <x v="3"/>
    <n v="5.22"/>
    <n v="3"/>
    <n v="15.66"/>
    <x v="3"/>
    <x v="2"/>
  </r>
  <r>
    <s v="O3821"/>
    <d v="2023-01-01T00:00:00"/>
    <x v="0"/>
    <x v="11"/>
    <x v="2"/>
    <s v="C240"/>
    <x v="462"/>
    <s v="B1987"/>
    <x v="546"/>
    <x v="2"/>
    <n v="33.08"/>
    <n v="5"/>
    <n v="165.4"/>
    <x v="2"/>
    <x v="2"/>
  </r>
  <r>
    <s v="O2771"/>
    <d v="2025-03-29T00:00:00"/>
    <x v="6"/>
    <x v="0"/>
    <x v="0"/>
    <s v="C232"/>
    <x v="4"/>
    <s v="B1395"/>
    <x v="153"/>
    <x v="2"/>
    <n v="33.78"/>
    <n v="4"/>
    <n v="135.12"/>
    <x v="0"/>
    <x v="2"/>
  </r>
  <r>
    <s v="O3734"/>
    <d v="2025-07-10T00:00:00"/>
    <x v="5"/>
    <x v="2"/>
    <x v="0"/>
    <s v="C393"/>
    <x v="275"/>
    <s v="B1179"/>
    <x v="218"/>
    <x v="0"/>
    <n v="10.07"/>
    <n v="5"/>
    <n v="50.35"/>
    <x v="1"/>
    <x v="3"/>
  </r>
  <r>
    <s v="O3028"/>
    <d v="2025-01-27T00:00:00"/>
    <x v="1"/>
    <x v="11"/>
    <x v="0"/>
    <s v="C501"/>
    <x v="686"/>
    <s v="B1737"/>
    <x v="688"/>
    <x v="0"/>
    <n v="29.09"/>
    <n v="1"/>
    <n v="29.09"/>
    <x v="0"/>
    <x v="2"/>
  </r>
  <r>
    <s v="O2699"/>
    <d v="2023-04-23T00:00:00"/>
    <x v="0"/>
    <x v="7"/>
    <x v="2"/>
    <s v="C164"/>
    <x v="94"/>
    <s v="B1357"/>
    <x v="101"/>
    <x v="2"/>
    <n v="34.64"/>
    <n v="3"/>
    <n v="103.92"/>
    <x v="2"/>
    <x v="2"/>
  </r>
  <r>
    <s v="O2077"/>
    <d v="2024-07-28T00:00:00"/>
    <x v="0"/>
    <x v="2"/>
    <x v="1"/>
    <s v="C372"/>
    <x v="687"/>
    <s v="B1072"/>
    <x v="327"/>
    <x v="0"/>
    <n v="22.63"/>
    <n v="5"/>
    <n v="113.15"/>
    <x v="0"/>
    <x v="4"/>
  </r>
  <r>
    <s v="O3854"/>
    <d v="2025-08-15T00:00:00"/>
    <x v="2"/>
    <x v="8"/>
    <x v="0"/>
    <s v="C154"/>
    <x v="58"/>
    <s v="B1206"/>
    <x v="2"/>
    <x v="1"/>
    <n v="20.62"/>
    <n v="4"/>
    <n v="82.48"/>
    <x v="0"/>
    <x v="0"/>
  </r>
  <r>
    <s v="O2795"/>
    <d v="2024-11-30T00:00:00"/>
    <x v="6"/>
    <x v="5"/>
    <x v="1"/>
    <s v="C950"/>
    <x v="688"/>
    <s v="B1031"/>
    <x v="686"/>
    <x v="2"/>
    <n v="36.17"/>
    <n v="3"/>
    <n v="108.51"/>
    <x v="2"/>
    <x v="0"/>
  </r>
  <r>
    <s v="O2982"/>
    <d v="2025-08-13T00:00:00"/>
    <x v="3"/>
    <x v="8"/>
    <x v="0"/>
    <s v="C150"/>
    <x v="658"/>
    <s v="B1503"/>
    <x v="689"/>
    <x v="0"/>
    <n v="48.64"/>
    <n v="1"/>
    <n v="48.64"/>
    <x v="1"/>
    <x v="2"/>
  </r>
  <r>
    <s v="O2500"/>
    <d v="2024-04-15T00:00:00"/>
    <x v="1"/>
    <x v="7"/>
    <x v="1"/>
    <s v="C178"/>
    <x v="689"/>
    <s v="B1232"/>
    <x v="444"/>
    <x v="3"/>
    <n v="35.72"/>
    <n v="4"/>
    <n v="142.88"/>
    <x v="2"/>
    <x v="3"/>
  </r>
  <r>
    <s v="O1698"/>
    <d v="2023-03-31T00:00:00"/>
    <x v="2"/>
    <x v="0"/>
    <x v="2"/>
    <s v="C775"/>
    <x v="690"/>
    <s v="B1031"/>
    <x v="690"/>
    <x v="3"/>
    <n v="14.81"/>
    <n v="3"/>
    <n v="44.43"/>
    <x v="2"/>
    <x v="0"/>
  </r>
  <r>
    <s v="O2884"/>
    <d v="2024-01-19T00:00:00"/>
    <x v="2"/>
    <x v="11"/>
    <x v="1"/>
    <s v="C380"/>
    <x v="691"/>
    <s v="B1651"/>
    <x v="691"/>
    <x v="0"/>
    <n v="46.69"/>
    <n v="1"/>
    <n v="46.69"/>
    <x v="2"/>
    <x v="2"/>
  </r>
  <r>
    <s v="O2277"/>
    <d v="2024-01-13T00:00:00"/>
    <x v="6"/>
    <x v="11"/>
    <x v="1"/>
    <s v="C281"/>
    <x v="379"/>
    <s v="B1581"/>
    <x v="351"/>
    <x v="1"/>
    <n v="23.74"/>
    <n v="2"/>
    <n v="47.48"/>
    <x v="1"/>
    <x v="2"/>
  </r>
  <r>
    <s v="O1992"/>
    <d v="2024-03-22T00:00:00"/>
    <x v="2"/>
    <x v="0"/>
    <x v="1"/>
    <s v="C251"/>
    <x v="692"/>
    <s v="B1128"/>
    <x v="692"/>
    <x v="0"/>
    <n v="17.079999999999998"/>
    <n v="5"/>
    <n v="85.4"/>
    <x v="3"/>
    <x v="0"/>
  </r>
  <r>
    <s v="O3651"/>
    <d v="2023-09-26T00:00:00"/>
    <x v="4"/>
    <x v="6"/>
    <x v="2"/>
    <s v="C413"/>
    <x v="693"/>
    <s v="B1724"/>
    <x v="647"/>
    <x v="0"/>
    <n v="6.7"/>
    <n v="3"/>
    <n v="20.100000000000001"/>
    <x v="0"/>
    <x v="1"/>
  </r>
  <r>
    <s v="O3929"/>
    <d v="2024-12-28T00:00:00"/>
    <x v="6"/>
    <x v="9"/>
    <x v="1"/>
    <s v="C825"/>
    <x v="227"/>
    <s v="B1875"/>
    <x v="693"/>
    <x v="2"/>
    <n v="8.2200000000000006"/>
    <n v="5"/>
    <n v="41.1"/>
    <x v="1"/>
    <x v="1"/>
  </r>
  <r>
    <s v="O2480"/>
    <d v="2023-10-25T00:00:00"/>
    <x v="3"/>
    <x v="10"/>
    <x v="2"/>
    <s v="C592"/>
    <x v="694"/>
    <s v="B1578"/>
    <x v="171"/>
    <x v="3"/>
    <n v="21.77"/>
    <n v="3"/>
    <n v="65.31"/>
    <x v="0"/>
    <x v="6"/>
  </r>
  <r>
    <s v="O3575"/>
    <d v="2022-10-31T00:00:00"/>
    <x v="1"/>
    <x v="10"/>
    <x v="3"/>
    <s v="C255"/>
    <x v="370"/>
    <s v="B1198"/>
    <x v="694"/>
    <x v="1"/>
    <n v="18.87"/>
    <n v="2"/>
    <n v="37.74"/>
    <x v="2"/>
    <x v="7"/>
  </r>
  <r>
    <s v="O2625"/>
    <d v="2024-03-28T00:00:00"/>
    <x v="5"/>
    <x v="0"/>
    <x v="1"/>
    <s v="C951"/>
    <x v="561"/>
    <s v="B1179"/>
    <x v="652"/>
    <x v="1"/>
    <n v="41.74"/>
    <n v="2"/>
    <n v="83.48"/>
    <x v="2"/>
    <x v="1"/>
  </r>
  <r>
    <s v="O2267"/>
    <d v="2024-06-27T00:00:00"/>
    <x v="5"/>
    <x v="1"/>
    <x v="1"/>
    <s v="C112"/>
    <x v="695"/>
    <s v="B1085"/>
    <x v="695"/>
    <x v="2"/>
    <n v="32.57"/>
    <n v="4"/>
    <n v="130.28"/>
    <x v="2"/>
    <x v="2"/>
  </r>
  <r>
    <s v="O1658"/>
    <d v="2023-12-20T00:00:00"/>
    <x v="3"/>
    <x v="9"/>
    <x v="2"/>
    <s v="C913"/>
    <x v="610"/>
    <s v="B1432"/>
    <x v="696"/>
    <x v="1"/>
    <n v="10.1"/>
    <n v="2"/>
    <n v="20.2"/>
    <x v="0"/>
    <x v="1"/>
  </r>
  <r>
    <s v="O2618"/>
    <d v="2023-11-04T00:00:00"/>
    <x v="6"/>
    <x v="5"/>
    <x v="2"/>
    <s v="C251"/>
    <x v="692"/>
    <s v="B1365"/>
    <x v="697"/>
    <x v="1"/>
    <n v="56.28"/>
    <n v="3"/>
    <n v="168.84"/>
    <x v="2"/>
    <x v="2"/>
  </r>
  <r>
    <s v="O1610"/>
    <d v="2024-01-17T00:00:00"/>
    <x v="3"/>
    <x v="11"/>
    <x v="1"/>
    <s v="C604"/>
    <x v="696"/>
    <s v="B1818"/>
    <x v="698"/>
    <x v="2"/>
    <n v="44.87"/>
    <n v="4"/>
    <n v="179.48"/>
    <x v="3"/>
    <x v="2"/>
  </r>
  <r>
    <s v="O1680"/>
    <d v="2023-06-03T00:00:00"/>
    <x v="6"/>
    <x v="1"/>
    <x v="2"/>
    <s v="C253"/>
    <x v="697"/>
    <s v="B1841"/>
    <x v="699"/>
    <x v="1"/>
    <n v="8.18"/>
    <n v="5"/>
    <n v="40.9"/>
    <x v="2"/>
    <x v="0"/>
  </r>
  <r>
    <s v="O3290"/>
    <d v="2024-03-29T00:00:00"/>
    <x v="2"/>
    <x v="0"/>
    <x v="1"/>
    <s v="C600"/>
    <x v="698"/>
    <s v="B1105"/>
    <x v="700"/>
    <x v="0"/>
    <n v="16.09"/>
    <n v="4"/>
    <n v="64.36"/>
    <x v="2"/>
    <x v="1"/>
  </r>
  <r>
    <s v="O3206"/>
    <d v="2025-08-09T00:00:00"/>
    <x v="6"/>
    <x v="8"/>
    <x v="0"/>
    <s v="C919"/>
    <x v="402"/>
    <s v="B1016"/>
    <x v="149"/>
    <x v="1"/>
    <n v="33.270000000000003"/>
    <n v="5"/>
    <n v="166.35"/>
    <x v="0"/>
    <x v="2"/>
  </r>
  <r>
    <s v="O2928"/>
    <d v="2024-01-23T00:00:00"/>
    <x v="4"/>
    <x v="11"/>
    <x v="1"/>
    <s v="C830"/>
    <x v="138"/>
    <s v="B1186"/>
    <x v="458"/>
    <x v="0"/>
    <n v="42.71"/>
    <n v="2"/>
    <n v="85.42"/>
    <x v="2"/>
    <x v="2"/>
  </r>
  <r>
    <s v="O3559"/>
    <d v="2024-07-18T00:00:00"/>
    <x v="5"/>
    <x v="2"/>
    <x v="1"/>
    <s v="C321"/>
    <x v="118"/>
    <s v="B1583"/>
    <x v="497"/>
    <x v="0"/>
    <n v="11.13"/>
    <n v="3"/>
    <n v="33.39"/>
    <x v="0"/>
    <x v="7"/>
  </r>
  <r>
    <s v="O1713"/>
    <d v="2023-07-05T00:00:00"/>
    <x v="3"/>
    <x v="2"/>
    <x v="2"/>
    <s v="C543"/>
    <x v="503"/>
    <s v="B1651"/>
    <x v="464"/>
    <x v="0"/>
    <n v="20.34"/>
    <n v="5"/>
    <n v="101.7"/>
    <x v="2"/>
    <x v="7"/>
  </r>
  <r>
    <s v="O3141"/>
    <d v="2024-11-14T00:00:00"/>
    <x v="5"/>
    <x v="5"/>
    <x v="1"/>
    <s v="C871"/>
    <x v="334"/>
    <s v="B1647"/>
    <x v="701"/>
    <x v="3"/>
    <n v="29"/>
    <n v="4"/>
    <n v="116"/>
    <x v="2"/>
    <x v="2"/>
  </r>
  <r>
    <s v="O2097"/>
    <d v="2024-12-10T00:00:00"/>
    <x v="4"/>
    <x v="9"/>
    <x v="1"/>
    <s v="C143"/>
    <x v="699"/>
    <s v="B1565"/>
    <x v="702"/>
    <x v="2"/>
    <n v="42.94"/>
    <n v="5"/>
    <n v="214.7"/>
    <x v="1"/>
    <x v="7"/>
  </r>
  <r>
    <s v="O2607"/>
    <d v="2025-06-17T00:00:00"/>
    <x v="4"/>
    <x v="1"/>
    <x v="0"/>
    <s v="C756"/>
    <x v="700"/>
    <s v="B1011"/>
    <x v="488"/>
    <x v="1"/>
    <n v="22.47"/>
    <n v="4"/>
    <n v="89.88"/>
    <x v="0"/>
    <x v="5"/>
  </r>
  <r>
    <s v="O1435"/>
    <d v="2023-01-29T00:00:00"/>
    <x v="0"/>
    <x v="11"/>
    <x v="2"/>
    <s v="C958"/>
    <x v="683"/>
    <s v="B1729"/>
    <x v="629"/>
    <x v="0"/>
    <n v="49.73"/>
    <n v="2"/>
    <n v="99.46"/>
    <x v="0"/>
    <x v="3"/>
  </r>
  <r>
    <s v="O3927"/>
    <d v="2023-04-20T00:00:00"/>
    <x v="5"/>
    <x v="7"/>
    <x v="2"/>
    <s v="C457"/>
    <x v="701"/>
    <s v="B1690"/>
    <x v="410"/>
    <x v="2"/>
    <n v="56.76"/>
    <n v="1"/>
    <n v="56.76"/>
    <x v="0"/>
    <x v="6"/>
  </r>
  <r>
    <s v="O3160"/>
    <d v="2024-10-28T00:00:00"/>
    <x v="1"/>
    <x v="10"/>
    <x v="1"/>
    <s v="C683"/>
    <x v="301"/>
    <s v="B1247"/>
    <x v="703"/>
    <x v="1"/>
    <n v="6.43"/>
    <n v="5"/>
    <n v="32.15"/>
    <x v="0"/>
    <x v="5"/>
  </r>
  <r>
    <s v="O1060"/>
    <d v="2024-09-06T00:00:00"/>
    <x v="2"/>
    <x v="6"/>
    <x v="1"/>
    <s v="C881"/>
    <x v="158"/>
    <s v="B1852"/>
    <x v="704"/>
    <x v="3"/>
    <n v="17.649999999999999"/>
    <n v="5"/>
    <n v="88.25"/>
    <x v="3"/>
    <x v="7"/>
  </r>
  <r>
    <s v="O1728"/>
    <d v="2024-06-01T00:00:00"/>
    <x v="6"/>
    <x v="1"/>
    <x v="1"/>
    <s v="C953"/>
    <x v="702"/>
    <s v="B1261"/>
    <x v="705"/>
    <x v="3"/>
    <n v="22.72"/>
    <n v="3"/>
    <n v="68.16"/>
    <x v="0"/>
    <x v="2"/>
  </r>
  <r>
    <s v="O2160"/>
    <d v="2024-07-05T00:00:00"/>
    <x v="2"/>
    <x v="2"/>
    <x v="1"/>
    <s v="C865"/>
    <x v="703"/>
    <s v="B1011"/>
    <x v="706"/>
    <x v="2"/>
    <n v="28.38"/>
    <n v="4"/>
    <n v="113.52"/>
    <x v="0"/>
    <x v="3"/>
  </r>
  <r>
    <s v="O2856"/>
    <d v="2024-08-15T00:00:00"/>
    <x v="5"/>
    <x v="8"/>
    <x v="1"/>
    <s v="C501"/>
    <x v="612"/>
    <s v="B1724"/>
    <x v="250"/>
    <x v="3"/>
    <n v="41.5"/>
    <n v="5"/>
    <n v="207.5"/>
    <x v="2"/>
    <x v="0"/>
  </r>
  <r>
    <s v="O2408"/>
    <d v="2023-10-09T00:00:00"/>
    <x v="1"/>
    <x v="10"/>
    <x v="2"/>
    <s v="C492"/>
    <x v="704"/>
    <s v="B1580"/>
    <x v="157"/>
    <x v="2"/>
    <n v="42.01"/>
    <n v="3"/>
    <n v="126.03"/>
    <x v="2"/>
    <x v="3"/>
  </r>
  <r>
    <s v="O2361"/>
    <d v="2022-09-08T00:00:00"/>
    <x v="5"/>
    <x v="6"/>
    <x v="3"/>
    <s v="C768"/>
    <x v="230"/>
    <s v="B1274"/>
    <x v="92"/>
    <x v="3"/>
    <n v="21.9"/>
    <n v="5"/>
    <n v="109.5"/>
    <x v="0"/>
    <x v="3"/>
  </r>
  <r>
    <s v="O1751"/>
    <d v="2023-02-15T00:00:00"/>
    <x v="3"/>
    <x v="3"/>
    <x v="2"/>
    <s v="C582"/>
    <x v="705"/>
    <s v="B1038"/>
    <x v="707"/>
    <x v="1"/>
    <n v="25.67"/>
    <n v="4"/>
    <n v="102.68"/>
    <x v="2"/>
    <x v="1"/>
  </r>
  <r>
    <s v="O3683"/>
    <d v="2023-06-05T00:00:00"/>
    <x v="1"/>
    <x v="1"/>
    <x v="2"/>
    <s v="C437"/>
    <x v="87"/>
    <s v="B1922"/>
    <x v="708"/>
    <x v="1"/>
    <n v="54.46"/>
    <n v="1"/>
    <n v="54.46"/>
    <x v="0"/>
    <x v="0"/>
  </r>
  <r>
    <s v="O3086"/>
    <d v="2023-05-02T00:00:00"/>
    <x v="4"/>
    <x v="4"/>
    <x v="2"/>
    <s v="C892"/>
    <x v="706"/>
    <s v="B1828"/>
    <x v="262"/>
    <x v="0"/>
    <n v="13.72"/>
    <n v="5"/>
    <n v="68.599999999999994"/>
    <x v="0"/>
    <x v="2"/>
  </r>
  <r>
    <s v="O1448"/>
    <d v="2024-03-24T00:00:00"/>
    <x v="0"/>
    <x v="0"/>
    <x v="1"/>
    <s v="C767"/>
    <x v="707"/>
    <s v="B1667"/>
    <x v="709"/>
    <x v="2"/>
    <n v="36.71"/>
    <n v="3"/>
    <n v="110.13"/>
    <x v="0"/>
    <x v="3"/>
  </r>
  <r>
    <s v="O1528"/>
    <d v="2023-10-14T00:00:00"/>
    <x v="6"/>
    <x v="10"/>
    <x v="2"/>
    <s v="C923"/>
    <x v="708"/>
    <s v="B1607"/>
    <x v="245"/>
    <x v="3"/>
    <n v="38.909999999999997"/>
    <n v="4"/>
    <n v="155.63999999999999"/>
    <x v="3"/>
    <x v="3"/>
  </r>
  <r>
    <s v="O1935"/>
    <d v="2023-08-01T00:00:00"/>
    <x v="4"/>
    <x v="8"/>
    <x v="2"/>
    <s v="C591"/>
    <x v="441"/>
    <s v="B1614"/>
    <x v="710"/>
    <x v="3"/>
    <n v="5.81"/>
    <n v="5"/>
    <n v="29.05"/>
    <x v="2"/>
    <x v="7"/>
  </r>
  <r>
    <s v="O3871"/>
    <d v="2024-11-05T00:00:00"/>
    <x v="4"/>
    <x v="5"/>
    <x v="1"/>
    <s v="C453"/>
    <x v="285"/>
    <s v="B1302"/>
    <x v="682"/>
    <x v="3"/>
    <n v="30.9"/>
    <n v="3"/>
    <n v="92.7"/>
    <x v="0"/>
    <x v="3"/>
  </r>
  <r>
    <s v="O2935"/>
    <d v="2022-09-20T00:00:00"/>
    <x v="4"/>
    <x v="6"/>
    <x v="3"/>
    <s v="C395"/>
    <x v="709"/>
    <s v="B1598"/>
    <x v="711"/>
    <x v="1"/>
    <n v="23.47"/>
    <n v="4"/>
    <n v="93.88"/>
    <x v="0"/>
    <x v="2"/>
  </r>
  <r>
    <s v="O3480"/>
    <d v="2025-01-20T00:00:00"/>
    <x v="1"/>
    <x v="11"/>
    <x v="0"/>
    <s v="C801"/>
    <x v="454"/>
    <s v="B1407"/>
    <x v="457"/>
    <x v="0"/>
    <n v="39.93"/>
    <n v="3"/>
    <n v="119.79"/>
    <x v="2"/>
    <x v="6"/>
  </r>
  <r>
    <s v="O2391"/>
    <d v="2023-11-21T00:00:00"/>
    <x v="4"/>
    <x v="5"/>
    <x v="2"/>
    <s v="C124"/>
    <x v="327"/>
    <s v="B1744"/>
    <x v="176"/>
    <x v="2"/>
    <n v="33.47"/>
    <n v="5"/>
    <n v="167.35"/>
    <x v="0"/>
    <x v="5"/>
  </r>
  <r>
    <s v="O1389"/>
    <d v="2023-05-05T00:00:00"/>
    <x v="2"/>
    <x v="4"/>
    <x v="2"/>
    <s v="C498"/>
    <x v="70"/>
    <s v="B1799"/>
    <x v="712"/>
    <x v="3"/>
    <n v="30.18"/>
    <n v="2"/>
    <n v="60.36"/>
    <x v="3"/>
    <x v="1"/>
  </r>
  <r>
    <s v="O1335"/>
    <d v="2023-07-31T00:00:00"/>
    <x v="1"/>
    <x v="2"/>
    <x v="2"/>
    <s v="C920"/>
    <x v="295"/>
    <s v="B1870"/>
    <x v="713"/>
    <x v="3"/>
    <n v="19.66"/>
    <n v="2"/>
    <n v="39.32"/>
    <x v="2"/>
    <x v="3"/>
  </r>
  <r>
    <s v="O3438"/>
    <d v="2024-02-16T00:00:00"/>
    <x v="2"/>
    <x v="3"/>
    <x v="1"/>
    <s v="C406"/>
    <x v="364"/>
    <s v="B1503"/>
    <x v="714"/>
    <x v="0"/>
    <n v="15.97"/>
    <n v="5"/>
    <n v="79.849999999999994"/>
    <x v="1"/>
    <x v="6"/>
  </r>
  <r>
    <s v="O2677"/>
    <d v="2024-04-17T00:00:00"/>
    <x v="3"/>
    <x v="7"/>
    <x v="1"/>
    <s v="C743"/>
    <x v="468"/>
    <s v="B1530"/>
    <x v="715"/>
    <x v="2"/>
    <n v="34.43"/>
    <n v="5"/>
    <n v="172.15"/>
    <x v="0"/>
    <x v="2"/>
  </r>
  <r>
    <s v="O3036"/>
    <d v="2025-05-23T00:00:00"/>
    <x v="2"/>
    <x v="4"/>
    <x v="0"/>
    <s v="C411"/>
    <x v="710"/>
    <s v="B1536"/>
    <x v="716"/>
    <x v="0"/>
    <n v="30.78"/>
    <n v="2"/>
    <n v="61.56"/>
    <x v="2"/>
    <x v="5"/>
  </r>
  <r>
    <s v="O2897"/>
    <d v="2024-04-21T00:00:00"/>
    <x v="0"/>
    <x v="7"/>
    <x v="1"/>
    <s v="C304"/>
    <x v="571"/>
    <s v="B1558"/>
    <x v="533"/>
    <x v="2"/>
    <n v="16.100000000000001"/>
    <n v="5"/>
    <n v="80.5"/>
    <x v="1"/>
    <x v="0"/>
  </r>
  <r>
    <s v="O2861"/>
    <d v="2022-11-03T00:00:00"/>
    <x v="5"/>
    <x v="5"/>
    <x v="3"/>
    <s v="C659"/>
    <x v="711"/>
    <s v="B1497"/>
    <x v="717"/>
    <x v="0"/>
    <n v="19.579999999999998"/>
    <n v="5"/>
    <n v="97.9"/>
    <x v="2"/>
    <x v="2"/>
  </r>
  <r>
    <s v="O2623"/>
    <d v="2023-03-20T00:00:00"/>
    <x v="1"/>
    <x v="0"/>
    <x v="2"/>
    <s v="C690"/>
    <x v="466"/>
    <s v="B1022"/>
    <x v="448"/>
    <x v="2"/>
    <n v="8.42"/>
    <n v="5"/>
    <n v="42.1"/>
    <x v="2"/>
    <x v="3"/>
  </r>
  <r>
    <s v="O2859"/>
    <d v="2024-07-28T00:00:00"/>
    <x v="0"/>
    <x v="2"/>
    <x v="1"/>
    <s v="C722"/>
    <x v="712"/>
    <s v="B1727"/>
    <x v="718"/>
    <x v="0"/>
    <n v="11.1"/>
    <n v="5"/>
    <n v="55.5"/>
    <x v="0"/>
    <x v="2"/>
  </r>
  <r>
    <s v="O3146"/>
    <d v="2023-08-17T00:00:00"/>
    <x v="5"/>
    <x v="8"/>
    <x v="2"/>
    <s v="C573"/>
    <x v="203"/>
    <s v="B1594"/>
    <x v="719"/>
    <x v="0"/>
    <n v="40.94"/>
    <n v="3"/>
    <n v="122.82"/>
    <x v="2"/>
    <x v="6"/>
  </r>
  <r>
    <s v="O2650"/>
    <d v="2024-11-01T00:00:00"/>
    <x v="2"/>
    <x v="5"/>
    <x v="1"/>
    <s v="C898"/>
    <x v="88"/>
    <s v="B1797"/>
    <x v="720"/>
    <x v="0"/>
    <n v="21.97"/>
    <n v="4"/>
    <n v="87.88"/>
    <x v="2"/>
    <x v="2"/>
  </r>
  <r>
    <s v="O1485"/>
    <d v="2023-09-04T00:00:00"/>
    <x v="1"/>
    <x v="6"/>
    <x v="2"/>
    <s v="C412"/>
    <x v="713"/>
    <s v="B1189"/>
    <x v="721"/>
    <x v="0"/>
    <n v="23.65"/>
    <n v="1"/>
    <n v="23.65"/>
    <x v="1"/>
    <x v="1"/>
  </r>
  <r>
    <s v="O1603"/>
    <d v="2023-11-16T00:00:00"/>
    <x v="5"/>
    <x v="5"/>
    <x v="2"/>
    <s v="C881"/>
    <x v="211"/>
    <s v="B1818"/>
    <x v="356"/>
    <x v="2"/>
    <n v="30.48"/>
    <n v="1"/>
    <n v="30.48"/>
    <x v="3"/>
    <x v="0"/>
  </r>
  <r>
    <s v="O1807"/>
    <d v="2024-06-04T00:00:00"/>
    <x v="4"/>
    <x v="1"/>
    <x v="1"/>
    <s v="C773"/>
    <x v="650"/>
    <s v="B1264"/>
    <x v="376"/>
    <x v="0"/>
    <n v="24.63"/>
    <n v="2"/>
    <n v="49.26"/>
    <x v="2"/>
    <x v="3"/>
  </r>
  <r>
    <s v="O1192"/>
    <d v="2023-07-17T00:00:00"/>
    <x v="1"/>
    <x v="2"/>
    <x v="2"/>
    <s v="C232"/>
    <x v="8"/>
    <s v="B1314"/>
    <x v="722"/>
    <x v="1"/>
    <n v="39.67"/>
    <n v="3"/>
    <n v="119.01"/>
    <x v="0"/>
    <x v="7"/>
  </r>
  <r>
    <s v="O2620"/>
    <d v="2023-02-19T00:00:00"/>
    <x v="0"/>
    <x v="3"/>
    <x v="2"/>
    <s v="C572"/>
    <x v="714"/>
    <s v="B1125"/>
    <x v="532"/>
    <x v="1"/>
    <n v="10.28"/>
    <n v="5"/>
    <n v="51.4"/>
    <x v="0"/>
    <x v="3"/>
  </r>
  <r>
    <s v="O2797"/>
    <d v="2023-04-22T00:00:00"/>
    <x v="6"/>
    <x v="7"/>
    <x v="2"/>
    <s v="C269"/>
    <x v="404"/>
    <s v="B1462"/>
    <x v="335"/>
    <x v="0"/>
    <n v="23.53"/>
    <n v="2"/>
    <n v="47.06"/>
    <x v="2"/>
    <x v="7"/>
  </r>
  <r>
    <s v="O3338"/>
    <d v="2022-09-17T00:00:00"/>
    <x v="6"/>
    <x v="6"/>
    <x v="3"/>
    <s v="C636"/>
    <x v="715"/>
    <s v="B1984"/>
    <x v="272"/>
    <x v="2"/>
    <n v="31.77"/>
    <n v="4"/>
    <n v="127.08"/>
    <x v="2"/>
    <x v="3"/>
  </r>
  <r>
    <s v="O1191"/>
    <d v="2023-07-25T00:00:00"/>
    <x v="4"/>
    <x v="2"/>
    <x v="2"/>
    <s v="C950"/>
    <x v="688"/>
    <s v="B1844"/>
    <x v="521"/>
    <x v="2"/>
    <n v="25.13"/>
    <n v="2"/>
    <n v="50.26"/>
    <x v="1"/>
    <x v="4"/>
  </r>
  <r>
    <s v="O1681"/>
    <d v="2024-08-19T00:00:00"/>
    <x v="1"/>
    <x v="8"/>
    <x v="1"/>
    <s v="C885"/>
    <x v="716"/>
    <s v="B1252"/>
    <x v="660"/>
    <x v="0"/>
    <n v="33.18"/>
    <n v="4"/>
    <n v="132.72"/>
    <x v="2"/>
    <x v="0"/>
  </r>
  <r>
    <s v="O3992"/>
    <d v="2025-06-07T00:00:00"/>
    <x v="6"/>
    <x v="1"/>
    <x v="0"/>
    <s v="C320"/>
    <x v="717"/>
    <s v="B1844"/>
    <x v="480"/>
    <x v="2"/>
    <n v="27.45"/>
    <n v="4"/>
    <n v="109.8"/>
    <x v="2"/>
    <x v="0"/>
  </r>
  <r>
    <s v="O2712"/>
    <d v="2022-10-25T00:00:00"/>
    <x v="4"/>
    <x v="10"/>
    <x v="3"/>
    <s v="C814"/>
    <x v="278"/>
    <s v="B1968"/>
    <x v="276"/>
    <x v="0"/>
    <n v="43.02"/>
    <n v="2"/>
    <n v="86.04"/>
    <x v="2"/>
    <x v="2"/>
  </r>
  <r>
    <s v="O3976"/>
    <d v="2024-01-26T00:00:00"/>
    <x v="2"/>
    <x v="11"/>
    <x v="1"/>
    <s v="C325"/>
    <x v="496"/>
    <s v="B1820"/>
    <x v="723"/>
    <x v="0"/>
    <n v="23.25"/>
    <n v="1"/>
    <n v="23.25"/>
    <x v="0"/>
    <x v="0"/>
  </r>
  <r>
    <s v="O1122"/>
    <d v="2024-11-10T00:00:00"/>
    <x v="0"/>
    <x v="5"/>
    <x v="1"/>
    <s v="C887"/>
    <x v="718"/>
    <s v="B1684"/>
    <x v="425"/>
    <x v="2"/>
    <n v="29.91"/>
    <n v="4"/>
    <n v="119.64"/>
    <x v="2"/>
    <x v="7"/>
  </r>
  <r>
    <s v="O2001"/>
    <d v="2023-06-11T00:00:00"/>
    <x v="0"/>
    <x v="1"/>
    <x v="2"/>
    <s v="C239"/>
    <x v="668"/>
    <s v="B1616"/>
    <x v="724"/>
    <x v="2"/>
    <n v="49.4"/>
    <n v="5"/>
    <n v="247"/>
    <x v="2"/>
    <x v="7"/>
  </r>
  <r>
    <s v="O2526"/>
    <d v="2024-08-08T00:00:00"/>
    <x v="5"/>
    <x v="8"/>
    <x v="1"/>
    <s v="C372"/>
    <x v="687"/>
    <s v="B1861"/>
    <x v="725"/>
    <x v="0"/>
    <n v="28.7"/>
    <n v="3"/>
    <n v="86.1"/>
    <x v="1"/>
    <x v="5"/>
  </r>
  <r>
    <s v="O1445"/>
    <d v="2023-09-17T00:00:00"/>
    <x v="0"/>
    <x v="6"/>
    <x v="2"/>
    <s v="C697"/>
    <x v="719"/>
    <s v="B1277"/>
    <x v="726"/>
    <x v="2"/>
    <n v="27.98"/>
    <n v="2"/>
    <n v="55.96"/>
    <x v="2"/>
    <x v="1"/>
  </r>
  <r>
    <s v="O3419"/>
    <d v="2024-11-28T00:00:00"/>
    <x v="5"/>
    <x v="5"/>
    <x v="1"/>
    <s v="C100"/>
    <x v="720"/>
    <s v="B1506"/>
    <x v="213"/>
    <x v="2"/>
    <n v="31.28"/>
    <n v="1"/>
    <n v="31.28"/>
    <x v="0"/>
    <x v="6"/>
  </r>
  <r>
    <s v="O3597"/>
    <d v="2022-12-08T00:00:00"/>
    <x v="5"/>
    <x v="9"/>
    <x v="3"/>
    <s v="C473"/>
    <x v="477"/>
    <s v="B1387"/>
    <x v="727"/>
    <x v="0"/>
    <n v="31.74"/>
    <n v="2"/>
    <n v="63.48"/>
    <x v="1"/>
    <x v="7"/>
  </r>
  <r>
    <s v="O2525"/>
    <d v="2022-08-27T00:00:00"/>
    <x v="6"/>
    <x v="8"/>
    <x v="3"/>
    <s v="C259"/>
    <x v="128"/>
    <s v="B1963"/>
    <x v="499"/>
    <x v="2"/>
    <n v="12.39"/>
    <n v="3"/>
    <n v="37.17"/>
    <x v="2"/>
    <x v="3"/>
  </r>
  <r>
    <s v="O1159"/>
    <d v="2023-06-12T00:00:00"/>
    <x v="1"/>
    <x v="1"/>
    <x v="2"/>
    <s v="C546"/>
    <x v="721"/>
    <s v="B1225"/>
    <x v="728"/>
    <x v="1"/>
    <n v="9.68"/>
    <n v="4"/>
    <n v="38.72"/>
    <x v="3"/>
    <x v="7"/>
  </r>
  <r>
    <s v="O3365"/>
    <d v="2023-05-22T00:00:00"/>
    <x v="1"/>
    <x v="4"/>
    <x v="2"/>
    <s v="C192"/>
    <x v="722"/>
    <s v="B1172"/>
    <x v="729"/>
    <x v="2"/>
    <n v="20.54"/>
    <n v="2"/>
    <n v="41.08"/>
    <x v="1"/>
    <x v="6"/>
  </r>
  <r>
    <s v="O3973"/>
    <d v="2024-01-30T00:00:00"/>
    <x v="4"/>
    <x v="11"/>
    <x v="1"/>
    <s v="C219"/>
    <x v="340"/>
    <s v="B1882"/>
    <x v="730"/>
    <x v="1"/>
    <n v="37.67"/>
    <n v="3"/>
    <n v="113.01"/>
    <x v="2"/>
    <x v="2"/>
  </r>
  <r>
    <s v="O1845"/>
    <d v="2023-04-22T00:00:00"/>
    <x v="6"/>
    <x v="7"/>
    <x v="2"/>
    <s v="C454"/>
    <x v="723"/>
    <s v="B1563"/>
    <x v="538"/>
    <x v="1"/>
    <n v="46.66"/>
    <n v="1"/>
    <n v="46.66"/>
    <x v="3"/>
    <x v="4"/>
  </r>
  <r>
    <s v="O2752"/>
    <d v="2024-02-06T00:00:00"/>
    <x v="4"/>
    <x v="3"/>
    <x v="1"/>
    <s v="C559"/>
    <x v="527"/>
    <s v="B1536"/>
    <x v="624"/>
    <x v="0"/>
    <n v="17.329999999999998"/>
    <n v="5"/>
    <n v="86.65"/>
    <x v="1"/>
    <x v="3"/>
  </r>
  <r>
    <s v="O2358"/>
    <d v="2025-05-02T00:00:00"/>
    <x v="2"/>
    <x v="4"/>
    <x v="0"/>
    <s v="C692"/>
    <x v="303"/>
    <s v="B1933"/>
    <x v="302"/>
    <x v="1"/>
    <n v="24.54"/>
    <n v="1"/>
    <n v="24.54"/>
    <x v="0"/>
    <x v="6"/>
  </r>
  <r>
    <s v="O1267"/>
    <d v="2024-02-28T00:00:00"/>
    <x v="3"/>
    <x v="3"/>
    <x v="1"/>
    <s v="C955"/>
    <x v="724"/>
    <s v="B1738"/>
    <x v="212"/>
    <x v="0"/>
    <n v="7.33"/>
    <n v="2"/>
    <n v="14.66"/>
    <x v="3"/>
    <x v="3"/>
  </r>
  <r>
    <s v="O1608"/>
    <d v="2024-09-17T00:00:00"/>
    <x v="4"/>
    <x v="6"/>
    <x v="1"/>
    <s v="C417"/>
    <x v="636"/>
    <s v="B1361"/>
    <x v="731"/>
    <x v="3"/>
    <n v="35.68"/>
    <n v="5"/>
    <n v="178.4"/>
    <x v="0"/>
    <x v="3"/>
  </r>
  <r>
    <s v="O1491"/>
    <d v="2023-01-08T00:00:00"/>
    <x v="0"/>
    <x v="11"/>
    <x v="2"/>
    <s v="C885"/>
    <x v="725"/>
    <s v="B1154"/>
    <x v="732"/>
    <x v="2"/>
    <n v="27.41"/>
    <n v="2"/>
    <n v="54.82"/>
    <x v="3"/>
    <x v="7"/>
  </r>
  <r>
    <s v="O2463"/>
    <d v="2023-10-28T00:00:00"/>
    <x v="6"/>
    <x v="10"/>
    <x v="2"/>
    <s v="C333"/>
    <x v="189"/>
    <s v="B1740"/>
    <x v="733"/>
    <x v="0"/>
    <n v="48.84"/>
    <n v="4"/>
    <n v="195.36"/>
    <x v="2"/>
    <x v="5"/>
  </r>
  <r>
    <s v="O1638"/>
    <d v="2024-05-27T00:00:00"/>
    <x v="1"/>
    <x v="4"/>
    <x v="1"/>
    <s v="C871"/>
    <x v="726"/>
    <s v="B1160"/>
    <x v="734"/>
    <x v="3"/>
    <n v="12.71"/>
    <n v="5"/>
    <n v="63.55"/>
    <x v="3"/>
    <x v="4"/>
  </r>
  <r>
    <s v="O1142"/>
    <d v="2024-01-01T00:00:00"/>
    <x v="1"/>
    <x v="11"/>
    <x v="1"/>
    <s v="C624"/>
    <x v="86"/>
    <s v="B1198"/>
    <x v="735"/>
    <x v="1"/>
    <n v="19.14"/>
    <n v="1"/>
    <n v="19.14"/>
    <x v="0"/>
    <x v="3"/>
  </r>
  <r>
    <s v="O3090"/>
    <d v="2024-09-10T00:00:00"/>
    <x v="4"/>
    <x v="6"/>
    <x v="1"/>
    <s v="C535"/>
    <x v="727"/>
    <s v="B1715"/>
    <x v="418"/>
    <x v="2"/>
    <n v="35.630000000000003"/>
    <n v="4"/>
    <n v="142.52000000000001"/>
    <x v="1"/>
    <x v="2"/>
  </r>
  <r>
    <s v="O1355"/>
    <d v="2023-11-25T00:00:00"/>
    <x v="6"/>
    <x v="5"/>
    <x v="2"/>
    <s v="C780"/>
    <x v="484"/>
    <s v="B1471"/>
    <x v="736"/>
    <x v="0"/>
    <n v="35.01"/>
    <n v="1"/>
    <n v="35.01"/>
    <x v="1"/>
    <x v="7"/>
  </r>
  <r>
    <s v="O2203"/>
    <d v="2025-06-30T00:00:00"/>
    <x v="1"/>
    <x v="1"/>
    <x v="0"/>
    <s v="C453"/>
    <x v="105"/>
    <s v="B1451"/>
    <x v="640"/>
    <x v="3"/>
    <n v="46.98"/>
    <n v="2"/>
    <n v="93.96"/>
    <x v="0"/>
    <x v="2"/>
  </r>
  <r>
    <s v="O3983"/>
    <d v="2025-03-01T00:00:00"/>
    <x v="6"/>
    <x v="0"/>
    <x v="0"/>
    <s v="C594"/>
    <x v="728"/>
    <s v="B1424"/>
    <x v="119"/>
    <x v="2"/>
    <n v="45.48"/>
    <n v="2"/>
    <n v="90.96"/>
    <x v="0"/>
    <x v="0"/>
  </r>
  <r>
    <s v="O1655"/>
    <d v="2024-07-14T00:00:00"/>
    <x v="0"/>
    <x v="2"/>
    <x v="1"/>
    <s v="C107"/>
    <x v="729"/>
    <s v="B1197"/>
    <x v="590"/>
    <x v="3"/>
    <n v="16.11"/>
    <n v="3"/>
    <n v="48.33"/>
    <x v="3"/>
    <x v="4"/>
  </r>
  <r>
    <s v="O1102"/>
    <d v="2024-09-08T00:00:00"/>
    <x v="0"/>
    <x v="6"/>
    <x v="1"/>
    <s v="C657"/>
    <x v="730"/>
    <s v="B1105"/>
    <x v="700"/>
    <x v="2"/>
    <n v="17.399999999999999"/>
    <n v="2"/>
    <n v="34.799999999999997"/>
    <x v="0"/>
    <x v="0"/>
  </r>
  <r>
    <s v="O2290"/>
    <d v="2023-11-01T00:00:00"/>
    <x v="3"/>
    <x v="5"/>
    <x v="2"/>
    <s v="C959"/>
    <x v="479"/>
    <s v="B1542"/>
    <x v="737"/>
    <x v="2"/>
    <n v="48.81"/>
    <n v="3"/>
    <n v="146.43"/>
    <x v="2"/>
    <x v="2"/>
  </r>
  <r>
    <s v="O2469"/>
    <d v="2024-09-20T00:00:00"/>
    <x v="2"/>
    <x v="6"/>
    <x v="1"/>
    <s v="C133"/>
    <x v="731"/>
    <s v="B1634"/>
    <x v="738"/>
    <x v="2"/>
    <n v="10.35"/>
    <n v="5"/>
    <n v="51.75"/>
    <x v="2"/>
    <x v="2"/>
  </r>
  <r>
    <s v="O2522"/>
    <d v="2023-10-07T00:00:00"/>
    <x v="6"/>
    <x v="10"/>
    <x v="2"/>
    <s v="C299"/>
    <x v="143"/>
    <s v="B1455"/>
    <x v="739"/>
    <x v="0"/>
    <n v="20.82"/>
    <n v="2"/>
    <n v="41.64"/>
    <x v="2"/>
    <x v="3"/>
  </r>
  <r>
    <s v="O1048"/>
    <d v="2023-09-19T00:00:00"/>
    <x v="4"/>
    <x v="6"/>
    <x v="2"/>
    <s v="C938"/>
    <x v="732"/>
    <s v="B1567"/>
    <x v="534"/>
    <x v="1"/>
    <n v="46.79"/>
    <n v="3"/>
    <n v="140.37"/>
    <x v="3"/>
    <x v="3"/>
  </r>
  <r>
    <s v="O1284"/>
    <d v="2023-10-18T00:00:00"/>
    <x v="3"/>
    <x v="10"/>
    <x v="2"/>
    <s v="C110"/>
    <x v="249"/>
    <s v="B1387"/>
    <x v="740"/>
    <x v="0"/>
    <n v="38.81"/>
    <n v="2"/>
    <n v="77.62"/>
    <x v="3"/>
    <x v="0"/>
  </r>
  <r>
    <s v="O2150"/>
    <d v="2023-09-26T00:00:00"/>
    <x v="4"/>
    <x v="6"/>
    <x v="2"/>
    <s v="C299"/>
    <x v="733"/>
    <s v="B1874"/>
    <x v="600"/>
    <x v="0"/>
    <n v="46.25"/>
    <n v="3"/>
    <n v="138.75"/>
    <x v="2"/>
    <x v="4"/>
  </r>
  <r>
    <s v="O2459"/>
    <d v="2025-06-25T00:00:00"/>
    <x v="3"/>
    <x v="1"/>
    <x v="0"/>
    <s v="C475"/>
    <x v="734"/>
    <s v="B1997"/>
    <x v="484"/>
    <x v="2"/>
    <n v="6.6"/>
    <n v="1"/>
    <n v="6.6"/>
    <x v="2"/>
    <x v="6"/>
  </r>
  <r>
    <s v="O2983"/>
    <d v="2023-02-26T00:00:00"/>
    <x v="0"/>
    <x v="3"/>
    <x v="2"/>
    <s v="C352"/>
    <x v="225"/>
    <s v="B1468"/>
    <x v="741"/>
    <x v="3"/>
    <n v="23.23"/>
    <n v="3"/>
    <n v="69.69"/>
    <x v="1"/>
    <x v="1"/>
  </r>
  <r>
    <s v="O1456"/>
    <d v="2024-07-19T00:00:00"/>
    <x v="2"/>
    <x v="2"/>
    <x v="1"/>
    <s v="C514"/>
    <x v="735"/>
    <s v="B1426"/>
    <x v="742"/>
    <x v="2"/>
    <n v="27.75"/>
    <n v="1"/>
    <n v="27.75"/>
    <x v="2"/>
    <x v="2"/>
  </r>
  <r>
    <s v="O1774"/>
    <d v="2023-10-23T00:00:00"/>
    <x v="1"/>
    <x v="10"/>
    <x v="2"/>
    <s v="C971"/>
    <x v="736"/>
    <s v="B1700"/>
    <x v="743"/>
    <x v="2"/>
    <n v="32.6"/>
    <n v="2"/>
    <n v="65.2"/>
    <x v="3"/>
    <x v="4"/>
  </r>
  <r>
    <s v="O3468"/>
    <d v="2023-04-15T00:00:00"/>
    <x v="6"/>
    <x v="7"/>
    <x v="2"/>
    <s v="C794"/>
    <x v="737"/>
    <s v="B1284"/>
    <x v="744"/>
    <x v="0"/>
    <n v="15.99"/>
    <n v="3"/>
    <n v="47.97"/>
    <x v="1"/>
    <x v="7"/>
  </r>
  <r>
    <s v="O1584"/>
    <d v="2024-09-01T00:00:00"/>
    <x v="0"/>
    <x v="6"/>
    <x v="1"/>
    <s v="C691"/>
    <x v="533"/>
    <s v="B1183"/>
    <x v="745"/>
    <x v="1"/>
    <n v="46.29"/>
    <n v="2"/>
    <n v="92.58"/>
    <x v="2"/>
    <x v="1"/>
  </r>
  <r>
    <s v="O3899"/>
    <d v="2022-11-14T00:00:00"/>
    <x v="1"/>
    <x v="5"/>
    <x v="3"/>
    <s v="C236"/>
    <x v="738"/>
    <s v="B1119"/>
    <x v="154"/>
    <x v="0"/>
    <n v="9.83"/>
    <n v="2"/>
    <n v="19.66"/>
    <x v="2"/>
    <x v="2"/>
  </r>
  <r>
    <s v="O3096"/>
    <d v="2023-06-22T00:00:00"/>
    <x v="5"/>
    <x v="1"/>
    <x v="2"/>
    <s v="C706"/>
    <x v="739"/>
    <s v="B1191"/>
    <x v="746"/>
    <x v="1"/>
    <n v="13.73"/>
    <n v="3"/>
    <n v="41.19"/>
    <x v="1"/>
    <x v="0"/>
  </r>
  <r>
    <s v="O1587"/>
    <d v="2024-10-10T00:00:00"/>
    <x v="5"/>
    <x v="10"/>
    <x v="1"/>
    <s v="C830"/>
    <x v="740"/>
    <s v="B1607"/>
    <x v="747"/>
    <x v="3"/>
    <n v="15.95"/>
    <n v="5"/>
    <n v="79.75"/>
    <x v="2"/>
    <x v="1"/>
  </r>
  <r>
    <s v="O2586"/>
    <d v="2025-05-14T00:00:00"/>
    <x v="3"/>
    <x v="4"/>
    <x v="0"/>
    <s v="C682"/>
    <x v="741"/>
    <s v="B1963"/>
    <x v="13"/>
    <x v="2"/>
    <n v="34.26"/>
    <n v="4"/>
    <n v="137.04"/>
    <x v="2"/>
    <x v="5"/>
  </r>
  <r>
    <s v="O1312"/>
    <d v="2024-10-05T00:00:00"/>
    <x v="6"/>
    <x v="10"/>
    <x v="1"/>
    <s v="C491"/>
    <x v="742"/>
    <s v="B1120"/>
    <x v="748"/>
    <x v="1"/>
    <n v="18.34"/>
    <n v="1"/>
    <n v="18.34"/>
    <x v="1"/>
    <x v="7"/>
  </r>
  <r>
    <s v="O2791"/>
    <d v="2024-10-04T00:00:00"/>
    <x v="2"/>
    <x v="10"/>
    <x v="1"/>
    <s v="C623"/>
    <x v="216"/>
    <s v="B1445"/>
    <x v="749"/>
    <x v="2"/>
    <n v="55.84"/>
    <n v="5"/>
    <n v="279.2"/>
    <x v="1"/>
    <x v="2"/>
  </r>
  <r>
    <s v="O1747"/>
    <d v="2024-11-10T00:00:00"/>
    <x v="0"/>
    <x v="5"/>
    <x v="1"/>
    <s v="C250"/>
    <x v="743"/>
    <s v="B1466"/>
    <x v="750"/>
    <x v="0"/>
    <n v="49.51"/>
    <n v="2"/>
    <n v="99.02"/>
    <x v="0"/>
    <x v="4"/>
  </r>
  <r>
    <s v="O3937"/>
    <d v="2024-11-04T00:00:00"/>
    <x v="1"/>
    <x v="5"/>
    <x v="1"/>
    <s v="C951"/>
    <x v="561"/>
    <s v="B1387"/>
    <x v="740"/>
    <x v="2"/>
    <n v="39.619999999999997"/>
    <n v="1"/>
    <n v="39.619999999999997"/>
    <x v="0"/>
    <x v="7"/>
  </r>
  <r>
    <s v="O2435"/>
    <d v="2022-09-23T00:00:00"/>
    <x v="2"/>
    <x v="6"/>
    <x v="3"/>
    <s v="C877"/>
    <x v="744"/>
    <s v="B1274"/>
    <x v="92"/>
    <x v="2"/>
    <n v="20.77"/>
    <n v="3"/>
    <n v="62.31"/>
    <x v="0"/>
    <x v="0"/>
  </r>
  <r>
    <s v="O1803"/>
    <d v="2024-08-24T00:00:00"/>
    <x v="6"/>
    <x v="8"/>
    <x v="1"/>
    <s v="C327"/>
    <x v="234"/>
    <s v="B1511"/>
    <x v="751"/>
    <x v="2"/>
    <n v="6.34"/>
    <n v="5"/>
    <n v="31.7"/>
    <x v="1"/>
    <x v="7"/>
  </r>
  <r>
    <s v="O1402"/>
    <d v="2024-09-22T00:00:00"/>
    <x v="0"/>
    <x v="6"/>
    <x v="1"/>
    <s v="C374"/>
    <x v="745"/>
    <s v="B1695"/>
    <x v="35"/>
    <x v="0"/>
    <n v="15.14"/>
    <n v="5"/>
    <n v="75.7"/>
    <x v="2"/>
    <x v="0"/>
  </r>
  <r>
    <s v="O2608"/>
    <d v="2022-10-25T00:00:00"/>
    <x v="4"/>
    <x v="10"/>
    <x v="3"/>
    <s v="C353"/>
    <x v="518"/>
    <s v="B1849"/>
    <x v="3"/>
    <x v="2"/>
    <n v="30.79"/>
    <n v="4"/>
    <n v="123.16"/>
    <x v="1"/>
    <x v="2"/>
  </r>
  <r>
    <s v="O3180"/>
    <d v="2023-01-24T00:00:00"/>
    <x v="4"/>
    <x v="11"/>
    <x v="2"/>
    <s v="C135"/>
    <x v="746"/>
    <s v="B1943"/>
    <x v="183"/>
    <x v="2"/>
    <n v="5.89"/>
    <n v="5"/>
    <n v="29.45"/>
    <x v="0"/>
    <x v="3"/>
  </r>
  <r>
    <s v="O1000"/>
    <d v="2024-10-22T00:00:00"/>
    <x v="4"/>
    <x v="10"/>
    <x v="1"/>
    <s v="C439"/>
    <x v="747"/>
    <s v="B1049"/>
    <x v="752"/>
    <x v="3"/>
    <n v="19.190000000000001"/>
    <n v="4"/>
    <n v="76.760000000000005"/>
    <x v="0"/>
    <x v="2"/>
  </r>
  <r>
    <s v="O2472"/>
    <d v="2023-03-26T00:00:00"/>
    <x v="0"/>
    <x v="0"/>
    <x v="2"/>
    <s v="C217"/>
    <x v="748"/>
    <s v="B1361"/>
    <x v="423"/>
    <x v="3"/>
    <n v="7.47"/>
    <n v="3"/>
    <n v="22.41"/>
    <x v="0"/>
    <x v="6"/>
  </r>
  <r>
    <s v="O2165"/>
    <d v="2024-11-07T00:00:00"/>
    <x v="5"/>
    <x v="5"/>
    <x v="1"/>
    <s v="C694"/>
    <x v="749"/>
    <s v="B1378"/>
    <x v="23"/>
    <x v="0"/>
    <n v="29.96"/>
    <n v="4"/>
    <n v="119.84"/>
    <x v="3"/>
    <x v="4"/>
  </r>
  <r>
    <s v="O1540"/>
    <d v="2024-05-27T00:00:00"/>
    <x v="1"/>
    <x v="4"/>
    <x v="1"/>
    <s v="C898"/>
    <x v="455"/>
    <s v="B1453"/>
    <x v="753"/>
    <x v="0"/>
    <n v="41.05"/>
    <n v="4"/>
    <n v="164.2"/>
    <x v="0"/>
    <x v="2"/>
  </r>
  <r>
    <s v="O2974"/>
    <d v="2025-05-21T00:00:00"/>
    <x v="3"/>
    <x v="4"/>
    <x v="0"/>
    <s v="C509"/>
    <x v="750"/>
    <s v="B1392"/>
    <x v="754"/>
    <x v="2"/>
    <n v="21.87"/>
    <n v="5"/>
    <n v="109.35"/>
    <x v="0"/>
    <x v="2"/>
  </r>
  <r>
    <s v="O2129"/>
    <d v="2023-12-27T00:00:00"/>
    <x v="3"/>
    <x v="9"/>
    <x v="2"/>
    <s v="C801"/>
    <x v="381"/>
    <s v="B1567"/>
    <x v="755"/>
    <x v="2"/>
    <n v="32.82"/>
    <n v="1"/>
    <n v="32.82"/>
    <x v="2"/>
    <x v="3"/>
  </r>
  <r>
    <s v="O3486"/>
    <d v="2025-01-08T00:00:00"/>
    <x v="3"/>
    <x v="11"/>
    <x v="0"/>
    <s v="C361"/>
    <x v="502"/>
    <s v="B1466"/>
    <x v="756"/>
    <x v="0"/>
    <n v="13.14"/>
    <n v="4"/>
    <n v="52.56"/>
    <x v="1"/>
    <x v="2"/>
  </r>
  <r>
    <s v="O3506"/>
    <d v="2024-08-31T00:00:00"/>
    <x v="6"/>
    <x v="8"/>
    <x v="1"/>
    <s v="C678"/>
    <x v="751"/>
    <s v="B1472"/>
    <x v="120"/>
    <x v="2"/>
    <n v="38.71"/>
    <n v="1"/>
    <n v="38.71"/>
    <x v="0"/>
    <x v="3"/>
  </r>
  <r>
    <s v="O2173"/>
    <d v="2023-12-27T00:00:00"/>
    <x v="3"/>
    <x v="9"/>
    <x v="2"/>
    <s v="C749"/>
    <x v="752"/>
    <s v="B1115"/>
    <x v="436"/>
    <x v="3"/>
    <n v="16.28"/>
    <n v="4"/>
    <n v="65.12"/>
    <x v="2"/>
    <x v="7"/>
  </r>
  <r>
    <s v="O2540"/>
    <d v="2023-01-04T00:00:00"/>
    <x v="3"/>
    <x v="11"/>
    <x v="2"/>
    <s v="C470"/>
    <x v="32"/>
    <s v="B1398"/>
    <x v="162"/>
    <x v="0"/>
    <n v="17.690000000000001"/>
    <n v="4"/>
    <n v="70.760000000000005"/>
    <x v="0"/>
    <x v="2"/>
  </r>
  <r>
    <s v="O3297"/>
    <d v="2024-11-30T00:00:00"/>
    <x v="6"/>
    <x v="5"/>
    <x v="1"/>
    <s v="C737"/>
    <x v="753"/>
    <s v="B1647"/>
    <x v="701"/>
    <x v="3"/>
    <n v="28.52"/>
    <n v="5"/>
    <n v="142.6"/>
    <x v="0"/>
    <x v="2"/>
  </r>
  <r>
    <s v="O1748"/>
    <d v="2024-03-27T00:00:00"/>
    <x v="3"/>
    <x v="0"/>
    <x v="1"/>
    <s v="C304"/>
    <x v="53"/>
    <s v="B1293"/>
    <x v="757"/>
    <x v="2"/>
    <n v="48.26"/>
    <n v="5"/>
    <n v="241.3"/>
    <x v="2"/>
    <x v="1"/>
  </r>
  <r>
    <s v="O2291"/>
    <d v="2023-02-03T00:00:00"/>
    <x v="2"/>
    <x v="3"/>
    <x v="2"/>
    <s v="C775"/>
    <x v="675"/>
    <s v="B1143"/>
    <x v="758"/>
    <x v="0"/>
    <n v="6.41"/>
    <n v="4"/>
    <n v="25.64"/>
    <x v="2"/>
    <x v="7"/>
  </r>
  <r>
    <s v="O1885"/>
    <d v="2024-09-28T00:00:00"/>
    <x v="6"/>
    <x v="6"/>
    <x v="1"/>
    <s v="C738"/>
    <x v="754"/>
    <s v="B1067"/>
    <x v="514"/>
    <x v="3"/>
    <n v="19.7"/>
    <n v="5"/>
    <n v="98.5"/>
    <x v="0"/>
    <x v="4"/>
  </r>
  <r>
    <s v="O1130"/>
    <d v="2023-06-03T00:00:00"/>
    <x v="6"/>
    <x v="1"/>
    <x v="2"/>
    <s v="C562"/>
    <x v="293"/>
    <s v="B1440"/>
    <x v="759"/>
    <x v="1"/>
    <n v="35.17"/>
    <n v="3"/>
    <n v="105.51"/>
    <x v="0"/>
    <x v="2"/>
  </r>
  <r>
    <s v="O3999"/>
    <d v="2025-02-12T00:00:00"/>
    <x v="3"/>
    <x v="3"/>
    <x v="0"/>
    <s v="C927"/>
    <x v="426"/>
    <s v="B1775"/>
    <x v="760"/>
    <x v="1"/>
    <n v="46.41"/>
    <n v="3"/>
    <n v="139.22999999999999"/>
    <x v="1"/>
    <x v="7"/>
  </r>
  <r>
    <s v="O3695"/>
    <d v="2022-10-22T00:00:00"/>
    <x v="6"/>
    <x v="10"/>
    <x v="3"/>
    <s v="C871"/>
    <x v="755"/>
    <s v="B1006"/>
    <x v="632"/>
    <x v="0"/>
    <n v="36.53"/>
    <n v="4"/>
    <n v="146.12"/>
    <x v="1"/>
    <x v="2"/>
  </r>
  <r>
    <s v="O3406"/>
    <d v="2023-07-13T00:00:00"/>
    <x v="5"/>
    <x v="2"/>
    <x v="2"/>
    <s v="C870"/>
    <x v="478"/>
    <s v="B1114"/>
    <x v="642"/>
    <x v="2"/>
    <n v="9.23"/>
    <n v="4"/>
    <n v="36.92"/>
    <x v="0"/>
    <x v="2"/>
  </r>
  <r>
    <s v="O3741"/>
    <d v="2023-04-15T00:00:00"/>
    <x v="6"/>
    <x v="7"/>
    <x v="2"/>
    <s v="C562"/>
    <x v="293"/>
    <s v="B1304"/>
    <x v="422"/>
    <x v="1"/>
    <n v="32.35"/>
    <n v="1"/>
    <n v="32.35"/>
    <x v="0"/>
    <x v="2"/>
  </r>
  <r>
    <s v="O2814"/>
    <d v="2024-07-02T00:00:00"/>
    <x v="4"/>
    <x v="2"/>
    <x v="1"/>
    <s v="C711"/>
    <x v="131"/>
    <s v="B1038"/>
    <x v="707"/>
    <x v="2"/>
    <n v="26.32"/>
    <n v="2"/>
    <n v="52.64"/>
    <x v="1"/>
    <x v="6"/>
  </r>
  <r>
    <s v="O3788"/>
    <d v="2022-09-08T00:00:00"/>
    <x v="5"/>
    <x v="6"/>
    <x v="3"/>
    <s v="C372"/>
    <x v="756"/>
    <s v="B1580"/>
    <x v="157"/>
    <x v="0"/>
    <n v="50.1"/>
    <n v="3"/>
    <n v="150.30000000000001"/>
    <x v="0"/>
    <x v="0"/>
  </r>
  <r>
    <s v="O1890"/>
    <d v="2023-02-08T00:00:00"/>
    <x v="3"/>
    <x v="3"/>
    <x v="2"/>
    <s v="C767"/>
    <x v="757"/>
    <s v="B1772"/>
    <x v="761"/>
    <x v="2"/>
    <n v="17.399999999999999"/>
    <n v="2"/>
    <n v="34.799999999999997"/>
    <x v="2"/>
    <x v="0"/>
  </r>
  <r>
    <s v="O1649"/>
    <d v="2023-07-01T00:00:00"/>
    <x v="6"/>
    <x v="2"/>
    <x v="2"/>
    <s v="C359"/>
    <x v="758"/>
    <s v="B1389"/>
    <x v="762"/>
    <x v="2"/>
    <n v="43.85"/>
    <n v="2"/>
    <n v="87.7"/>
    <x v="0"/>
    <x v="7"/>
  </r>
  <r>
    <s v="O2393"/>
    <d v="2024-04-06T00:00:00"/>
    <x v="6"/>
    <x v="7"/>
    <x v="1"/>
    <s v="C246"/>
    <x v="759"/>
    <s v="B1340"/>
    <x v="648"/>
    <x v="3"/>
    <n v="9.33"/>
    <n v="2"/>
    <n v="18.66"/>
    <x v="2"/>
    <x v="7"/>
  </r>
  <r>
    <s v="O3137"/>
    <d v="2023-07-02T00:00:00"/>
    <x v="0"/>
    <x v="2"/>
    <x v="2"/>
    <s v="C966"/>
    <x v="760"/>
    <s v="B1679"/>
    <x v="763"/>
    <x v="0"/>
    <n v="9.0500000000000007"/>
    <n v="4"/>
    <n v="36.200000000000003"/>
    <x v="2"/>
    <x v="0"/>
  </r>
  <r>
    <s v="O3719"/>
    <d v="2024-03-04T00:00:00"/>
    <x v="1"/>
    <x v="0"/>
    <x v="1"/>
    <s v="C172"/>
    <x v="98"/>
    <s v="B1716"/>
    <x v="625"/>
    <x v="1"/>
    <n v="50.36"/>
    <n v="5"/>
    <n v="251.8"/>
    <x v="0"/>
    <x v="7"/>
  </r>
  <r>
    <s v="O3205"/>
    <d v="2022-09-16T00:00:00"/>
    <x v="2"/>
    <x v="6"/>
    <x v="3"/>
    <s v="C874"/>
    <x v="761"/>
    <s v="B1232"/>
    <x v="444"/>
    <x v="2"/>
    <n v="49.92"/>
    <n v="2"/>
    <n v="99.84"/>
    <x v="0"/>
    <x v="2"/>
  </r>
  <r>
    <s v="O2319"/>
    <d v="2023-01-26T00:00:00"/>
    <x v="5"/>
    <x v="11"/>
    <x v="2"/>
    <s v="C420"/>
    <x v="460"/>
    <s v="B1927"/>
    <x v="764"/>
    <x v="2"/>
    <n v="52.53"/>
    <n v="1"/>
    <n v="52.53"/>
    <x v="2"/>
    <x v="2"/>
  </r>
  <r>
    <s v="O3460"/>
    <d v="2022-11-26T00:00:00"/>
    <x v="6"/>
    <x v="5"/>
    <x v="3"/>
    <s v="C538"/>
    <x v="177"/>
    <s v="B1580"/>
    <x v="765"/>
    <x v="2"/>
    <n v="49.12"/>
    <n v="4"/>
    <n v="196.48"/>
    <x v="2"/>
    <x v="3"/>
  </r>
  <r>
    <s v="O1188"/>
    <d v="2024-07-19T00:00:00"/>
    <x v="2"/>
    <x v="2"/>
    <x v="1"/>
    <s v="C193"/>
    <x v="762"/>
    <s v="B1624"/>
    <x v="635"/>
    <x v="0"/>
    <n v="25.88"/>
    <n v="1"/>
    <n v="25.88"/>
    <x v="0"/>
    <x v="3"/>
  </r>
  <r>
    <s v="O2433"/>
    <d v="2024-08-01T00:00:00"/>
    <x v="5"/>
    <x v="8"/>
    <x v="1"/>
    <s v="C907"/>
    <x v="281"/>
    <s v="B1262"/>
    <x v="766"/>
    <x v="0"/>
    <n v="14.49"/>
    <n v="4"/>
    <n v="57.96"/>
    <x v="0"/>
    <x v="2"/>
  </r>
  <r>
    <s v="O2107"/>
    <d v="2024-02-10T00:00:00"/>
    <x v="6"/>
    <x v="3"/>
    <x v="1"/>
    <s v="C946"/>
    <x v="763"/>
    <s v="B1120"/>
    <x v="767"/>
    <x v="0"/>
    <n v="44.8"/>
    <n v="5"/>
    <n v="224"/>
    <x v="2"/>
    <x v="1"/>
  </r>
  <r>
    <s v="O3390"/>
    <d v="2023-09-21T00:00:00"/>
    <x v="5"/>
    <x v="6"/>
    <x v="2"/>
    <s v="C738"/>
    <x v="754"/>
    <s v="B1376"/>
    <x v="768"/>
    <x v="0"/>
    <n v="52.68"/>
    <n v="1"/>
    <n v="52.68"/>
    <x v="0"/>
    <x v="3"/>
  </r>
  <r>
    <s v="O3535"/>
    <d v="2023-08-08T00:00:00"/>
    <x v="4"/>
    <x v="8"/>
    <x v="2"/>
    <s v="C269"/>
    <x v="417"/>
    <s v="B1018"/>
    <x v="140"/>
    <x v="2"/>
    <n v="10.130000000000001"/>
    <n v="2"/>
    <n v="20.260000000000002"/>
    <x v="0"/>
    <x v="7"/>
  </r>
  <r>
    <s v="O1314"/>
    <d v="2023-06-11T00:00:00"/>
    <x v="0"/>
    <x v="1"/>
    <x v="2"/>
    <s v="C754"/>
    <x v="573"/>
    <s v="B1180"/>
    <x v="769"/>
    <x v="3"/>
    <n v="33.86"/>
    <n v="2"/>
    <n v="67.72"/>
    <x v="1"/>
    <x v="4"/>
  </r>
  <r>
    <s v="O3234"/>
    <d v="2024-04-11T00:00:00"/>
    <x v="5"/>
    <x v="7"/>
    <x v="1"/>
    <s v="C241"/>
    <x v="617"/>
    <s v="B1247"/>
    <x v="703"/>
    <x v="0"/>
    <n v="7.05"/>
    <n v="4"/>
    <n v="28.2"/>
    <x v="2"/>
    <x v="1"/>
  </r>
  <r>
    <s v="O2886"/>
    <d v="2022-12-22T00:00:00"/>
    <x v="5"/>
    <x v="9"/>
    <x v="3"/>
    <s v="C165"/>
    <x v="375"/>
    <s v="B1488"/>
    <x v="396"/>
    <x v="2"/>
    <n v="31.9"/>
    <n v="2"/>
    <n v="63.8"/>
    <x v="1"/>
    <x v="3"/>
  </r>
  <r>
    <s v="O1351"/>
    <d v="2024-05-01T00:00:00"/>
    <x v="3"/>
    <x v="4"/>
    <x v="1"/>
    <s v="C877"/>
    <x v="744"/>
    <s v="B1433"/>
    <x v="137"/>
    <x v="3"/>
    <n v="36.549999999999997"/>
    <n v="3"/>
    <n v="109.65"/>
    <x v="0"/>
    <x v="7"/>
  </r>
  <r>
    <s v="O1859"/>
    <d v="2023-07-20T00:00:00"/>
    <x v="5"/>
    <x v="2"/>
    <x v="2"/>
    <s v="C830"/>
    <x v="764"/>
    <s v="B1013"/>
    <x v="770"/>
    <x v="1"/>
    <n v="6.56"/>
    <n v="3"/>
    <n v="19.68"/>
    <x v="3"/>
    <x v="3"/>
  </r>
  <r>
    <s v="O3161"/>
    <d v="2023-12-29T00:00:00"/>
    <x v="2"/>
    <x v="9"/>
    <x v="2"/>
    <s v="C773"/>
    <x v="650"/>
    <s v="B1387"/>
    <x v="740"/>
    <x v="1"/>
    <n v="43.33"/>
    <n v="4"/>
    <n v="173.32"/>
    <x v="2"/>
    <x v="6"/>
  </r>
  <r>
    <s v="O1861"/>
    <d v="2024-10-15T00:00:00"/>
    <x v="4"/>
    <x v="10"/>
    <x v="1"/>
    <s v="C772"/>
    <x v="765"/>
    <s v="B1708"/>
    <x v="771"/>
    <x v="2"/>
    <n v="10.050000000000001"/>
    <n v="4"/>
    <n v="40.200000000000003"/>
    <x v="2"/>
    <x v="3"/>
  </r>
  <r>
    <s v="O3739"/>
    <d v="2023-01-01T00:00:00"/>
    <x v="0"/>
    <x v="11"/>
    <x v="2"/>
    <s v="C639"/>
    <x v="163"/>
    <s v="B1015"/>
    <x v="772"/>
    <x v="0"/>
    <n v="10.63"/>
    <n v="4"/>
    <n v="42.52"/>
    <x v="0"/>
    <x v="3"/>
  </r>
  <r>
    <s v="O3530"/>
    <d v="2025-06-02T00:00:00"/>
    <x v="1"/>
    <x v="1"/>
    <x v="0"/>
    <s v="C530"/>
    <x v="766"/>
    <s v="B1160"/>
    <x v="366"/>
    <x v="0"/>
    <n v="23.12"/>
    <n v="3"/>
    <n v="69.36"/>
    <x v="2"/>
    <x v="7"/>
  </r>
  <r>
    <s v="O3761"/>
    <d v="2024-12-25T00:00:00"/>
    <x v="3"/>
    <x v="9"/>
    <x v="1"/>
    <s v="C977"/>
    <x v="1"/>
    <s v="B1025"/>
    <x v="306"/>
    <x v="0"/>
    <n v="12.03"/>
    <n v="2"/>
    <n v="24.06"/>
    <x v="0"/>
    <x v="0"/>
  </r>
  <r>
    <s v="O2977"/>
    <d v="2025-07-05T00:00:00"/>
    <x v="6"/>
    <x v="2"/>
    <x v="0"/>
    <s v="C376"/>
    <x v="103"/>
    <s v="B1131"/>
    <x v="773"/>
    <x v="0"/>
    <n v="7.69"/>
    <n v="5"/>
    <n v="38.450000000000003"/>
    <x v="1"/>
    <x v="7"/>
  </r>
  <r>
    <s v="O3040"/>
    <d v="2022-10-22T00:00:00"/>
    <x v="6"/>
    <x v="10"/>
    <x v="3"/>
    <s v="C259"/>
    <x v="128"/>
    <s v="B1464"/>
    <x v="774"/>
    <x v="1"/>
    <n v="28.11"/>
    <n v="1"/>
    <n v="28.11"/>
    <x v="1"/>
    <x v="0"/>
  </r>
  <r>
    <s v="O2634"/>
    <d v="2023-10-06T00:00:00"/>
    <x v="2"/>
    <x v="10"/>
    <x v="2"/>
    <s v="C739"/>
    <x v="767"/>
    <s v="B1362"/>
    <x v="775"/>
    <x v="1"/>
    <n v="51.42"/>
    <n v="4"/>
    <n v="205.68"/>
    <x v="1"/>
    <x v="2"/>
  </r>
  <r>
    <s v="O3239"/>
    <d v="2023-01-06T00:00:00"/>
    <x v="2"/>
    <x v="11"/>
    <x v="2"/>
    <s v="C893"/>
    <x v="423"/>
    <s v="B1225"/>
    <x v="106"/>
    <x v="2"/>
    <n v="8.9700000000000006"/>
    <n v="5"/>
    <n v="44.85"/>
    <x v="0"/>
    <x v="0"/>
  </r>
  <r>
    <s v="O2772"/>
    <d v="2025-05-23T00:00:00"/>
    <x v="2"/>
    <x v="4"/>
    <x v="0"/>
    <s v="C487"/>
    <x v="82"/>
    <s v="B1263"/>
    <x v="506"/>
    <x v="2"/>
    <n v="20.43"/>
    <n v="5"/>
    <n v="102.15"/>
    <x v="0"/>
    <x v="2"/>
  </r>
  <r>
    <s v="O1800"/>
    <d v="2024-02-28T00:00:00"/>
    <x v="3"/>
    <x v="3"/>
    <x v="1"/>
    <s v="C681"/>
    <x v="768"/>
    <s v="B1152"/>
    <x v="776"/>
    <x v="0"/>
    <n v="44.66"/>
    <n v="2"/>
    <n v="89.32"/>
    <x v="3"/>
    <x v="2"/>
  </r>
  <r>
    <s v="O3504"/>
    <d v="2025-03-24T00:00:00"/>
    <x v="1"/>
    <x v="0"/>
    <x v="0"/>
    <s v="C575"/>
    <x v="140"/>
    <s v="B1725"/>
    <x v="777"/>
    <x v="2"/>
    <n v="18.82"/>
    <n v="3"/>
    <n v="56.46"/>
    <x v="2"/>
    <x v="6"/>
  </r>
  <r>
    <s v="O3629"/>
    <d v="2024-04-15T00:00:00"/>
    <x v="1"/>
    <x v="7"/>
    <x v="1"/>
    <s v="C604"/>
    <x v="673"/>
    <s v="B1578"/>
    <x v="171"/>
    <x v="2"/>
    <n v="19.920000000000002"/>
    <n v="2"/>
    <n v="39.840000000000003"/>
    <x v="1"/>
    <x v="5"/>
  </r>
  <r>
    <s v="O1425"/>
    <d v="2023-08-15T00:00:00"/>
    <x v="4"/>
    <x v="8"/>
    <x v="2"/>
    <s v="C989"/>
    <x v="423"/>
    <s v="B1911"/>
    <x v="778"/>
    <x v="0"/>
    <n v="38.5"/>
    <n v="1"/>
    <n v="38.5"/>
    <x v="2"/>
    <x v="1"/>
  </r>
  <r>
    <s v="O2321"/>
    <d v="2022-12-28T00:00:00"/>
    <x v="3"/>
    <x v="9"/>
    <x v="3"/>
    <s v="C855"/>
    <x v="368"/>
    <s v="B1549"/>
    <x v="19"/>
    <x v="0"/>
    <n v="39.840000000000003"/>
    <n v="5"/>
    <n v="199.2"/>
    <x v="2"/>
    <x v="3"/>
  </r>
  <r>
    <s v="O2112"/>
    <d v="2023-05-18T00:00:00"/>
    <x v="5"/>
    <x v="4"/>
    <x v="2"/>
    <s v="C484"/>
    <x v="624"/>
    <s v="B1983"/>
    <x v="779"/>
    <x v="2"/>
    <n v="25.55"/>
    <n v="2"/>
    <n v="51.1"/>
    <x v="0"/>
    <x v="1"/>
  </r>
  <r>
    <s v="O3584"/>
    <d v="2023-01-31T00:00:00"/>
    <x v="4"/>
    <x v="11"/>
    <x v="2"/>
    <s v="C538"/>
    <x v="177"/>
    <s v="B1445"/>
    <x v="749"/>
    <x v="2"/>
    <n v="56.4"/>
    <n v="4"/>
    <n v="225.6"/>
    <x v="2"/>
    <x v="6"/>
  </r>
  <r>
    <s v="O2636"/>
    <d v="2024-09-29T00:00:00"/>
    <x v="0"/>
    <x v="6"/>
    <x v="1"/>
    <s v="C999"/>
    <x v="501"/>
    <s v="B1983"/>
    <x v="343"/>
    <x v="0"/>
    <n v="22.43"/>
    <n v="1"/>
    <n v="22.43"/>
    <x v="2"/>
    <x v="7"/>
  </r>
  <r>
    <s v="O2189"/>
    <d v="2023-02-20T00:00:00"/>
    <x v="1"/>
    <x v="3"/>
    <x v="2"/>
    <s v="C594"/>
    <x v="769"/>
    <s v="B1803"/>
    <x v="780"/>
    <x v="3"/>
    <n v="21.52"/>
    <n v="5"/>
    <n v="107.6"/>
    <x v="2"/>
    <x v="2"/>
  </r>
  <r>
    <s v="O3644"/>
    <d v="2023-01-06T00:00:00"/>
    <x v="2"/>
    <x v="11"/>
    <x v="2"/>
    <s v="C944"/>
    <x v="628"/>
    <s v="B1746"/>
    <x v="602"/>
    <x v="3"/>
    <n v="39.200000000000003"/>
    <n v="3"/>
    <n v="117.6"/>
    <x v="0"/>
    <x v="7"/>
  </r>
  <r>
    <s v="O3213"/>
    <d v="2022-11-23T00:00:00"/>
    <x v="3"/>
    <x v="5"/>
    <x v="3"/>
    <s v="C334"/>
    <x v="445"/>
    <s v="B1856"/>
    <x v="781"/>
    <x v="0"/>
    <n v="29.55"/>
    <n v="1"/>
    <n v="29.55"/>
    <x v="0"/>
    <x v="2"/>
  </r>
  <r>
    <s v="O3805"/>
    <d v="2023-06-01T00:00:00"/>
    <x v="5"/>
    <x v="1"/>
    <x v="2"/>
    <s v="C183"/>
    <x v="26"/>
    <s v="B1657"/>
    <x v="656"/>
    <x v="2"/>
    <n v="40.369999999999997"/>
    <n v="3"/>
    <n v="121.11"/>
    <x v="2"/>
    <x v="2"/>
  </r>
  <r>
    <s v="O2773"/>
    <d v="2024-09-17T00:00:00"/>
    <x v="4"/>
    <x v="6"/>
    <x v="1"/>
    <s v="C867"/>
    <x v="657"/>
    <s v="B1651"/>
    <x v="782"/>
    <x v="0"/>
    <n v="33.22"/>
    <n v="5"/>
    <n v="166.1"/>
    <x v="0"/>
    <x v="2"/>
  </r>
  <r>
    <s v="O2296"/>
    <d v="2025-07-09T00:00:00"/>
    <x v="3"/>
    <x v="2"/>
    <x v="0"/>
    <s v="C374"/>
    <x v="745"/>
    <s v="B1254"/>
    <x v="783"/>
    <x v="0"/>
    <n v="39.43"/>
    <n v="4"/>
    <n v="157.72"/>
    <x v="2"/>
    <x v="6"/>
  </r>
  <r>
    <s v="O3990"/>
    <d v="2022-11-24T00:00:00"/>
    <x v="5"/>
    <x v="5"/>
    <x v="3"/>
    <s v="C613"/>
    <x v="770"/>
    <s v="B1922"/>
    <x v="784"/>
    <x v="0"/>
    <n v="12.08"/>
    <n v="3"/>
    <n v="36.24"/>
    <x v="2"/>
    <x v="0"/>
  </r>
  <r>
    <s v="O2368"/>
    <d v="2023-07-15T00:00:00"/>
    <x v="6"/>
    <x v="2"/>
    <x v="2"/>
    <s v="C310"/>
    <x v="771"/>
    <s v="B1042"/>
    <x v="785"/>
    <x v="2"/>
    <n v="14.6"/>
    <n v="5"/>
    <n v="73"/>
    <x v="1"/>
    <x v="6"/>
  </r>
  <r>
    <s v="O2842"/>
    <d v="2025-06-10T00:00:00"/>
    <x v="4"/>
    <x v="1"/>
    <x v="0"/>
    <s v="C433"/>
    <x v="772"/>
    <s v="B1648"/>
    <x v="786"/>
    <x v="1"/>
    <n v="52.68"/>
    <n v="1"/>
    <n v="52.68"/>
    <x v="0"/>
    <x v="1"/>
  </r>
  <r>
    <s v="O3606"/>
    <d v="2024-09-22T00:00:00"/>
    <x v="0"/>
    <x v="6"/>
    <x v="1"/>
    <s v="C181"/>
    <x v="773"/>
    <s v="B1342"/>
    <x v="548"/>
    <x v="0"/>
    <n v="44.14"/>
    <n v="2"/>
    <n v="88.28"/>
    <x v="0"/>
    <x v="2"/>
  </r>
  <r>
    <s v="O1078"/>
    <d v="2023-05-27T00:00:00"/>
    <x v="6"/>
    <x v="4"/>
    <x v="2"/>
    <s v="C423"/>
    <x v="464"/>
    <s v="B1236"/>
    <x v="787"/>
    <x v="2"/>
    <n v="9.3800000000000008"/>
    <n v="5"/>
    <n v="46.9"/>
    <x v="1"/>
    <x v="0"/>
  </r>
  <r>
    <s v="O2078"/>
    <d v="2023-08-23T00:00:00"/>
    <x v="3"/>
    <x v="8"/>
    <x v="2"/>
    <s v="C696"/>
    <x v="774"/>
    <s v="B1864"/>
    <x v="97"/>
    <x v="1"/>
    <n v="7.63"/>
    <n v="5"/>
    <n v="38.15"/>
    <x v="3"/>
    <x v="2"/>
  </r>
  <r>
    <s v="O1503"/>
    <d v="2024-05-08T00:00:00"/>
    <x v="3"/>
    <x v="4"/>
    <x v="1"/>
    <s v="C998"/>
    <x v="193"/>
    <s v="B1261"/>
    <x v="788"/>
    <x v="0"/>
    <n v="34.99"/>
    <n v="3"/>
    <n v="104.97"/>
    <x v="2"/>
    <x v="4"/>
  </r>
  <r>
    <s v="O2399"/>
    <d v="2024-09-08T00:00:00"/>
    <x v="0"/>
    <x v="6"/>
    <x v="1"/>
    <s v="C745"/>
    <x v="311"/>
    <s v="B1948"/>
    <x v="163"/>
    <x v="3"/>
    <n v="38.200000000000003"/>
    <n v="2"/>
    <n v="76.400000000000006"/>
    <x v="2"/>
    <x v="2"/>
  </r>
  <r>
    <s v="O1906"/>
    <d v="2023-02-07T00:00:00"/>
    <x v="4"/>
    <x v="3"/>
    <x v="2"/>
    <s v="C537"/>
    <x v="775"/>
    <s v="B1806"/>
    <x v="309"/>
    <x v="1"/>
    <n v="29.78"/>
    <n v="5"/>
    <n v="148.9"/>
    <x v="3"/>
    <x v="7"/>
  </r>
  <r>
    <s v="O2521"/>
    <d v="2023-05-04T00:00:00"/>
    <x v="5"/>
    <x v="4"/>
    <x v="2"/>
    <s v="C517"/>
    <x v="584"/>
    <s v="B1181"/>
    <x v="789"/>
    <x v="0"/>
    <n v="39.090000000000003"/>
    <n v="2"/>
    <n v="78.180000000000007"/>
    <x v="1"/>
    <x v="2"/>
  </r>
  <r>
    <s v="O2419"/>
    <d v="2023-05-13T00:00:00"/>
    <x v="6"/>
    <x v="4"/>
    <x v="2"/>
    <s v="C621"/>
    <x v="223"/>
    <s v="B1849"/>
    <x v="38"/>
    <x v="2"/>
    <n v="32.46"/>
    <n v="4"/>
    <n v="129.84"/>
    <x v="0"/>
    <x v="0"/>
  </r>
  <r>
    <s v="O2400"/>
    <d v="2024-02-07T00:00:00"/>
    <x v="3"/>
    <x v="3"/>
    <x v="1"/>
    <s v="C552"/>
    <x v="495"/>
    <s v="B1844"/>
    <x v="618"/>
    <x v="1"/>
    <n v="21.77"/>
    <n v="3"/>
    <n v="65.31"/>
    <x v="0"/>
    <x v="6"/>
  </r>
  <r>
    <s v="O1163"/>
    <d v="2024-05-26T00:00:00"/>
    <x v="0"/>
    <x v="4"/>
    <x v="1"/>
    <s v="C799"/>
    <x v="634"/>
    <s v="B1139"/>
    <x v="790"/>
    <x v="1"/>
    <n v="23.65"/>
    <n v="2"/>
    <n v="47.3"/>
    <x v="0"/>
    <x v="2"/>
  </r>
  <r>
    <s v="O3577"/>
    <d v="2024-10-02T00:00:00"/>
    <x v="3"/>
    <x v="10"/>
    <x v="1"/>
    <s v="C453"/>
    <x v="285"/>
    <s v="B1144"/>
    <x v="313"/>
    <x v="1"/>
    <n v="44.23"/>
    <n v="1"/>
    <n v="44.23"/>
    <x v="2"/>
    <x v="2"/>
  </r>
  <r>
    <s v="O1777"/>
    <d v="2024-03-03T00:00:00"/>
    <x v="0"/>
    <x v="0"/>
    <x v="1"/>
    <s v="C948"/>
    <x v="208"/>
    <s v="B1602"/>
    <x v="791"/>
    <x v="3"/>
    <n v="39.93"/>
    <n v="5"/>
    <n v="199.65"/>
    <x v="3"/>
    <x v="4"/>
  </r>
  <r>
    <s v="O3670"/>
    <d v="2024-12-12T00:00:00"/>
    <x v="5"/>
    <x v="9"/>
    <x v="1"/>
    <s v="C983"/>
    <x v="44"/>
    <s v="B1176"/>
    <x v="527"/>
    <x v="1"/>
    <n v="19.54"/>
    <n v="5"/>
    <n v="97.7"/>
    <x v="0"/>
    <x v="2"/>
  </r>
  <r>
    <s v="O2738"/>
    <d v="2024-05-22T00:00:00"/>
    <x v="3"/>
    <x v="4"/>
    <x v="1"/>
    <s v="C325"/>
    <x v="776"/>
    <s v="B1598"/>
    <x v="792"/>
    <x v="1"/>
    <n v="5.68"/>
    <n v="4"/>
    <n v="22.72"/>
    <x v="2"/>
    <x v="2"/>
  </r>
  <r>
    <s v="O1542"/>
    <d v="2024-02-14T00:00:00"/>
    <x v="3"/>
    <x v="3"/>
    <x v="1"/>
    <s v="C213"/>
    <x v="777"/>
    <s v="B1737"/>
    <x v="688"/>
    <x v="1"/>
    <n v="32.85"/>
    <n v="1"/>
    <n v="32.85"/>
    <x v="2"/>
    <x v="7"/>
  </r>
  <r>
    <s v="O3454"/>
    <d v="2022-10-22T00:00:00"/>
    <x v="6"/>
    <x v="10"/>
    <x v="3"/>
    <s v="C930"/>
    <x v="778"/>
    <s v="B1033"/>
    <x v="677"/>
    <x v="2"/>
    <n v="46.05"/>
    <n v="1"/>
    <n v="46.05"/>
    <x v="0"/>
    <x v="3"/>
  </r>
  <r>
    <s v="O3867"/>
    <d v="2025-06-23T00:00:00"/>
    <x v="1"/>
    <x v="1"/>
    <x v="0"/>
    <s v="C993"/>
    <x v="779"/>
    <s v="B1332"/>
    <x v="793"/>
    <x v="2"/>
    <n v="21.9"/>
    <n v="1"/>
    <n v="21.9"/>
    <x v="0"/>
    <x v="7"/>
  </r>
  <r>
    <s v="O3970"/>
    <d v="2025-04-03T00:00:00"/>
    <x v="5"/>
    <x v="7"/>
    <x v="0"/>
    <s v="C101"/>
    <x v="780"/>
    <s v="B1773"/>
    <x v="607"/>
    <x v="0"/>
    <n v="48.64"/>
    <n v="5"/>
    <n v="243.2"/>
    <x v="0"/>
    <x v="5"/>
  </r>
  <r>
    <s v="O2955"/>
    <d v="2022-10-14T00:00:00"/>
    <x v="2"/>
    <x v="10"/>
    <x v="3"/>
    <s v="C328"/>
    <x v="20"/>
    <s v="B1316"/>
    <x v="794"/>
    <x v="0"/>
    <n v="21.6"/>
    <n v="2"/>
    <n v="43.2"/>
    <x v="2"/>
    <x v="1"/>
  </r>
  <r>
    <s v="O2166"/>
    <d v="2023-03-29T00:00:00"/>
    <x v="3"/>
    <x v="0"/>
    <x v="2"/>
    <s v="C978"/>
    <x v="781"/>
    <s v="B1542"/>
    <x v="795"/>
    <x v="0"/>
    <n v="19.920000000000002"/>
    <n v="4"/>
    <n v="79.680000000000007"/>
    <x v="2"/>
    <x v="3"/>
  </r>
  <r>
    <s v="O2923"/>
    <d v="2025-05-17T00:00:00"/>
    <x v="6"/>
    <x v="4"/>
    <x v="0"/>
    <s v="C818"/>
    <x v="782"/>
    <s v="B1645"/>
    <x v="796"/>
    <x v="3"/>
    <n v="13.36"/>
    <n v="1"/>
    <n v="13.36"/>
    <x v="0"/>
    <x v="2"/>
  </r>
  <r>
    <s v="O1826"/>
    <d v="2024-08-05T00:00:00"/>
    <x v="1"/>
    <x v="8"/>
    <x v="1"/>
    <s v="C159"/>
    <x v="783"/>
    <s v="B1297"/>
    <x v="797"/>
    <x v="2"/>
    <n v="11.87"/>
    <n v="3"/>
    <n v="35.61"/>
    <x v="2"/>
    <x v="4"/>
  </r>
  <r>
    <s v="O2770"/>
    <d v="2022-12-05T00:00:00"/>
    <x v="1"/>
    <x v="9"/>
    <x v="3"/>
    <s v="C337"/>
    <x v="784"/>
    <s v="B1586"/>
    <x v="117"/>
    <x v="0"/>
    <n v="10.86"/>
    <n v="3"/>
    <n v="32.58"/>
    <x v="2"/>
    <x v="0"/>
  </r>
  <r>
    <s v="O2246"/>
    <d v="2023-07-28T00:00:00"/>
    <x v="2"/>
    <x v="2"/>
    <x v="2"/>
    <s v="C557"/>
    <x v="785"/>
    <s v="B1064"/>
    <x v="190"/>
    <x v="2"/>
    <n v="21.4"/>
    <n v="3"/>
    <n v="64.2"/>
    <x v="0"/>
    <x v="7"/>
  </r>
  <r>
    <s v="O1759"/>
    <d v="2023-10-20T00:00:00"/>
    <x v="2"/>
    <x v="10"/>
    <x v="2"/>
    <s v="C919"/>
    <x v="786"/>
    <s v="B1949"/>
    <x v="372"/>
    <x v="1"/>
    <n v="42.72"/>
    <n v="3"/>
    <n v="128.16"/>
    <x v="3"/>
    <x v="1"/>
  </r>
  <r>
    <s v="O3266"/>
    <d v="2025-05-23T00:00:00"/>
    <x v="2"/>
    <x v="4"/>
    <x v="0"/>
    <s v="C452"/>
    <x v="546"/>
    <s v="B1077"/>
    <x v="360"/>
    <x v="2"/>
    <n v="40.130000000000003"/>
    <n v="2"/>
    <n v="80.260000000000005"/>
    <x v="2"/>
    <x v="7"/>
  </r>
  <r>
    <s v="O3740"/>
    <d v="2024-03-23T00:00:00"/>
    <x v="6"/>
    <x v="0"/>
    <x v="1"/>
    <s v="C673"/>
    <x v="34"/>
    <s v="B1745"/>
    <x v="25"/>
    <x v="0"/>
    <n v="47.44"/>
    <n v="2"/>
    <n v="94.88"/>
    <x v="2"/>
    <x v="0"/>
  </r>
  <r>
    <s v="O1405"/>
    <d v="2023-04-08T00:00:00"/>
    <x v="6"/>
    <x v="7"/>
    <x v="2"/>
    <s v="C763"/>
    <x v="787"/>
    <s v="B1003"/>
    <x v="650"/>
    <x v="0"/>
    <n v="42.42"/>
    <n v="2"/>
    <n v="84.84"/>
    <x v="2"/>
    <x v="7"/>
  </r>
  <r>
    <s v="O2832"/>
    <d v="2024-10-11T00:00:00"/>
    <x v="2"/>
    <x v="10"/>
    <x v="1"/>
    <s v="C983"/>
    <x v="44"/>
    <s v="B1688"/>
    <x v="72"/>
    <x v="3"/>
    <n v="36.729999999999997"/>
    <n v="4"/>
    <n v="146.91999999999999"/>
    <x v="0"/>
    <x v="2"/>
  </r>
  <r>
    <s v="O1852"/>
    <d v="2024-06-29T00:00:00"/>
    <x v="6"/>
    <x v="1"/>
    <x v="1"/>
    <s v="C604"/>
    <x v="673"/>
    <s v="B1510"/>
    <x v="666"/>
    <x v="3"/>
    <n v="41.51"/>
    <n v="1"/>
    <n v="41.51"/>
    <x v="1"/>
    <x v="1"/>
  </r>
  <r>
    <s v="O1788"/>
    <d v="2024-02-29T00:00:00"/>
    <x v="5"/>
    <x v="3"/>
    <x v="1"/>
    <s v="C877"/>
    <x v="337"/>
    <s v="B1945"/>
    <x v="798"/>
    <x v="0"/>
    <n v="29.1"/>
    <n v="2"/>
    <n v="58.2"/>
    <x v="2"/>
    <x v="0"/>
  </r>
  <r>
    <s v="O2313"/>
    <d v="2025-05-29T00:00:00"/>
    <x v="5"/>
    <x v="4"/>
    <x v="0"/>
    <s v="C234"/>
    <x v="606"/>
    <s v="B1991"/>
    <x v="599"/>
    <x v="1"/>
    <n v="40.9"/>
    <n v="5"/>
    <n v="204.5"/>
    <x v="1"/>
    <x v="2"/>
  </r>
  <r>
    <s v="O2494"/>
    <d v="2024-06-07T00:00:00"/>
    <x v="2"/>
    <x v="1"/>
    <x v="1"/>
    <s v="C568"/>
    <x v="183"/>
    <s v="B1633"/>
    <x v="799"/>
    <x v="0"/>
    <n v="11.61"/>
    <n v="1"/>
    <n v="11.61"/>
    <x v="0"/>
    <x v="0"/>
  </r>
  <r>
    <s v="O3837"/>
    <d v="2023-06-18T00:00:00"/>
    <x v="0"/>
    <x v="1"/>
    <x v="2"/>
    <s v="C569"/>
    <x v="632"/>
    <s v="B1198"/>
    <x v="735"/>
    <x v="1"/>
    <n v="19.46"/>
    <n v="3"/>
    <n v="58.38"/>
    <x v="0"/>
    <x v="2"/>
  </r>
  <r>
    <s v="O3958"/>
    <d v="2023-07-12T00:00:00"/>
    <x v="3"/>
    <x v="2"/>
    <x v="2"/>
    <s v="C163"/>
    <x v="361"/>
    <s v="B1058"/>
    <x v="605"/>
    <x v="1"/>
    <n v="14.26"/>
    <n v="4"/>
    <n v="57.04"/>
    <x v="0"/>
    <x v="6"/>
  </r>
  <r>
    <s v="O2146"/>
    <d v="2024-11-01T00:00:00"/>
    <x v="2"/>
    <x v="5"/>
    <x v="1"/>
    <s v="C562"/>
    <x v="199"/>
    <s v="B1647"/>
    <x v="643"/>
    <x v="2"/>
    <n v="21.61"/>
    <n v="5"/>
    <n v="108.05"/>
    <x v="3"/>
    <x v="1"/>
  </r>
  <r>
    <s v="O3687"/>
    <d v="2024-07-08T00:00:00"/>
    <x v="1"/>
    <x v="2"/>
    <x v="1"/>
    <s v="C688"/>
    <x v="788"/>
    <s v="B1740"/>
    <x v="733"/>
    <x v="0"/>
    <n v="42.24"/>
    <n v="2"/>
    <n v="84.48"/>
    <x v="0"/>
    <x v="0"/>
  </r>
  <r>
    <s v="O3364"/>
    <d v="2025-06-14T00:00:00"/>
    <x v="6"/>
    <x v="1"/>
    <x v="0"/>
    <s v="C333"/>
    <x v="512"/>
    <s v="B1270"/>
    <x v="800"/>
    <x v="0"/>
    <n v="15.94"/>
    <n v="5"/>
    <n v="79.7"/>
    <x v="2"/>
    <x v="5"/>
  </r>
  <r>
    <s v="O1419"/>
    <d v="2023-07-07T00:00:00"/>
    <x v="2"/>
    <x v="2"/>
    <x v="2"/>
    <s v="C820"/>
    <x v="789"/>
    <s v="B1385"/>
    <x v="801"/>
    <x v="0"/>
    <n v="28.3"/>
    <n v="3"/>
    <n v="84.9"/>
    <x v="1"/>
    <x v="0"/>
  </r>
  <r>
    <s v="O1602"/>
    <d v="2024-07-19T00:00:00"/>
    <x v="2"/>
    <x v="2"/>
    <x v="1"/>
    <s v="C474"/>
    <x v="790"/>
    <s v="B1332"/>
    <x v="793"/>
    <x v="1"/>
    <n v="21.4"/>
    <n v="1"/>
    <n v="21.4"/>
    <x v="0"/>
    <x v="3"/>
  </r>
  <r>
    <s v="O2725"/>
    <d v="2024-08-30T00:00:00"/>
    <x v="2"/>
    <x v="8"/>
    <x v="1"/>
    <s v="C691"/>
    <x v="533"/>
    <s v="B1362"/>
    <x v="802"/>
    <x v="0"/>
    <n v="11.14"/>
    <n v="2"/>
    <n v="22.28"/>
    <x v="2"/>
    <x v="5"/>
  </r>
  <r>
    <s v="O3573"/>
    <d v="2022-09-08T00:00:00"/>
    <x v="5"/>
    <x v="6"/>
    <x v="3"/>
    <s v="C500"/>
    <x v="791"/>
    <s v="B1715"/>
    <x v="418"/>
    <x v="3"/>
    <n v="37.93"/>
    <n v="4"/>
    <n v="151.72"/>
    <x v="2"/>
    <x v="5"/>
  </r>
  <r>
    <s v="O2257"/>
    <d v="2024-08-04T00:00:00"/>
    <x v="0"/>
    <x v="8"/>
    <x v="1"/>
    <s v="C632"/>
    <x v="792"/>
    <s v="B1232"/>
    <x v="803"/>
    <x v="0"/>
    <n v="32.700000000000003"/>
    <n v="1"/>
    <n v="32.700000000000003"/>
    <x v="0"/>
    <x v="2"/>
  </r>
  <r>
    <s v="O1697"/>
    <d v="2024-02-02T00:00:00"/>
    <x v="2"/>
    <x v="3"/>
    <x v="1"/>
    <s v="C343"/>
    <x v="83"/>
    <s v="B1891"/>
    <x v="804"/>
    <x v="0"/>
    <n v="23.52"/>
    <n v="1"/>
    <n v="23.52"/>
    <x v="2"/>
    <x v="0"/>
  </r>
  <r>
    <s v="O2691"/>
    <d v="2024-10-10T00:00:00"/>
    <x v="5"/>
    <x v="10"/>
    <x v="1"/>
    <s v="C983"/>
    <x v="44"/>
    <s v="B1133"/>
    <x v="805"/>
    <x v="0"/>
    <n v="45.57"/>
    <n v="2"/>
    <n v="91.14"/>
    <x v="2"/>
    <x v="3"/>
  </r>
  <r>
    <s v="O2503"/>
    <d v="2024-10-23T00:00:00"/>
    <x v="3"/>
    <x v="10"/>
    <x v="1"/>
    <s v="C926"/>
    <x v="793"/>
    <s v="B1456"/>
    <x v="421"/>
    <x v="0"/>
    <n v="15.24"/>
    <n v="3"/>
    <n v="45.72"/>
    <x v="2"/>
    <x v="5"/>
  </r>
  <r>
    <s v="O1276"/>
    <d v="2024-04-05T00:00:00"/>
    <x v="2"/>
    <x v="7"/>
    <x v="1"/>
    <s v="C114"/>
    <x v="385"/>
    <s v="B1465"/>
    <x v="416"/>
    <x v="1"/>
    <n v="21.46"/>
    <n v="2"/>
    <n v="42.92"/>
    <x v="1"/>
    <x v="1"/>
  </r>
  <r>
    <s v="O1131"/>
    <d v="2024-12-15T00:00:00"/>
    <x v="0"/>
    <x v="9"/>
    <x v="1"/>
    <s v="C950"/>
    <x v="794"/>
    <s v="B1485"/>
    <x v="806"/>
    <x v="0"/>
    <n v="23.93"/>
    <n v="5"/>
    <n v="119.65"/>
    <x v="3"/>
    <x v="1"/>
  </r>
  <r>
    <s v="O3895"/>
    <d v="2024-01-19T00:00:00"/>
    <x v="2"/>
    <x v="11"/>
    <x v="1"/>
    <s v="C138"/>
    <x v="795"/>
    <s v="B1264"/>
    <x v="376"/>
    <x v="2"/>
    <n v="20.41"/>
    <n v="4"/>
    <n v="81.64"/>
    <x v="0"/>
    <x v="5"/>
  </r>
  <r>
    <s v="O2460"/>
    <d v="2022-10-06T00:00:00"/>
    <x v="5"/>
    <x v="10"/>
    <x v="3"/>
    <s v="C325"/>
    <x v="496"/>
    <s v="B1701"/>
    <x v="486"/>
    <x v="2"/>
    <n v="40.06"/>
    <n v="2"/>
    <n v="80.12"/>
    <x v="0"/>
    <x v="5"/>
  </r>
  <r>
    <s v="O2216"/>
    <d v="2023-06-23T00:00:00"/>
    <x v="2"/>
    <x v="1"/>
    <x v="2"/>
    <s v="C543"/>
    <x v="503"/>
    <s v="B1353"/>
    <x v="391"/>
    <x v="3"/>
    <n v="40.28"/>
    <n v="2"/>
    <n v="80.56"/>
    <x v="0"/>
    <x v="6"/>
  </r>
  <r>
    <s v="O1991"/>
    <d v="2023-03-13T00:00:00"/>
    <x v="1"/>
    <x v="0"/>
    <x v="2"/>
    <s v="C501"/>
    <x v="686"/>
    <s v="B1066"/>
    <x v="21"/>
    <x v="3"/>
    <n v="47.33"/>
    <n v="4"/>
    <n v="189.32"/>
    <x v="3"/>
    <x v="3"/>
  </r>
  <r>
    <s v="O2539"/>
    <d v="2025-05-06T00:00:00"/>
    <x v="4"/>
    <x v="4"/>
    <x v="0"/>
    <s v="C491"/>
    <x v="742"/>
    <s v="B1751"/>
    <x v="664"/>
    <x v="0"/>
    <n v="28.64"/>
    <n v="4"/>
    <n v="114.56"/>
    <x v="0"/>
    <x v="2"/>
  </r>
  <r>
    <s v="O2558"/>
    <d v="2024-11-16T00:00:00"/>
    <x v="6"/>
    <x v="5"/>
    <x v="1"/>
    <s v="C454"/>
    <x v="723"/>
    <s v="B1739"/>
    <x v="807"/>
    <x v="2"/>
    <n v="24.02"/>
    <n v="1"/>
    <n v="24.02"/>
    <x v="0"/>
    <x v="5"/>
  </r>
  <r>
    <s v="O1576"/>
    <d v="2023-11-15T00:00:00"/>
    <x v="3"/>
    <x v="5"/>
    <x v="2"/>
    <s v="C563"/>
    <x v="796"/>
    <s v="B1029"/>
    <x v="808"/>
    <x v="0"/>
    <n v="43.57"/>
    <n v="2"/>
    <n v="87.14"/>
    <x v="1"/>
    <x v="0"/>
  </r>
  <r>
    <s v="O3610"/>
    <d v="2025-02-05T00:00:00"/>
    <x v="3"/>
    <x v="3"/>
    <x v="0"/>
    <s v="C711"/>
    <x v="797"/>
    <s v="B1444"/>
    <x v="665"/>
    <x v="2"/>
    <n v="22.09"/>
    <n v="4"/>
    <n v="88.36"/>
    <x v="1"/>
    <x v="2"/>
  </r>
  <r>
    <s v="O1848"/>
    <d v="2023-02-04T00:00:00"/>
    <x v="6"/>
    <x v="3"/>
    <x v="2"/>
    <s v="C291"/>
    <x v="482"/>
    <s v="B1438"/>
    <x v="594"/>
    <x v="2"/>
    <n v="21.07"/>
    <n v="1"/>
    <n v="21.07"/>
    <x v="1"/>
    <x v="2"/>
  </r>
  <r>
    <s v="O2372"/>
    <d v="2023-07-22T00:00:00"/>
    <x v="6"/>
    <x v="2"/>
    <x v="2"/>
    <s v="C787"/>
    <x v="798"/>
    <s v="B1599"/>
    <x v="453"/>
    <x v="0"/>
    <n v="25.14"/>
    <n v="3"/>
    <n v="75.42"/>
    <x v="0"/>
    <x v="2"/>
  </r>
  <r>
    <s v="O3321"/>
    <d v="2023-03-21T00:00:00"/>
    <x v="4"/>
    <x v="0"/>
    <x v="2"/>
    <s v="C310"/>
    <x v="3"/>
    <s v="B1058"/>
    <x v="552"/>
    <x v="2"/>
    <n v="34.5"/>
    <n v="4"/>
    <n v="138"/>
    <x v="2"/>
    <x v="7"/>
  </r>
  <r>
    <s v="O2519"/>
    <d v="2024-04-03T00:00:00"/>
    <x v="3"/>
    <x v="7"/>
    <x v="1"/>
    <s v="C158"/>
    <x v="236"/>
    <s v="B1519"/>
    <x v="809"/>
    <x v="2"/>
    <n v="16.32"/>
    <n v="5"/>
    <n v="81.599999999999994"/>
    <x v="0"/>
    <x v="2"/>
  </r>
  <r>
    <s v="O3696"/>
    <d v="2023-02-18T00:00:00"/>
    <x v="6"/>
    <x v="3"/>
    <x v="2"/>
    <s v="C604"/>
    <x v="696"/>
    <s v="B1695"/>
    <x v="35"/>
    <x v="0"/>
    <n v="12.73"/>
    <n v="3"/>
    <n v="38.19"/>
    <x v="0"/>
    <x v="0"/>
  </r>
  <r>
    <s v="O2453"/>
    <d v="2024-05-01T00:00:00"/>
    <x v="3"/>
    <x v="4"/>
    <x v="1"/>
    <s v="C247"/>
    <x v="799"/>
    <s v="B1876"/>
    <x v="199"/>
    <x v="3"/>
    <n v="33.369999999999997"/>
    <n v="4"/>
    <n v="133.47999999999999"/>
    <x v="0"/>
    <x v="5"/>
  </r>
  <r>
    <s v="O2034"/>
    <d v="2024-08-30T00:00:00"/>
    <x v="2"/>
    <x v="8"/>
    <x v="1"/>
    <s v="C871"/>
    <x v="800"/>
    <s v="B1798"/>
    <x v="810"/>
    <x v="0"/>
    <n v="45.44"/>
    <n v="4"/>
    <n v="181.76"/>
    <x v="2"/>
    <x v="7"/>
  </r>
  <r>
    <s v="O2794"/>
    <d v="2023-08-04T00:00:00"/>
    <x v="2"/>
    <x v="8"/>
    <x v="2"/>
    <s v="C543"/>
    <x v="386"/>
    <s v="B1170"/>
    <x v="811"/>
    <x v="2"/>
    <n v="14.1"/>
    <n v="5"/>
    <n v="70.5"/>
    <x v="0"/>
    <x v="2"/>
  </r>
  <r>
    <s v="O1165"/>
    <d v="2023-08-23T00:00:00"/>
    <x v="3"/>
    <x v="8"/>
    <x v="2"/>
    <s v="C433"/>
    <x v="772"/>
    <s v="B1475"/>
    <x v="244"/>
    <x v="1"/>
    <n v="9.08"/>
    <n v="3"/>
    <n v="27.24"/>
    <x v="2"/>
    <x v="1"/>
  </r>
  <r>
    <s v="O1572"/>
    <d v="2024-06-03T00:00:00"/>
    <x v="1"/>
    <x v="1"/>
    <x v="1"/>
    <s v="C454"/>
    <x v="801"/>
    <s v="B1739"/>
    <x v="807"/>
    <x v="1"/>
    <n v="21.68"/>
    <n v="4"/>
    <n v="86.72"/>
    <x v="2"/>
    <x v="0"/>
  </r>
  <r>
    <s v="O2808"/>
    <d v="2024-01-08T00:00:00"/>
    <x v="1"/>
    <x v="11"/>
    <x v="1"/>
    <s v="C246"/>
    <x v="374"/>
    <s v="B1377"/>
    <x v="381"/>
    <x v="2"/>
    <n v="28.31"/>
    <n v="5"/>
    <n v="141.55000000000001"/>
    <x v="0"/>
    <x v="6"/>
  </r>
  <r>
    <s v="O1896"/>
    <d v="2023-11-06T00:00:00"/>
    <x v="1"/>
    <x v="5"/>
    <x v="2"/>
    <s v="C805"/>
    <x v="802"/>
    <s v="B1398"/>
    <x v="162"/>
    <x v="0"/>
    <n v="18.25"/>
    <n v="4"/>
    <n v="73"/>
    <x v="0"/>
    <x v="3"/>
  </r>
  <r>
    <s v="O1365"/>
    <d v="2024-06-28T00:00:00"/>
    <x v="2"/>
    <x v="1"/>
    <x v="1"/>
    <s v="C299"/>
    <x v="803"/>
    <s v="B1261"/>
    <x v="11"/>
    <x v="3"/>
    <n v="26.38"/>
    <n v="4"/>
    <n v="105.52"/>
    <x v="3"/>
    <x v="1"/>
  </r>
  <r>
    <s v="O1971"/>
    <d v="2023-01-15T00:00:00"/>
    <x v="0"/>
    <x v="11"/>
    <x v="2"/>
    <s v="C664"/>
    <x v="804"/>
    <s v="B1502"/>
    <x v="812"/>
    <x v="2"/>
    <n v="25.28"/>
    <n v="3"/>
    <n v="75.84"/>
    <x v="1"/>
    <x v="2"/>
  </r>
  <r>
    <s v="O3408"/>
    <d v="2023-04-05T00:00:00"/>
    <x v="3"/>
    <x v="7"/>
    <x v="2"/>
    <s v="C829"/>
    <x v="805"/>
    <s v="B1922"/>
    <x v="708"/>
    <x v="0"/>
    <n v="42.41"/>
    <n v="2"/>
    <n v="84.82"/>
    <x v="0"/>
    <x v="2"/>
  </r>
  <r>
    <s v="O1609"/>
    <d v="2024-03-13T00:00:00"/>
    <x v="3"/>
    <x v="0"/>
    <x v="1"/>
    <s v="C459"/>
    <x v="806"/>
    <s v="B1259"/>
    <x v="813"/>
    <x v="2"/>
    <n v="43.99"/>
    <n v="2"/>
    <n v="87.98"/>
    <x v="3"/>
    <x v="0"/>
  </r>
  <r>
    <s v="O2632"/>
    <d v="2023-03-27T00:00:00"/>
    <x v="1"/>
    <x v="0"/>
    <x v="2"/>
    <s v="C874"/>
    <x v="585"/>
    <s v="B1982"/>
    <x v="261"/>
    <x v="1"/>
    <n v="19.600000000000001"/>
    <n v="1"/>
    <n v="19.600000000000001"/>
    <x v="0"/>
    <x v="7"/>
  </r>
  <r>
    <s v="O1377"/>
    <d v="2024-12-06T00:00:00"/>
    <x v="2"/>
    <x v="9"/>
    <x v="1"/>
    <s v="C572"/>
    <x v="807"/>
    <s v="B1943"/>
    <x v="814"/>
    <x v="2"/>
    <n v="37.869999999999997"/>
    <n v="1"/>
    <n v="37.869999999999997"/>
    <x v="1"/>
    <x v="4"/>
  </r>
  <r>
    <s v="O1063"/>
    <d v="2023-10-11T00:00:00"/>
    <x v="3"/>
    <x v="10"/>
    <x v="2"/>
    <s v="C112"/>
    <x v="695"/>
    <s v="B1873"/>
    <x v="815"/>
    <x v="2"/>
    <n v="20.92"/>
    <n v="1"/>
    <n v="20.92"/>
    <x v="2"/>
    <x v="1"/>
  </r>
  <r>
    <s v="O3309"/>
    <d v="2023-04-02T00:00:00"/>
    <x v="0"/>
    <x v="7"/>
    <x v="2"/>
    <s v="C307"/>
    <x v="808"/>
    <s v="B1396"/>
    <x v="816"/>
    <x v="2"/>
    <n v="34.630000000000003"/>
    <n v="2"/>
    <n v="69.260000000000005"/>
    <x v="2"/>
    <x v="2"/>
  </r>
  <r>
    <s v="O2417"/>
    <d v="2025-01-27T00:00:00"/>
    <x v="1"/>
    <x v="11"/>
    <x v="0"/>
    <s v="C327"/>
    <x v="120"/>
    <s v="B1762"/>
    <x v="354"/>
    <x v="2"/>
    <n v="48.04"/>
    <n v="3"/>
    <n v="144.12"/>
    <x v="0"/>
    <x v="6"/>
  </r>
  <r>
    <s v="O3301"/>
    <d v="2025-02-06T00:00:00"/>
    <x v="5"/>
    <x v="3"/>
    <x v="0"/>
    <s v="C696"/>
    <x v="809"/>
    <s v="B1607"/>
    <x v="747"/>
    <x v="0"/>
    <n v="16.13"/>
    <n v="3"/>
    <n v="48.39"/>
    <x v="2"/>
    <x v="2"/>
  </r>
  <r>
    <s v="O3615"/>
    <d v="2024-05-15T00:00:00"/>
    <x v="3"/>
    <x v="4"/>
    <x v="1"/>
    <s v="C561"/>
    <x v="810"/>
    <s v="B1010"/>
    <x v="817"/>
    <x v="0"/>
    <n v="24.52"/>
    <n v="4"/>
    <n v="98.08"/>
    <x v="0"/>
    <x v="2"/>
  </r>
  <r>
    <s v="O2328"/>
    <d v="2023-11-20T00:00:00"/>
    <x v="1"/>
    <x v="5"/>
    <x v="2"/>
    <s v="C812"/>
    <x v="811"/>
    <s v="B1149"/>
    <x v="572"/>
    <x v="3"/>
    <n v="18.510000000000002"/>
    <n v="5"/>
    <n v="92.55"/>
    <x v="1"/>
    <x v="2"/>
  </r>
  <r>
    <s v="O2101"/>
    <d v="2023-11-06T00:00:00"/>
    <x v="1"/>
    <x v="5"/>
    <x v="2"/>
    <s v="C357"/>
    <x v="812"/>
    <s v="B1999"/>
    <x v="818"/>
    <x v="3"/>
    <n v="45.69"/>
    <n v="5"/>
    <n v="228.45"/>
    <x v="0"/>
    <x v="0"/>
  </r>
  <r>
    <s v="O2119"/>
    <d v="2023-09-11T00:00:00"/>
    <x v="1"/>
    <x v="6"/>
    <x v="2"/>
    <s v="C926"/>
    <x v="793"/>
    <s v="B1261"/>
    <x v="819"/>
    <x v="3"/>
    <n v="22.6"/>
    <n v="5"/>
    <n v="113"/>
    <x v="0"/>
    <x v="1"/>
  </r>
  <r>
    <s v="O1706"/>
    <d v="2024-12-11T00:00:00"/>
    <x v="3"/>
    <x v="9"/>
    <x v="1"/>
    <s v="C821"/>
    <x v="146"/>
    <s v="B1268"/>
    <x v="382"/>
    <x v="1"/>
    <n v="45.47"/>
    <n v="1"/>
    <n v="45.47"/>
    <x v="1"/>
    <x v="0"/>
  </r>
  <r>
    <s v="O1876"/>
    <d v="2023-01-21T00:00:00"/>
    <x v="6"/>
    <x v="11"/>
    <x v="2"/>
    <s v="C218"/>
    <x v="676"/>
    <s v="B1195"/>
    <x v="50"/>
    <x v="0"/>
    <n v="12.09"/>
    <n v="4"/>
    <n v="48.36"/>
    <x v="3"/>
    <x v="0"/>
  </r>
  <r>
    <s v="O2638"/>
    <d v="2023-06-15T00:00:00"/>
    <x v="5"/>
    <x v="1"/>
    <x v="2"/>
    <s v="C489"/>
    <x v="813"/>
    <s v="B1569"/>
    <x v="820"/>
    <x v="0"/>
    <n v="30.81"/>
    <n v="5"/>
    <n v="154.05000000000001"/>
    <x v="1"/>
    <x v="0"/>
  </r>
  <r>
    <s v="O2726"/>
    <d v="2022-11-22T00:00:00"/>
    <x v="4"/>
    <x v="5"/>
    <x v="3"/>
    <s v="C985"/>
    <x v="309"/>
    <s v="B1195"/>
    <x v="50"/>
    <x v="2"/>
    <n v="11.39"/>
    <n v="5"/>
    <n v="56.95"/>
    <x v="0"/>
    <x v="1"/>
  </r>
  <r>
    <s v="O3084"/>
    <d v="2024-02-04T00:00:00"/>
    <x v="0"/>
    <x v="3"/>
    <x v="1"/>
    <s v="C888"/>
    <x v="814"/>
    <s v="B1664"/>
    <x v="528"/>
    <x v="1"/>
    <n v="10.37"/>
    <n v="4"/>
    <n v="41.48"/>
    <x v="2"/>
    <x v="2"/>
  </r>
  <r>
    <s v="O2339"/>
    <d v="2025-02-27T00:00:00"/>
    <x v="5"/>
    <x v="3"/>
    <x v="0"/>
    <s v="C728"/>
    <x v="815"/>
    <s v="B1138"/>
    <x v="658"/>
    <x v="1"/>
    <n v="37.14"/>
    <n v="4"/>
    <n v="148.56"/>
    <x v="2"/>
    <x v="2"/>
  </r>
  <r>
    <s v="O2415"/>
    <d v="2022-09-05T00:00:00"/>
    <x v="1"/>
    <x v="6"/>
    <x v="3"/>
    <s v="C265"/>
    <x v="816"/>
    <s v="B1250"/>
    <x v="637"/>
    <x v="2"/>
    <n v="22.55"/>
    <n v="2"/>
    <n v="45.1"/>
    <x v="0"/>
    <x v="7"/>
  </r>
  <r>
    <s v="O2926"/>
    <d v="2023-12-03T00:00:00"/>
    <x v="0"/>
    <x v="9"/>
    <x v="2"/>
    <s v="C907"/>
    <x v="817"/>
    <s v="B1364"/>
    <x v="821"/>
    <x v="0"/>
    <n v="13.99"/>
    <n v="2"/>
    <n v="27.98"/>
    <x v="2"/>
    <x v="3"/>
  </r>
  <r>
    <s v="O3847"/>
    <d v="2025-01-20T00:00:00"/>
    <x v="1"/>
    <x v="11"/>
    <x v="0"/>
    <s v="C679"/>
    <x v="57"/>
    <s v="B1052"/>
    <x v="611"/>
    <x v="2"/>
    <n v="44.68"/>
    <n v="1"/>
    <n v="44.68"/>
    <x v="2"/>
    <x v="7"/>
  </r>
  <r>
    <s v="O1349"/>
    <d v="2024-07-21T00:00:00"/>
    <x v="0"/>
    <x v="2"/>
    <x v="1"/>
    <s v="C892"/>
    <x v="818"/>
    <s v="B1006"/>
    <x v="632"/>
    <x v="1"/>
    <n v="42.42"/>
    <n v="3"/>
    <n v="127.26"/>
    <x v="3"/>
    <x v="1"/>
  </r>
  <r>
    <s v="O2201"/>
    <d v="2024-05-01T00:00:00"/>
    <x v="3"/>
    <x v="4"/>
    <x v="1"/>
    <s v="C285"/>
    <x v="819"/>
    <s v="B1425"/>
    <x v="279"/>
    <x v="0"/>
    <n v="17.899999999999999"/>
    <n v="3"/>
    <n v="53.7"/>
    <x v="2"/>
    <x v="7"/>
  </r>
  <r>
    <s v="O3375"/>
    <d v="2023-07-16T00:00:00"/>
    <x v="0"/>
    <x v="2"/>
    <x v="2"/>
    <s v="C341"/>
    <x v="820"/>
    <s v="B1339"/>
    <x v="668"/>
    <x v="2"/>
    <n v="17.04"/>
    <n v="3"/>
    <n v="51.12"/>
    <x v="0"/>
    <x v="2"/>
  </r>
  <r>
    <s v="O1279"/>
    <d v="2024-07-11T00:00:00"/>
    <x v="5"/>
    <x v="2"/>
    <x v="1"/>
    <s v="C259"/>
    <x v="481"/>
    <s v="B1851"/>
    <x v="232"/>
    <x v="1"/>
    <n v="48.78"/>
    <n v="1"/>
    <n v="48.78"/>
    <x v="0"/>
    <x v="4"/>
  </r>
  <r>
    <s v="O1476"/>
    <d v="2024-11-20T00:00:00"/>
    <x v="3"/>
    <x v="5"/>
    <x v="1"/>
    <s v="C711"/>
    <x v="797"/>
    <s v="B1560"/>
    <x v="604"/>
    <x v="0"/>
    <n v="40.020000000000003"/>
    <n v="4"/>
    <n v="160.08000000000001"/>
    <x v="1"/>
    <x v="1"/>
  </r>
  <r>
    <s v="O2580"/>
    <d v="2023-03-19T00:00:00"/>
    <x v="0"/>
    <x v="0"/>
    <x v="2"/>
    <s v="C898"/>
    <x v="88"/>
    <s v="B1600"/>
    <x v="822"/>
    <x v="2"/>
    <n v="41.74"/>
    <n v="3"/>
    <n v="125.22"/>
    <x v="1"/>
    <x v="3"/>
  </r>
  <r>
    <s v="O1717"/>
    <d v="2023-02-26T00:00:00"/>
    <x v="0"/>
    <x v="3"/>
    <x v="2"/>
    <s v="C556"/>
    <x v="821"/>
    <s v="B1709"/>
    <x v="823"/>
    <x v="2"/>
    <n v="5.42"/>
    <n v="2"/>
    <n v="10.84"/>
    <x v="1"/>
    <x v="3"/>
  </r>
  <r>
    <s v="O1551"/>
    <d v="2023-08-16T00:00:00"/>
    <x v="3"/>
    <x v="8"/>
    <x v="2"/>
    <s v="C714"/>
    <x v="200"/>
    <s v="B1025"/>
    <x v="306"/>
    <x v="1"/>
    <n v="10.24"/>
    <n v="4"/>
    <n v="40.96"/>
    <x v="3"/>
    <x v="3"/>
  </r>
  <r>
    <s v="O1001"/>
    <d v="2024-05-10T00:00:00"/>
    <x v="2"/>
    <x v="4"/>
    <x v="1"/>
    <s v="C871"/>
    <x v="822"/>
    <s v="B1240"/>
    <x v="197"/>
    <x v="2"/>
    <n v="23.22"/>
    <n v="2"/>
    <n v="46.44"/>
    <x v="1"/>
    <x v="2"/>
  </r>
  <r>
    <s v="O3757"/>
    <d v="2023-07-05T00:00:00"/>
    <x v="3"/>
    <x v="2"/>
    <x v="2"/>
    <s v="C132"/>
    <x v="136"/>
    <s v="B1708"/>
    <x v="824"/>
    <x v="0"/>
    <n v="20.46"/>
    <n v="5"/>
    <n v="102.3"/>
    <x v="1"/>
    <x v="2"/>
  </r>
  <r>
    <s v="O2366"/>
    <d v="2024-07-14T00:00:00"/>
    <x v="0"/>
    <x v="2"/>
    <x v="1"/>
    <s v="C244"/>
    <x v="823"/>
    <s v="B1997"/>
    <x v="825"/>
    <x v="2"/>
    <n v="7.9"/>
    <n v="1"/>
    <n v="7.9"/>
    <x v="2"/>
    <x v="3"/>
  </r>
  <r>
    <s v="O1013"/>
    <d v="2023-12-11T00:00:00"/>
    <x v="1"/>
    <x v="9"/>
    <x v="2"/>
    <s v="C448"/>
    <x v="485"/>
    <s v="B1369"/>
    <x v="826"/>
    <x v="0"/>
    <n v="40.64"/>
    <n v="2"/>
    <n v="81.28"/>
    <x v="3"/>
    <x v="4"/>
  </r>
  <r>
    <s v="O1605"/>
    <d v="2023-11-07T00:00:00"/>
    <x v="4"/>
    <x v="5"/>
    <x v="2"/>
    <s v="C554"/>
    <x v="824"/>
    <s v="B1875"/>
    <x v="693"/>
    <x v="0"/>
    <n v="9.7100000000000009"/>
    <n v="4"/>
    <n v="38.840000000000003"/>
    <x v="3"/>
    <x v="1"/>
  </r>
  <r>
    <s v="O3942"/>
    <d v="2022-10-20T00:00:00"/>
    <x v="5"/>
    <x v="10"/>
    <x v="3"/>
    <s v="C155"/>
    <x v="630"/>
    <s v="B1477"/>
    <x v="827"/>
    <x v="2"/>
    <n v="5.0199999999999996"/>
    <n v="3"/>
    <n v="15.06"/>
    <x v="1"/>
    <x v="1"/>
  </r>
  <r>
    <s v="O2278"/>
    <d v="2023-12-16T00:00:00"/>
    <x v="6"/>
    <x v="9"/>
    <x v="2"/>
    <s v="C253"/>
    <x v="825"/>
    <s v="B1947"/>
    <x v="828"/>
    <x v="2"/>
    <n v="12.6"/>
    <n v="2"/>
    <n v="25.2"/>
    <x v="0"/>
    <x v="2"/>
  </r>
  <r>
    <s v="O1855"/>
    <d v="2023-12-01T00:00:00"/>
    <x v="2"/>
    <x v="9"/>
    <x v="2"/>
    <s v="C166"/>
    <x v="826"/>
    <s v="B1611"/>
    <x v="829"/>
    <x v="2"/>
    <n v="48.46"/>
    <n v="4"/>
    <n v="193.84"/>
    <x v="0"/>
    <x v="1"/>
  </r>
  <r>
    <s v="O1148"/>
    <d v="2024-12-03T00:00:00"/>
    <x v="4"/>
    <x v="9"/>
    <x v="1"/>
    <s v="C873"/>
    <x v="827"/>
    <s v="B1626"/>
    <x v="830"/>
    <x v="0"/>
    <n v="33.200000000000003"/>
    <n v="2"/>
    <n v="66.400000000000006"/>
    <x v="2"/>
    <x v="3"/>
  </r>
  <r>
    <s v="O3000"/>
    <d v="2023-02-01T00:00:00"/>
    <x v="3"/>
    <x v="3"/>
    <x v="2"/>
    <s v="C171"/>
    <x v="331"/>
    <s v="B1876"/>
    <x v="199"/>
    <x v="0"/>
    <n v="27.73"/>
    <n v="3"/>
    <n v="83.19"/>
    <x v="0"/>
    <x v="2"/>
  </r>
  <r>
    <s v="O3384"/>
    <d v="2023-09-09T00:00:00"/>
    <x v="6"/>
    <x v="6"/>
    <x v="2"/>
    <s v="C902"/>
    <x v="645"/>
    <s v="B1159"/>
    <x v="831"/>
    <x v="2"/>
    <n v="24.92"/>
    <n v="3"/>
    <n v="74.760000000000005"/>
    <x v="2"/>
    <x v="3"/>
  </r>
  <r>
    <s v="O2234"/>
    <d v="2025-07-11T00:00:00"/>
    <x v="2"/>
    <x v="2"/>
    <x v="0"/>
    <s v="C236"/>
    <x v="232"/>
    <s v="B1455"/>
    <x v="739"/>
    <x v="0"/>
    <n v="16.47"/>
    <n v="3"/>
    <n v="49.41"/>
    <x v="2"/>
    <x v="1"/>
  </r>
  <r>
    <s v="O1590"/>
    <d v="2023-10-11T00:00:00"/>
    <x v="3"/>
    <x v="10"/>
    <x v="2"/>
    <s v="C600"/>
    <x v="698"/>
    <s v="B1536"/>
    <x v="556"/>
    <x v="1"/>
    <n v="13.44"/>
    <n v="3"/>
    <n v="40.32"/>
    <x v="2"/>
    <x v="7"/>
  </r>
  <r>
    <s v="O2013"/>
    <d v="2023-11-17T00:00:00"/>
    <x v="2"/>
    <x v="5"/>
    <x v="2"/>
    <s v="C388"/>
    <x v="828"/>
    <s v="B1580"/>
    <x v="157"/>
    <x v="1"/>
    <n v="49.17"/>
    <n v="5"/>
    <n v="245.85"/>
    <x v="0"/>
    <x v="2"/>
  </r>
  <r>
    <s v="O2464"/>
    <d v="2022-11-20T00:00:00"/>
    <x v="0"/>
    <x v="5"/>
    <x v="3"/>
    <s v="C236"/>
    <x v="738"/>
    <s v="B1073"/>
    <x v="110"/>
    <x v="0"/>
    <n v="45.96"/>
    <n v="3"/>
    <n v="137.88"/>
    <x v="1"/>
    <x v="0"/>
  </r>
  <r>
    <s v="O1378"/>
    <d v="2023-05-01T00:00:00"/>
    <x v="1"/>
    <x v="4"/>
    <x v="2"/>
    <s v="C742"/>
    <x v="829"/>
    <s v="B1896"/>
    <x v="384"/>
    <x v="1"/>
    <n v="26.97"/>
    <n v="2"/>
    <n v="53.94"/>
    <x v="3"/>
    <x v="2"/>
  </r>
  <r>
    <s v="O3841"/>
    <d v="2023-12-31T00:00:00"/>
    <x v="0"/>
    <x v="9"/>
    <x v="2"/>
    <s v="C545"/>
    <x v="14"/>
    <s v="B1585"/>
    <x v="595"/>
    <x v="0"/>
    <n v="35.35"/>
    <n v="5"/>
    <n v="176.75"/>
    <x v="0"/>
    <x v="1"/>
  </r>
  <r>
    <s v="O1869"/>
    <d v="2023-11-09T00:00:00"/>
    <x v="5"/>
    <x v="5"/>
    <x v="2"/>
    <s v="C181"/>
    <x v="773"/>
    <s v="B1093"/>
    <x v="269"/>
    <x v="3"/>
    <n v="16.12"/>
    <n v="1"/>
    <n v="16.12"/>
    <x v="2"/>
    <x v="0"/>
  </r>
  <r>
    <s v="O2357"/>
    <d v="2022-12-26T00:00:00"/>
    <x v="1"/>
    <x v="9"/>
    <x v="3"/>
    <s v="C673"/>
    <x v="34"/>
    <s v="B1012"/>
    <x v="568"/>
    <x v="0"/>
    <n v="19.010000000000002"/>
    <n v="1"/>
    <n v="19.010000000000002"/>
    <x v="0"/>
    <x v="2"/>
  </r>
  <r>
    <s v="O3284"/>
    <d v="2025-08-15T00:00:00"/>
    <x v="2"/>
    <x v="8"/>
    <x v="0"/>
    <s v="C448"/>
    <x v="565"/>
    <s v="B1385"/>
    <x v="460"/>
    <x v="2"/>
    <n v="18.82"/>
    <n v="3"/>
    <n v="56.46"/>
    <x v="1"/>
    <x v="1"/>
  </r>
  <r>
    <s v="O2655"/>
    <d v="2025-02-21T00:00:00"/>
    <x v="2"/>
    <x v="3"/>
    <x v="0"/>
    <s v="C988"/>
    <x v="80"/>
    <s v="B1958"/>
    <x v="832"/>
    <x v="2"/>
    <n v="41.66"/>
    <n v="1"/>
    <n v="41.66"/>
    <x v="0"/>
    <x v="1"/>
  </r>
  <r>
    <s v="O1429"/>
    <d v="2023-06-21T00:00:00"/>
    <x v="3"/>
    <x v="1"/>
    <x v="2"/>
    <s v="C840"/>
    <x v="830"/>
    <s v="B1529"/>
    <x v="833"/>
    <x v="2"/>
    <n v="48.08"/>
    <n v="3"/>
    <n v="144.24"/>
    <x v="0"/>
    <x v="1"/>
  </r>
  <r>
    <s v="O1336"/>
    <d v="2023-07-27T00:00:00"/>
    <x v="5"/>
    <x v="2"/>
    <x v="2"/>
    <s v="C798"/>
    <x v="656"/>
    <s v="B1980"/>
    <x v="834"/>
    <x v="3"/>
    <n v="46.48"/>
    <n v="5"/>
    <n v="232.4"/>
    <x v="1"/>
    <x v="4"/>
  </r>
  <r>
    <s v="O2153"/>
    <d v="2023-11-09T00:00:00"/>
    <x v="5"/>
    <x v="5"/>
    <x v="2"/>
    <s v="C517"/>
    <x v="584"/>
    <s v="B1309"/>
    <x v="835"/>
    <x v="1"/>
    <n v="42.52"/>
    <n v="1"/>
    <n v="42.52"/>
    <x v="3"/>
    <x v="4"/>
  </r>
  <r>
    <s v="O3080"/>
    <d v="2025-03-12T00:00:00"/>
    <x v="3"/>
    <x v="0"/>
    <x v="0"/>
    <s v="C881"/>
    <x v="158"/>
    <s v="B1583"/>
    <x v="497"/>
    <x v="0"/>
    <n v="11.52"/>
    <n v="2"/>
    <n v="23.04"/>
    <x v="0"/>
    <x v="2"/>
  </r>
  <r>
    <s v="O3744"/>
    <d v="2024-11-05T00:00:00"/>
    <x v="4"/>
    <x v="5"/>
    <x v="1"/>
    <s v="C874"/>
    <x v="585"/>
    <s v="B1243"/>
    <x v="440"/>
    <x v="2"/>
    <n v="44.74"/>
    <n v="5"/>
    <n v="223.7"/>
    <x v="0"/>
    <x v="0"/>
  </r>
  <r>
    <s v="O1874"/>
    <d v="2023-02-23T00:00:00"/>
    <x v="5"/>
    <x v="3"/>
    <x v="2"/>
    <s v="C832"/>
    <x v="831"/>
    <s v="B1195"/>
    <x v="836"/>
    <x v="1"/>
    <n v="23.66"/>
    <n v="3"/>
    <n v="70.98"/>
    <x v="0"/>
    <x v="7"/>
  </r>
  <r>
    <s v="O1960"/>
    <d v="2024-08-26T00:00:00"/>
    <x v="1"/>
    <x v="8"/>
    <x v="1"/>
    <s v="C677"/>
    <x v="186"/>
    <s v="B1763"/>
    <x v="246"/>
    <x v="0"/>
    <n v="17.989999999999998"/>
    <n v="3"/>
    <n v="53.97"/>
    <x v="2"/>
    <x v="3"/>
  </r>
  <r>
    <s v="O1594"/>
    <d v="2023-01-10T00:00:00"/>
    <x v="4"/>
    <x v="11"/>
    <x v="2"/>
    <s v="C824"/>
    <x v="832"/>
    <s v="B1062"/>
    <x v="837"/>
    <x v="2"/>
    <n v="40.57"/>
    <n v="1"/>
    <n v="40.57"/>
    <x v="2"/>
    <x v="4"/>
  </r>
  <r>
    <s v="O2700"/>
    <d v="2024-02-04T00:00:00"/>
    <x v="0"/>
    <x v="3"/>
    <x v="1"/>
    <s v="C127"/>
    <x v="372"/>
    <s v="B1445"/>
    <x v="838"/>
    <x v="2"/>
    <n v="38.89"/>
    <n v="5"/>
    <n v="194.45"/>
    <x v="2"/>
    <x v="5"/>
  </r>
  <r>
    <s v="O3503"/>
    <d v="2022-11-07T00:00:00"/>
    <x v="1"/>
    <x v="5"/>
    <x v="3"/>
    <s v="C540"/>
    <x v="338"/>
    <s v="B1106"/>
    <x v="432"/>
    <x v="3"/>
    <n v="28.5"/>
    <n v="2"/>
    <n v="57"/>
    <x v="0"/>
    <x v="6"/>
  </r>
  <r>
    <s v="O2375"/>
    <d v="2025-03-05T00:00:00"/>
    <x v="3"/>
    <x v="0"/>
    <x v="0"/>
    <s v="C328"/>
    <x v="20"/>
    <s v="B1580"/>
    <x v="157"/>
    <x v="1"/>
    <n v="47.49"/>
    <n v="4"/>
    <n v="189.96"/>
    <x v="0"/>
    <x v="3"/>
  </r>
  <r>
    <s v="O1846"/>
    <d v="2024-01-07T00:00:00"/>
    <x v="0"/>
    <x v="11"/>
    <x v="1"/>
    <s v="C418"/>
    <x v="290"/>
    <s v="B1046"/>
    <x v="317"/>
    <x v="1"/>
    <n v="45.75"/>
    <n v="5"/>
    <n v="228.75"/>
    <x v="3"/>
    <x v="0"/>
  </r>
  <r>
    <s v="O2108"/>
    <d v="2023-07-19T00:00:00"/>
    <x v="3"/>
    <x v="2"/>
    <x v="2"/>
    <s v="C702"/>
    <x v="833"/>
    <s v="B1492"/>
    <x v="839"/>
    <x v="0"/>
    <n v="9.56"/>
    <n v="5"/>
    <n v="47.8"/>
    <x v="1"/>
    <x v="0"/>
  </r>
  <r>
    <s v="O1827"/>
    <d v="2023-11-19T00:00:00"/>
    <x v="0"/>
    <x v="5"/>
    <x v="2"/>
    <s v="C115"/>
    <x v="424"/>
    <s v="B1352"/>
    <x v="840"/>
    <x v="2"/>
    <n v="28.8"/>
    <n v="4"/>
    <n v="115.2"/>
    <x v="1"/>
    <x v="1"/>
  </r>
  <r>
    <s v="O1794"/>
    <d v="2024-04-14T00:00:00"/>
    <x v="0"/>
    <x v="7"/>
    <x v="1"/>
    <s v="C458"/>
    <x v="122"/>
    <s v="B1727"/>
    <x v="841"/>
    <x v="3"/>
    <n v="21.57"/>
    <n v="1"/>
    <n v="21.57"/>
    <x v="3"/>
    <x v="1"/>
  </r>
  <r>
    <s v="O2021"/>
    <d v="2023-08-10T00:00:00"/>
    <x v="5"/>
    <x v="8"/>
    <x v="2"/>
    <s v="C839"/>
    <x v="834"/>
    <s v="B1647"/>
    <x v="842"/>
    <x v="3"/>
    <n v="11.23"/>
    <n v="3"/>
    <n v="33.69"/>
    <x v="0"/>
    <x v="4"/>
  </r>
  <r>
    <s v="O1055"/>
    <d v="2023-12-19T00:00:00"/>
    <x v="4"/>
    <x v="9"/>
    <x v="2"/>
    <s v="C507"/>
    <x v="72"/>
    <s v="B1716"/>
    <x v="446"/>
    <x v="0"/>
    <n v="48.16"/>
    <n v="4"/>
    <n v="192.64"/>
    <x v="3"/>
    <x v="4"/>
  </r>
  <r>
    <s v="O3799"/>
    <d v="2025-05-05T00:00:00"/>
    <x v="1"/>
    <x v="4"/>
    <x v="0"/>
    <s v="C406"/>
    <x v="74"/>
    <s v="B1815"/>
    <x v="257"/>
    <x v="2"/>
    <n v="36.56"/>
    <n v="1"/>
    <n v="36.56"/>
    <x v="2"/>
    <x v="2"/>
  </r>
  <r>
    <s v="O1550"/>
    <d v="2024-10-26T00:00:00"/>
    <x v="6"/>
    <x v="10"/>
    <x v="1"/>
    <s v="C252"/>
    <x v="603"/>
    <s v="B1968"/>
    <x v="276"/>
    <x v="0"/>
    <n v="39.64"/>
    <n v="2"/>
    <n v="79.28"/>
    <x v="3"/>
    <x v="7"/>
  </r>
  <r>
    <s v="O2371"/>
    <d v="2024-05-03T00:00:00"/>
    <x v="2"/>
    <x v="4"/>
    <x v="1"/>
    <s v="C848"/>
    <x v="835"/>
    <s v="B1055"/>
    <x v="671"/>
    <x v="0"/>
    <n v="40.83"/>
    <n v="3"/>
    <n v="122.49"/>
    <x v="0"/>
    <x v="2"/>
  </r>
  <r>
    <s v="O2630"/>
    <d v="2022-11-11T00:00:00"/>
    <x v="2"/>
    <x v="5"/>
    <x v="3"/>
    <s v="C720"/>
    <x v="836"/>
    <s v="B1042"/>
    <x v="785"/>
    <x v="1"/>
    <n v="18.13"/>
    <n v="4"/>
    <n v="72.52"/>
    <x v="2"/>
    <x v="2"/>
  </r>
  <r>
    <s v="O2532"/>
    <d v="2025-07-02T00:00:00"/>
    <x v="3"/>
    <x v="2"/>
    <x v="0"/>
    <s v="C478"/>
    <x v="19"/>
    <s v="B1807"/>
    <x v="843"/>
    <x v="0"/>
    <n v="24.03"/>
    <n v="1"/>
    <n v="24.03"/>
    <x v="0"/>
    <x v="1"/>
  </r>
  <r>
    <s v="O2775"/>
    <d v="2022-12-05T00:00:00"/>
    <x v="1"/>
    <x v="9"/>
    <x v="3"/>
    <s v="C164"/>
    <x v="837"/>
    <s v="B1254"/>
    <x v="542"/>
    <x v="0"/>
    <n v="12.67"/>
    <n v="4"/>
    <n v="50.68"/>
    <x v="2"/>
    <x v="6"/>
  </r>
  <r>
    <s v="O2627"/>
    <d v="2024-06-06T00:00:00"/>
    <x v="5"/>
    <x v="1"/>
    <x v="1"/>
    <s v="C241"/>
    <x v="617"/>
    <s v="B1227"/>
    <x v="844"/>
    <x v="2"/>
    <n v="48.8"/>
    <n v="4"/>
    <n v="195.2"/>
    <x v="0"/>
    <x v="7"/>
  </r>
  <r>
    <s v="O3581"/>
    <d v="2022-12-17T00:00:00"/>
    <x v="6"/>
    <x v="9"/>
    <x v="3"/>
    <s v="C470"/>
    <x v="394"/>
    <s v="B1536"/>
    <x v="624"/>
    <x v="0"/>
    <n v="14.87"/>
    <n v="5"/>
    <n v="74.349999999999994"/>
    <x v="0"/>
    <x v="1"/>
  </r>
  <r>
    <s v="O1113"/>
    <d v="2024-03-29T00:00:00"/>
    <x v="2"/>
    <x v="0"/>
    <x v="1"/>
    <s v="C459"/>
    <x v="838"/>
    <s v="B1364"/>
    <x v="821"/>
    <x v="3"/>
    <n v="15.95"/>
    <n v="5"/>
    <n v="79.75"/>
    <x v="2"/>
    <x v="0"/>
  </r>
  <r>
    <s v="O3567"/>
    <d v="2024-01-07T00:00:00"/>
    <x v="0"/>
    <x v="11"/>
    <x v="1"/>
    <s v="C775"/>
    <x v="441"/>
    <s v="B1354"/>
    <x v="845"/>
    <x v="3"/>
    <n v="43.11"/>
    <n v="4"/>
    <n v="172.44"/>
    <x v="2"/>
    <x v="0"/>
  </r>
  <r>
    <s v="O2254"/>
    <d v="2024-11-14T00:00:00"/>
    <x v="5"/>
    <x v="5"/>
    <x v="1"/>
    <s v="C984"/>
    <x v="839"/>
    <s v="B1258"/>
    <x v="253"/>
    <x v="2"/>
    <n v="13.2"/>
    <n v="3"/>
    <n v="39.6"/>
    <x v="0"/>
    <x v="2"/>
  </r>
  <r>
    <s v="O3539"/>
    <d v="2024-06-17T00:00:00"/>
    <x v="1"/>
    <x v="1"/>
    <x v="1"/>
    <s v="C477"/>
    <x v="840"/>
    <s v="B1308"/>
    <x v="294"/>
    <x v="0"/>
    <n v="48.74"/>
    <n v="4"/>
    <n v="194.96"/>
    <x v="0"/>
    <x v="2"/>
  </r>
  <r>
    <s v="O2924"/>
    <d v="2024-09-22T00:00:00"/>
    <x v="0"/>
    <x v="6"/>
    <x v="1"/>
    <s v="C269"/>
    <x v="417"/>
    <s v="B1969"/>
    <x v="283"/>
    <x v="0"/>
    <n v="24.66"/>
    <n v="1"/>
    <n v="24.66"/>
    <x v="0"/>
    <x v="2"/>
  </r>
  <r>
    <s v="O3699"/>
    <d v="2022-12-11T00:00:00"/>
    <x v="0"/>
    <x v="9"/>
    <x v="3"/>
    <s v="C984"/>
    <x v="258"/>
    <s v="B1836"/>
    <x v="846"/>
    <x v="1"/>
    <n v="54.78"/>
    <n v="5"/>
    <n v="273.89999999999998"/>
    <x v="0"/>
    <x v="3"/>
  </r>
  <r>
    <s v="O1219"/>
    <d v="2023-05-27T00:00:00"/>
    <x v="6"/>
    <x v="4"/>
    <x v="2"/>
    <s v="C561"/>
    <x v="810"/>
    <s v="B1510"/>
    <x v="847"/>
    <x v="0"/>
    <n v="30.38"/>
    <n v="1"/>
    <n v="30.38"/>
    <x v="3"/>
    <x v="0"/>
  </r>
  <r>
    <s v="O1269"/>
    <d v="2024-08-30T00:00:00"/>
    <x v="2"/>
    <x v="8"/>
    <x v="1"/>
    <s v="C491"/>
    <x v="841"/>
    <s v="B1727"/>
    <x v="718"/>
    <x v="1"/>
    <n v="13.86"/>
    <n v="3"/>
    <n v="41.58"/>
    <x v="3"/>
    <x v="3"/>
  </r>
  <r>
    <s v="O1042"/>
    <d v="2024-08-22T00:00:00"/>
    <x v="5"/>
    <x v="8"/>
    <x v="1"/>
    <s v="C234"/>
    <x v="842"/>
    <s v="B1423"/>
    <x v="848"/>
    <x v="1"/>
    <n v="40"/>
    <n v="3"/>
    <n v="120"/>
    <x v="3"/>
    <x v="1"/>
  </r>
  <r>
    <s v="O3767"/>
    <d v="2024-06-09T00:00:00"/>
    <x v="0"/>
    <x v="1"/>
    <x v="1"/>
    <s v="C123"/>
    <x v="540"/>
    <s v="B1942"/>
    <x v="462"/>
    <x v="0"/>
    <n v="57.03"/>
    <n v="2"/>
    <n v="114.06"/>
    <x v="0"/>
    <x v="2"/>
  </r>
  <r>
    <s v="O2111"/>
    <d v="2024-06-28T00:00:00"/>
    <x v="2"/>
    <x v="1"/>
    <x v="1"/>
    <s v="C895"/>
    <x v="843"/>
    <s v="B1581"/>
    <x v="34"/>
    <x v="2"/>
    <n v="18.48"/>
    <n v="4"/>
    <n v="73.92"/>
    <x v="2"/>
    <x v="7"/>
  </r>
  <r>
    <s v="O2212"/>
    <d v="2023-10-09T00:00:00"/>
    <x v="1"/>
    <x v="10"/>
    <x v="2"/>
    <s v="C558"/>
    <x v="648"/>
    <s v="B1983"/>
    <x v="314"/>
    <x v="3"/>
    <n v="22.37"/>
    <n v="1"/>
    <n v="22.37"/>
    <x v="2"/>
    <x v="6"/>
  </r>
  <r>
    <s v="O1893"/>
    <d v="2023-05-04T00:00:00"/>
    <x v="5"/>
    <x v="4"/>
    <x v="2"/>
    <s v="C510"/>
    <x v="246"/>
    <s v="B1672"/>
    <x v="849"/>
    <x v="1"/>
    <n v="44.19"/>
    <n v="3"/>
    <n v="132.57"/>
    <x v="2"/>
    <x v="3"/>
  </r>
  <r>
    <s v="O2274"/>
    <d v="2022-10-06T00:00:00"/>
    <x v="5"/>
    <x v="10"/>
    <x v="3"/>
    <s v="C707"/>
    <x v="268"/>
    <s v="B1354"/>
    <x v="574"/>
    <x v="2"/>
    <n v="29.68"/>
    <n v="1"/>
    <n v="29.68"/>
    <x v="0"/>
    <x v="0"/>
  </r>
  <r>
    <s v="O2965"/>
    <d v="2025-07-18T00:00:00"/>
    <x v="2"/>
    <x v="2"/>
    <x v="0"/>
    <s v="C129"/>
    <x v="844"/>
    <s v="B1554"/>
    <x v="116"/>
    <x v="0"/>
    <n v="35.69"/>
    <n v="2"/>
    <n v="71.38"/>
    <x v="0"/>
    <x v="3"/>
  </r>
  <r>
    <s v="O3944"/>
    <d v="2022-11-26T00:00:00"/>
    <x v="6"/>
    <x v="5"/>
    <x v="3"/>
    <s v="C858"/>
    <x v="486"/>
    <s v="B1666"/>
    <x v="685"/>
    <x v="0"/>
    <n v="33.68"/>
    <n v="1"/>
    <n v="33.68"/>
    <x v="2"/>
    <x v="6"/>
  </r>
  <r>
    <s v="O3463"/>
    <d v="2025-05-18T00:00:00"/>
    <x v="0"/>
    <x v="4"/>
    <x v="0"/>
    <s v="C594"/>
    <x v="769"/>
    <s v="B1107"/>
    <x v="850"/>
    <x v="0"/>
    <n v="42.31"/>
    <n v="2"/>
    <n v="84.62"/>
    <x v="0"/>
    <x v="1"/>
  </r>
  <r>
    <s v="O3912"/>
    <d v="2023-10-28T00:00:00"/>
    <x v="6"/>
    <x v="10"/>
    <x v="2"/>
    <s v="C104"/>
    <x v="845"/>
    <s v="B1407"/>
    <x v="268"/>
    <x v="2"/>
    <n v="16.63"/>
    <n v="2"/>
    <n v="33.26"/>
    <x v="0"/>
    <x v="3"/>
  </r>
  <r>
    <s v="O2377"/>
    <d v="2023-12-02T00:00:00"/>
    <x v="6"/>
    <x v="9"/>
    <x v="2"/>
    <s v="C985"/>
    <x v="339"/>
    <s v="B1414"/>
    <x v="851"/>
    <x v="1"/>
    <n v="34.97"/>
    <n v="2"/>
    <n v="69.94"/>
    <x v="1"/>
    <x v="2"/>
  </r>
  <r>
    <s v="O3099"/>
    <d v="2023-04-14T00:00:00"/>
    <x v="2"/>
    <x v="7"/>
    <x v="2"/>
    <s v="C403"/>
    <x v="229"/>
    <s v="B1624"/>
    <x v="168"/>
    <x v="0"/>
    <n v="38.53"/>
    <n v="2"/>
    <n v="77.06"/>
    <x v="1"/>
    <x v="1"/>
  </r>
  <r>
    <s v="O2467"/>
    <d v="2022-10-16T00:00:00"/>
    <x v="0"/>
    <x v="10"/>
    <x v="3"/>
    <s v="C966"/>
    <x v="846"/>
    <s v="B1792"/>
    <x v="114"/>
    <x v="1"/>
    <n v="44.38"/>
    <n v="1"/>
    <n v="44.38"/>
    <x v="2"/>
    <x v="1"/>
  </r>
  <r>
    <s v="O1295"/>
    <d v="2024-07-23T00:00:00"/>
    <x v="4"/>
    <x v="2"/>
    <x v="1"/>
    <s v="C216"/>
    <x v="847"/>
    <s v="B1536"/>
    <x v="852"/>
    <x v="2"/>
    <n v="30.65"/>
    <n v="4"/>
    <n v="122.6"/>
    <x v="1"/>
    <x v="3"/>
  </r>
  <r>
    <s v="O1626"/>
    <d v="2024-04-30T00:00:00"/>
    <x v="4"/>
    <x v="7"/>
    <x v="1"/>
    <s v="C536"/>
    <x v="848"/>
    <s v="B1354"/>
    <x v="574"/>
    <x v="0"/>
    <n v="28.06"/>
    <n v="2"/>
    <n v="56.12"/>
    <x v="0"/>
    <x v="0"/>
  </r>
  <r>
    <s v="O2996"/>
    <d v="2023-09-08T00:00:00"/>
    <x v="2"/>
    <x v="6"/>
    <x v="2"/>
    <s v="C870"/>
    <x v="478"/>
    <s v="B1916"/>
    <x v="853"/>
    <x v="0"/>
    <n v="20.16"/>
    <n v="3"/>
    <n v="60.48"/>
    <x v="2"/>
    <x v="2"/>
  </r>
  <r>
    <s v="O3363"/>
    <d v="2024-08-01T00:00:00"/>
    <x v="5"/>
    <x v="8"/>
    <x v="1"/>
    <s v="C885"/>
    <x v="260"/>
    <s v="B1145"/>
    <x v="87"/>
    <x v="0"/>
    <n v="47.48"/>
    <n v="3"/>
    <n v="142.44"/>
    <x v="0"/>
    <x v="5"/>
  </r>
  <r>
    <s v="O3698"/>
    <d v="2024-11-06T00:00:00"/>
    <x v="3"/>
    <x v="5"/>
    <x v="1"/>
    <s v="C240"/>
    <x v="462"/>
    <s v="B1096"/>
    <x v="420"/>
    <x v="0"/>
    <n v="5.85"/>
    <n v="2"/>
    <n v="11.7"/>
    <x v="0"/>
    <x v="2"/>
  </r>
  <r>
    <s v="O1260"/>
    <d v="2023-11-22T00:00:00"/>
    <x v="3"/>
    <x v="5"/>
    <x v="2"/>
    <s v="C578"/>
    <x v="849"/>
    <s v="B1580"/>
    <x v="854"/>
    <x v="2"/>
    <n v="6.52"/>
    <n v="2"/>
    <n v="13.04"/>
    <x v="1"/>
    <x v="2"/>
  </r>
  <r>
    <s v="O3351"/>
    <d v="2023-12-29T00:00:00"/>
    <x v="2"/>
    <x v="9"/>
    <x v="2"/>
    <s v="C737"/>
    <x v="753"/>
    <s v="B1841"/>
    <x v="699"/>
    <x v="2"/>
    <n v="9.52"/>
    <n v="3"/>
    <n v="28.56"/>
    <x v="0"/>
    <x v="0"/>
  </r>
  <r>
    <s v="O2710"/>
    <d v="2025-02-26T00:00:00"/>
    <x v="3"/>
    <x v="3"/>
    <x v="0"/>
    <s v="C923"/>
    <x v="850"/>
    <s v="B1438"/>
    <x v="594"/>
    <x v="2"/>
    <n v="20.3"/>
    <n v="3"/>
    <n v="60.9"/>
    <x v="0"/>
    <x v="7"/>
  </r>
  <r>
    <s v="O2829"/>
    <d v="2025-06-14T00:00:00"/>
    <x v="6"/>
    <x v="1"/>
    <x v="0"/>
    <s v="C467"/>
    <x v="851"/>
    <s v="B1063"/>
    <x v="612"/>
    <x v="2"/>
    <n v="26.82"/>
    <n v="4"/>
    <n v="107.28"/>
    <x v="0"/>
    <x v="1"/>
  </r>
  <r>
    <s v="O2513"/>
    <d v="2024-07-01T00:00:00"/>
    <x v="1"/>
    <x v="2"/>
    <x v="1"/>
    <s v="C219"/>
    <x v="340"/>
    <s v="B1484"/>
    <x v="855"/>
    <x v="2"/>
    <n v="17.010000000000002"/>
    <n v="5"/>
    <n v="85.05"/>
    <x v="0"/>
    <x v="7"/>
  </r>
  <r>
    <s v="O1302"/>
    <d v="2024-08-19T00:00:00"/>
    <x v="1"/>
    <x v="8"/>
    <x v="1"/>
    <s v="C936"/>
    <x v="852"/>
    <s v="B1546"/>
    <x v="856"/>
    <x v="1"/>
    <n v="25.04"/>
    <n v="1"/>
    <n v="25.04"/>
    <x v="2"/>
    <x v="4"/>
  </r>
  <r>
    <s v="O1637"/>
    <d v="2023-10-05T00:00:00"/>
    <x v="5"/>
    <x v="10"/>
    <x v="2"/>
    <s v="C839"/>
    <x v="284"/>
    <s v="B1855"/>
    <x v="520"/>
    <x v="3"/>
    <n v="36.82"/>
    <n v="3"/>
    <n v="110.46"/>
    <x v="2"/>
    <x v="7"/>
  </r>
  <r>
    <s v="O2692"/>
    <d v="2023-09-24T00:00:00"/>
    <x v="0"/>
    <x v="6"/>
    <x v="2"/>
    <s v="C624"/>
    <x v="86"/>
    <s v="B1647"/>
    <x v="857"/>
    <x v="3"/>
    <n v="15.37"/>
    <n v="1"/>
    <n v="15.37"/>
    <x v="0"/>
    <x v="2"/>
  </r>
  <r>
    <s v="O2081"/>
    <d v="2024-11-02T00:00:00"/>
    <x v="6"/>
    <x v="5"/>
    <x v="1"/>
    <s v="C711"/>
    <x v="131"/>
    <s v="B1613"/>
    <x v="858"/>
    <x v="0"/>
    <n v="21.94"/>
    <n v="1"/>
    <n v="21.94"/>
    <x v="3"/>
    <x v="0"/>
  </r>
  <r>
    <s v="O3536"/>
    <d v="2025-02-25T00:00:00"/>
    <x v="4"/>
    <x v="3"/>
    <x v="0"/>
    <s v="C374"/>
    <x v="363"/>
    <s v="B1911"/>
    <x v="270"/>
    <x v="3"/>
    <n v="31.44"/>
    <n v="1"/>
    <n v="31.44"/>
    <x v="0"/>
    <x v="0"/>
  </r>
  <r>
    <s v="O3312"/>
    <d v="2025-01-22T00:00:00"/>
    <x v="3"/>
    <x v="11"/>
    <x v="0"/>
    <s v="C948"/>
    <x v="208"/>
    <s v="B1883"/>
    <x v="859"/>
    <x v="3"/>
    <n v="26.74"/>
    <n v="3"/>
    <n v="80.22"/>
    <x v="1"/>
    <x v="3"/>
  </r>
  <r>
    <s v="O2906"/>
    <d v="2022-09-07T00:00:00"/>
    <x v="3"/>
    <x v="6"/>
    <x v="3"/>
    <s v="C166"/>
    <x v="344"/>
    <s v="B1013"/>
    <x v="1"/>
    <x v="3"/>
    <n v="23.53"/>
    <n v="2"/>
    <n v="47.06"/>
    <x v="0"/>
    <x v="0"/>
  </r>
  <r>
    <s v="O2351"/>
    <d v="2025-06-27T00:00:00"/>
    <x v="2"/>
    <x v="1"/>
    <x v="0"/>
    <s v="C362"/>
    <x v="10"/>
    <s v="B1080"/>
    <x v="477"/>
    <x v="0"/>
    <n v="37.770000000000003"/>
    <n v="1"/>
    <n v="37.770000000000003"/>
    <x v="0"/>
    <x v="2"/>
  </r>
  <r>
    <s v="O1399"/>
    <d v="2023-08-01T00:00:00"/>
    <x v="4"/>
    <x v="8"/>
    <x v="2"/>
    <s v="C785"/>
    <x v="441"/>
    <s v="B1090"/>
    <x v="860"/>
    <x v="1"/>
    <n v="32.04"/>
    <n v="3"/>
    <n v="96.12"/>
    <x v="0"/>
    <x v="3"/>
  </r>
  <r>
    <s v="O2553"/>
    <d v="2025-04-23T00:00:00"/>
    <x v="3"/>
    <x v="7"/>
    <x v="0"/>
    <s v="C895"/>
    <x v="853"/>
    <s v="B1805"/>
    <x v="364"/>
    <x v="0"/>
    <n v="41.68"/>
    <n v="5"/>
    <n v="208.4"/>
    <x v="0"/>
    <x v="1"/>
  </r>
  <r>
    <s v="O1311"/>
    <d v="2024-09-16T00:00:00"/>
    <x v="1"/>
    <x v="6"/>
    <x v="1"/>
    <s v="C439"/>
    <x v="854"/>
    <s v="B1225"/>
    <x v="861"/>
    <x v="3"/>
    <n v="6.71"/>
    <n v="2"/>
    <n v="13.42"/>
    <x v="3"/>
    <x v="1"/>
  </r>
  <r>
    <s v="O3665"/>
    <d v="2023-12-06T00:00:00"/>
    <x v="3"/>
    <x v="9"/>
    <x v="2"/>
    <s v="C222"/>
    <x v="855"/>
    <s v="B1553"/>
    <x v="286"/>
    <x v="2"/>
    <n v="36.869999999999997"/>
    <n v="2"/>
    <n v="73.739999999999995"/>
    <x v="1"/>
    <x v="2"/>
  </r>
  <r>
    <s v="O1152"/>
    <d v="2024-04-12T00:00:00"/>
    <x v="2"/>
    <x v="7"/>
    <x v="1"/>
    <s v="C535"/>
    <x v="727"/>
    <s v="B1958"/>
    <x v="832"/>
    <x v="0"/>
    <n v="43.45"/>
    <n v="2"/>
    <n v="86.9"/>
    <x v="0"/>
    <x v="3"/>
  </r>
  <r>
    <s v="O2784"/>
    <d v="2024-07-21T00:00:00"/>
    <x v="0"/>
    <x v="2"/>
    <x v="1"/>
    <s v="C329"/>
    <x v="247"/>
    <s v="B1926"/>
    <x v="301"/>
    <x v="1"/>
    <n v="29.66"/>
    <n v="2"/>
    <n v="59.32"/>
    <x v="2"/>
    <x v="0"/>
  </r>
  <r>
    <s v="O1463"/>
    <d v="2023-02-23T00:00:00"/>
    <x v="5"/>
    <x v="3"/>
    <x v="2"/>
    <s v="C236"/>
    <x v="738"/>
    <s v="B1748"/>
    <x v="862"/>
    <x v="1"/>
    <n v="24.6"/>
    <n v="2"/>
    <n v="49.2"/>
    <x v="3"/>
    <x v="7"/>
  </r>
  <r>
    <s v="O3210"/>
    <d v="2023-03-10T00:00:00"/>
    <x v="2"/>
    <x v="0"/>
    <x v="2"/>
    <s v="C558"/>
    <x v="35"/>
    <s v="B1374"/>
    <x v="675"/>
    <x v="2"/>
    <n v="47.69"/>
    <n v="4"/>
    <n v="190.76"/>
    <x v="1"/>
    <x v="2"/>
  </r>
  <r>
    <s v="O3800"/>
    <d v="2024-06-10T00:00:00"/>
    <x v="1"/>
    <x v="1"/>
    <x v="1"/>
    <s v="C158"/>
    <x v="236"/>
    <s v="B1463"/>
    <x v="863"/>
    <x v="1"/>
    <n v="10.07"/>
    <n v="1"/>
    <n v="10.07"/>
    <x v="1"/>
    <x v="5"/>
  </r>
  <r>
    <s v="O1489"/>
    <d v="2023-05-21T00:00:00"/>
    <x v="0"/>
    <x v="4"/>
    <x v="2"/>
    <s v="C654"/>
    <x v="241"/>
    <s v="B1968"/>
    <x v="864"/>
    <x v="0"/>
    <n v="45.83"/>
    <n v="5"/>
    <n v="229.15"/>
    <x v="0"/>
    <x v="7"/>
  </r>
  <r>
    <s v="O2869"/>
    <d v="2023-04-25T00:00:00"/>
    <x v="4"/>
    <x v="7"/>
    <x v="2"/>
    <s v="C479"/>
    <x v="5"/>
    <s v="B1261"/>
    <x v="11"/>
    <x v="0"/>
    <n v="23.21"/>
    <n v="4"/>
    <n v="92.84"/>
    <x v="2"/>
    <x v="5"/>
  </r>
  <r>
    <s v="O3822"/>
    <d v="2023-05-15T00:00:00"/>
    <x v="1"/>
    <x v="4"/>
    <x v="2"/>
    <s v="C858"/>
    <x v="486"/>
    <s v="B1053"/>
    <x v="569"/>
    <x v="2"/>
    <n v="39.799999999999997"/>
    <n v="4"/>
    <n v="159.19999999999999"/>
    <x v="0"/>
    <x v="2"/>
  </r>
  <r>
    <s v="O3392"/>
    <d v="2025-04-18T00:00:00"/>
    <x v="2"/>
    <x v="7"/>
    <x v="0"/>
    <s v="C719"/>
    <x v="541"/>
    <s v="B1472"/>
    <x v="120"/>
    <x v="0"/>
    <n v="48.9"/>
    <n v="2"/>
    <n v="97.8"/>
    <x v="0"/>
    <x v="2"/>
  </r>
  <r>
    <s v="O1644"/>
    <d v="2023-09-12T00:00:00"/>
    <x v="4"/>
    <x v="6"/>
    <x v="2"/>
    <s v="C190"/>
    <x v="856"/>
    <s v="B1552"/>
    <x v="461"/>
    <x v="3"/>
    <n v="49.93"/>
    <n v="4"/>
    <n v="199.72"/>
    <x v="0"/>
    <x v="4"/>
  </r>
  <r>
    <s v="O1447"/>
    <d v="2024-08-05T00:00:00"/>
    <x v="1"/>
    <x v="8"/>
    <x v="1"/>
    <s v="C722"/>
    <x v="712"/>
    <s v="B1686"/>
    <x v="865"/>
    <x v="0"/>
    <n v="6.69"/>
    <n v="4"/>
    <n v="26.76"/>
    <x v="1"/>
    <x v="1"/>
  </r>
  <r>
    <s v="O1299"/>
    <d v="2024-07-23T00:00:00"/>
    <x v="4"/>
    <x v="2"/>
    <x v="1"/>
    <s v="C540"/>
    <x v="338"/>
    <s v="B1813"/>
    <x v="866"/>
    <x v="2"/>
    <n v="40.9"/>
    <n v="2"/>
    <n v="81.8"/>
    <x v="2"/>
    <x v="3"/>
  </r>
  <r>
    <s v="O2847"/>
    <d v="2025-04-19T00:00:00"/>
    <x v="6"/>
    <x v="7"/>
    <x v="0"/>
    <s v="C660"/>
    <x v="669"/>
    <s v="B1112"/>
    <x v="867"/>
    <x v="0"/>
    <n v="36.76"/>
    <n v="2"/>
    <n v="73.52"/>
    <x v="0"/>
    <x v="5"/>
  </r>
  <r>
    <s v="O1592"/>
    <d v="2023-05-07T00:00:00"/>
    <x v="0"/>
    <x v="4"/>
    <x v="2"/>
    <s v="C328"/>
    <x v="20"/>
    <s v="B1998"/>
    <x v="868"/>
    <x v="3"/>
    <n v="19.53"/>
    <n v="3"/>
    <n v="58.59"/>
    <x v="3"/>
    <x v="2"/>
  </r>
  <r>
    <s v="O3467"/>
    <d v="2025-05-22T00:00:00"/>
    <x v="5"/>
    <x v="4"/>
    <x v="0"/>
    <s v="C978"/>
    <x v="781"/>
    <s v="B1738"/>
    <x v="212"/>
    <x v="3"/>
    <n v="7.44"/>
    <n v="1"/>
    <n v="7.44"/>
    <x v="0"/>
    <x v="2"/>
  </r>
  <r>
    <s v="O2022"/>
    <d v="2023-02-10T00:00:00"/>
    <x v="2"/>
    <x v="3"/>
    <x v="2"/>
    <s v="C395"/>
    <x v="709"/>
    <s v="B1303"/>
    <x v="869"/>
    <x v="2"/>
    <n v="28.52"/>
    <n v="4"/>
    <n v="114.08"/>
    <x v="1"/>
    <x v="4"/>
  </r>
  <r>
    <s v="O2091"/>
    <d v="2024-09-27T00:00:00"/>
    <x v="2"/>
    <x v="6"/>
    <x v="1"/>
    <s v="C738"/>
    <x v="857"/>
    <s v="B1883"/>
    <x v="859"/>
    <x v="1"/>
    <n v="24.9"/>
    <n v="3"/>
    <n v="74.7"/>
    <x v="2"/>
    <x v="1"/>
  </r>
  <r>
    <s v="O3760"/>
    <d v="2024-02-08T00:00:00"/>
    <x v="5"/>
    <x v="3"/>
    <x v="1"/>
    <s v="C389"/>
    <x v="280"/>
    <s v="B1454"/>
    <x v="15"/>
    <x v="3"/>
    <n v="37.03"/>
    <n v="2"/>
    <n v="74.06"/>
    <x v="0"/>
    <x v="6"/>
  </r>
  <r>
    <s v="O2196"/>
    <d v="2024-05-23T00:00:00"/>
    <x v="5"/>
    <x v="4"/>
    <x v="1"/>
    <s v="C682"/>
    <x v="741"/>
    <s v="B1555"/>
    <x v="71"/>
    <x v="1"/>
    <n v="32.270000000000003"/>
    <n v="2"/>
    <n v="64.540000000000006"/>
    <x v="1"/>
    <x v="1"/>
  </r>
  <r>
    <s v="O1123"/>
    <d v="2024-12-30T00:00:00"/>
    <x v="1"/>
    <x v="9"/>
    <x v="1"/>
    <s v="C934"/>
    <x v="858"/>
    <s v="B1064"/>
    <x v="190"/>
    <x v="0"/>
    <n v="18.25"/>
    <n v="2"/>
    <n v="36.5"/>
    <x v="0"/>
    <x v="0"/>
  </r>
  <r>
    <s v="O1366"/>
    <d v="2024-03-05T00:00:00"/>
    <x v="4"/>
    <x v="0"/>
    <x v="1"/>
    <s v="C682"/>
    <x v="564"/>
    <s v="B1083"/>
    <x v="870"/>
    <x v="1"/>
    <n v="29.93"/>
    <n v="5"/>
    <n v="149.65"/>
    <x v="0"/>
    <x v="3"/>
  </r>
  <r>
    <s v="O2514"/>
    <d v="2025-05-30T00:00:00"/>
    <x v="2"/>
    <x v="4"/>
    <x v="0"/>
    <s v="C848"/>
    <x v="835"/>
    <s v="B1180"/>
    <x v="769"/>
    <x v="0"/>
    <n v="31.95"/>
    <n v="4"/>
    <n v="127.8"/>
    <x v="2"/>
    <x v="2"/>
  </r>
  <r>
    <s v="O2569"/>
    <d v="2023-01-01T00:00:00"/>
    <x v="0"/>
    <x v="11"/>
    <x v="2"/>
    <s v="C934"/>
    <x v="273"/>
    <s v="B1351"/>
    <x v="636"/>
    <x v="0"/>
    <n v="23.75"/>
    <n v="5"/>
    <n v="118.75"/>
    <x v="1"/>
    <x v="0"/>
  </r>
  <r>
    <s v="O3523"/>
    <d v="2025-04-23T00:00:00"/>
    <x v="3"/>
    <x v="7"/>
    <x v="0"/>
    <s v="C563"/>
    <x v="185"/>
    <s v="B1308"/>
    <x v="294"/>
    <x v="3"/>
    <n v="44.97"/>
    <n v="5"/>
    <n v="224.85"/>
    <x v="0"/>
    <x v="5"/>
  </r>
  <r>
    <s v="O3487"/>
    <d v="2022-11-22T00:00:00"/>
    <x v="4"/>
    <x v="5"/>
    <x v="3"/>
    <s v="C823"/>
    <x v="119"/>
    <s v="B1137"/>
    <x v="871"/>
    <x v="1"/>
    <n v="45.19"/>
    <n v="1"/>
    <n v="45.19"/>
    <x v="1"/>
    <x v="2"/>
  </r>
  <r>
    <s v="O3678"/>
    <d v="2022-10-22T00:00:00"/>
    <x v="6"/>
    <x v="10"/>
    <x v="3"/>
    <s v="C811"/>
    <x v="483"/>
    <s v="B1076"/>
    <x v="332"/>
    <x v="0"/>
    <n v="29.13"/>
    <n v="4"/>
    <n v="116.52"/>
    <x v="2"/>
    <x v="0"/>
  </r>
  <r>
    <s v="O3281"/>
    <d v="2024-01-27T00:00:00"/>
    <x v="6"/>
    <x v="11"/>
    <x v="1"/>
    <s v="C585"/>
    <x v="859"/>
    <s v="B1855"/>
    <x v="872"/>
    <x v="0"/>
    <n v="20.149999999999999"/>
    <n v="1"/>
    <n v="20.149999999999999"/>
    <x v="2"/>
    <x v="1"/>
  </r>
  <r>
    <s v="O1693"/>
    <d v="2024-05-20T00:00:00"/>
    <x v="1"/>
    <x v="4"/>
    <x v="1"/>
    <s v="C845"/>
    <x v="860"/>
    <s v="B1107"/>
    <x v="873"/>
    <x v="3"/>
    <n v="36.6"/>
    <n v="4"/>
    <n v="146.4"/>
    <x v="3"/>
    <x v="4"/>
  </r>
  <r>
    <s v="O1718"/>
    <d v="2024-12-16T00:00:00"/>
    <x v="1"/>
    <x v="9"/>
    <x v="1"/>
    <s v="C827"/>
    <x v="861"/>
    <s v="B1909"/>
    <x v="874"/>
    <x v="1"/>
    <n v="44.42"/>
    <n v="4"/>
    <n v="177.68"/>
    <x v="1"/>
    <x v="2"/>
  </r>
  <r>
    <s v="O2190"/>
    <d v="2024-09-01T00:00:00"/>
    <x v="0"/>
    <x v="6"/>
    <x v="1"/>
    <s v="C687"/>
    <x v="862"/>
    <s v="B1946"/>
    <x v="875"/>
    <x v="3"/>
    <n v="38.32"/>
    <n v="2"/>
    <n v="76.64"/>
    <x v="3"/>
    <x v="4"/>
  </r>
  <r>
    <s v="O1734"/>
    <d v="2024-12-11T00:00:00"/>
    <x v="3"/>
    <x v="9"/>
    <x v="1"/>
    <s v="C569"/>
    <x v="632"/>
    <s v="B1917"/>
    <x v="303"/>
    <x v="2"/>
    <n v="15.84"/>
    <n v="3"/>
    <n v="47.52"/>
    <x v="2"/>
    <x v="4"/>
  </r>
  <r>
    <s v="O1472"/>
    <d v="2023-07-08T00:00:00"/>
    <x v="6"/>
    <x v="2"/>
    <x v="2"/>
    <s v="C192"/>
    <x v="863"/>
    <s v="B1350"/>
    <x v="876"/>
    <x v="3"/>
    <n v="34.409999999999997"/>
    <n v="2"/>
    <n v="68.819999999999993"/>
    <x v="0"/>
    <x v="7"/>
  </r>
  <r>
    <s v="O3893"/>
    <d v="2024-03-18T00:00:00"/>
    <x v="1"/>
    <x v="0"/>
    <x v="1"/>
    <s v="C530"/>
    <x v="766"/>
    <s v="B1354"/>
    <x v="877"/>
    <x v="0"/>
    <n v="34.200000000000003"/>
    <n v="2"/>
    <n v="68.400000000000006"/>
    <x v="1"/>
    <x v="0"/>
  </r>
  <r>
    <s v="O2889"/>
    <d v="2024-08-15T00:00:00"/>
    <x v="5"/>
    <x v="8"/>
    <x v="1"/>
    <s v="C188"/>
    <x v="864"/>
    <s v="B1273"/>
    <x v="166"/>
    <x v="1"/>
    <n v="32"/>
    <n v="2"/>
    <n v="64"/>
    <x v="0"/>
    <x v="6"/>
  </r>
  <r>
    <s v="O3276"/>
    <d v="2023-03-30T00:00:00"/>
    <x v="5"/>
    <x v="0"/>
    <x v="2"/>
    <s v="C400"/>
    <x v="865"/>
    <s v="B1876"/>
    <x v="199"/>
    <x v="2"/>
    <n v="26.86"/>
    <n v="2"/>
    <n v="53.72"/>
    <x v="0"/>
    <x v="0"/>
  </r>
  <r>
    <s v="O1750"/>
    <d v="2024-09-25T00:00:00"/>
    <x v="3"/>
    <x v="6"/>
    <x v="1"/>
    <s v="C770"/>
    <x v="866"/>
    <s v="B1198"/>
    <x v="694"/>
    <x v="1"/>
    <n v="17.079999999999998"/>
    <n v="1"/>
    <n v="17.079999999999998"/>
    <x v="1"/>
    <x v="4"/>
  </r>
  <r>
    <s v="O2090"/>
    <d v="2024-12-12T00:00:00"/>
    <x v="5"/>
    <x v="9"/>
    <x v="1"/>
    <s v="C721"/>
    <x v="867"/>
    <s v="B1289"/>
    <x v="878"/>
    <x v="0"/>
    <n v="42.34"/>
    <n v="4"/>
    <n v="169.36"/>
    <x v="2"/>
    <x v="3"/>
  </r>
  <r>
    <s v="O3306"/>
    <d v="2023-05-08T00:00:00"/>
    <x v="1"/>
    <x v="4"/>
    <x v="2"/>
    <s v="C940"/>
    <x v="134"/>
    <s v="B1775"/>
    <x v="760"/>
    <x v="0"/>
    <n v="43.71"/>
    <n v="1"/>
    <n v="43.71"/>
    <x v="2"/>
    <x v="0"/>
  </r>
  <r>
    <s v="O2252"/>
    <d v="2024-12-23T00:00:00"/>
    <x v="1"/>
    <x v="9"/>
    <x v="1"/>
    <s v="C958"/>
    <x v="683"/>
    <s v="B1105"/>
    <x v="700"/>
    <x v="0"/>
    <n v="14.55"/>
    <n v="3"/>
    <n v="43.65"/>
    <x v="0"/>
    <x v="3"/>
  </r>
  <r>
    <s v="O2032"/>
    <d v="2024-01-17T00:00:00"/>
    <x v="3"/>
    <x v="11"/>
    <x v="1"/>
    <s v="C383"/>
    <x v="579"/>
    <s v="B1052"/>
    <x v="349"/>
    <x v="1"/>
    <n v="5.08"/>
    <n v="4"/>
    <n v="20.32"/>
    <x v="0"/>
    <x v="3"/>
  </r>
  <r>
    <s v="O1428"/>
    <d v="2023-03-29T00:00:00"/>
    <x v="3"/>
    <x v="0"/>
    <x v="2"/>
    <s v="C767"/>
    <x v="868"/>
    <s v="B1393"/>
    <x v="879"/>
    <x v="2"/>
    <n v="16.45"/>
    <n v="1"/>
    <n v="16.45"/>
    <x v="1"/>
    <x v="4"/>
  </r>
  <r>
    <s v="O2576"/>
    <d v="2024-10-07T00:00:00"/>
    <x v="1"/>
    <x v="10"/>
    <x v="1"/>
    <s v="C232"/>
    <x v="4"/>
    <s v="B1721"/>
    <x v="254"/>
    <x v="0"/>
    <n v="23.41"/>
    <n v="2"/>
    <n v="46.82"/>
    <x v="2"/>
    <x v="1"/>
  </r>
  <r>
    <s v="O3998"/>
    <d v="2023-06-19T00:00:00"/>
    <x v="1"/>
    <x v="1"/>
    <x v="2"/>
    <s v="C930"/>
    <x v="778"/>
    <s v="B1217"/>
    <x v="672"/>
    <x v="0"/>
    <n v="20.66"/>
    <n v="1"/>
    <n v="20.66"/>
    <x v="1"/>
    <x v="1"/>
  </r>
  <r>
    <s v="O1116"/>
    <d v="2023-11-23T00:00:00"/>
    <x v="5"/>
    <x v="5"/>
    <x v="2"/>
    <s v="C695"/>
    <x v="317"/>
    <s v="B1706"/>
    <x v="880"/>
    <x v="1"/>
    <n v="8.26"/>
    <n v="2"/>
    <n v="16.52"/>
    <x v="0"/>
    <x v="7"/>
  </r>
  <r>
    <s v="O1250"/>
    <d v="2024-12-06T00:00:00"/>
    <x v="2"/>
    <x v="9"/>
    <x v="1"/>
    <s v="C132"/>
    <x v="869"/>
    <s v="B1284"/>
    <x v="744"/>
    <x v="1"/>
    <n v="17.78"/>
    <n v="1"/>
    <n v="17.78"/>
    <x v="2"/>
    <x v="4"/>
  </r>
  <r>
    <s v="O3023"/>
    <d v="2025-02-09T00:00:00"/>
    <x v="0"/>
    <x v="3"/>
    <x v="0"/>
    <s v="C760"/>
    <x v="65"/>
    <s v="B1003"/>
    <x v="650"/>
    <x v="0"/>
    <n v="40.42"/>
    <n v="5"/>
    <n v="202.1"/>
    <x v="2"/>
    <x v="6"/>
  </r>
  <r>
    <s v="O2803"/>
    <d v="2023-11-10T00:00:00"/>
    <x v="2"/>
    <x v="5"/>
    <x v="2"/>
    <s v="C749"/>
    <x v="752"/>
    <s v="B1744"/>
    <x v="881"/>
    <x v="2"/>
    <n v="39.840000000000003"/>
    <n v="2"/>
    <n v="79.680000000000007"/>
    <x v="0"/>
    <x v="5"/>
  </r>
  <r>
    <s v="O2701"/>
    <d v="2024-12-10T00:00:00"/>
    <x v="4"/>
    <x v="9"/>
    <x v="1"/>
    <s v="C772"/>
    <x v="459"/>
    <s v="B1418"/>
    <x v="882"/>
    <x v="2"/>
    <n v="15.79"/>
    <n v="2"/>
    <n v="31.58"/>
    <x v="2"/>
    <x v="0"/>
  </r>
  <r>
    <s v="O3002"/>
    <d v="2022-10-15T00:00:00"/>
    <x v="6"/>
    <x v="10"/>
    <x v="3"/>
    <s v="C358"/>
    <x v="320"/>
    <s v="B1813"/>
    <x v="883"/>
    <x v="0"/>
    <n v="6.57"/>
    <n v="1"/>
    <n v="6.57"/>
    <x v="2"/>
    <x v="0"/>
  </r>
  <r>
    <s v="O3713"/>
    <d v="2024-08-01T00:00:00"/>
    <x v="5"/>
    <x v="8"/>
    <x v="1"/>
    <s v="C130"/>
    <x v="210"/>
    <s v="B1714"/>
    <x v="380"/>
    <x v="2"/>
    <n v="16.07"/>
    <n v="3"/>
    <n v="48.21"/>
    <x v="0"/>
    <x v="6"/>
  </r>
  <r>
    <s v="O1224"/>
    <d v="2024-02-24T00:00:00"/>
    <x v="6"/>
    <x v="3"/>
    <x v="1"/>
    <s v="C165"/>
    <x v="870"/>
    <s v="B1022"/>
    <x v="884"/>
    <x v="1"/>
    <n v="9.31"/>
    <n v="1"/>
    <n v="9.31"/>
    <x v="3"/>
    <x v="0"/>
  </r>
  <r>
    <s v="O2666"/>
    <d v="2023-12-24T00:00:00"/>
    <x v="0"/>
    <x v="9"/>
    <x v="2"/>
    <s v="C263"/>
    <x v="323"/>
    <s v="B1653"/>
    <x v="885"/>
    <x v="0"/>
    <n v="34.58"/>
    <n v="1"/>
    <n v="34.58"/>
    <x v="2"/>
    <x v="0"/>
  </r>
  <r>
    <s v="O3260"/>
    <d v="2023-02-06T00:00:00"/>
    <x v="1"/>
    <x v="3"/>
    <x v="2"/>
    <s v="C120"/>
    <x v="190"/>
    <s v="B1817"/>
    <x v="886"/>
    <x v="2"/>
    <n v="48.76"/>
    <n v="4"/>
    <n v="195.04"/>
    <x v="1"/>
    <x v="3"/>
  </r>
  <r>
    <s v="O2907"/>
    <d v="2023-12-26T00:00:00"/>
    <x v="4"/>
    <x v="9"/>
    <x v="2"/>
    <s v="C320"/>
    <x v="717"/>
    <s v="B1349"/>
    <x v="193"/>
    <x v="0"/>
    <n v="25.19"/>
    <n v="5"/>
    <n v="125.95"/>
    <x v="1"/>
    <x v="0"/>
  </r>
  <r>
    <s v="O3124"/>
    <d v="2022-09-23T00:00:00"/>
    <x v="2"/>
    <x v="6"/>
    <x v="3"/>
    <s v="C507"/>
    <x v="72"/>
    <s v="B1290"/>
    <x v="430"/>
    <x v="0"/>
    <n v="29.27"/>
    <n v="5"/>
    <n v="146.35"/>
    <x v="1"/>
    <x v="0"/>
  </r>
  <r>
    <s v="O3680"/>
    <d v="2023-10-05T00:00:00"/>
    <x v="5"/>
    <x v="10"/>
    <x v="2"/>
    <s v="C323"/>
    <x v="871"/>
    <s v="B1903"/>
    <x v="321"/>
    <x v="2"/>
    <n v="18.57"/>
    <n v="1"/>
    <n v="18.57"/>
    <x v="2"/>
    <x v="2"/>
  </r>
  <r>
    <s v="O3502"/>
    <d v="2024-08-11T00:00:00"/>
    <x v="0"/>
    <x v="8"/>
    <x v="1"/>
    <s v="C651"/>
    <x v="213"/>
    <s v="B1618"/>
    <x v="887"/>
    <x v="2"/>
    <n v="43.85"/>
    <n v="3"/>
    <n v="131.55000000000001"/>
    <x v="1"/>
    <x v="5"/>
  </r>
  <r>
    <s v="O1036"/>
    <d v="2023-10-04T00:00:00"/>
    <x v="3"/>
    <x v="10"/>
    <x v="2"/>
    <s v="C412"/>
    <x v="173"/>
    <s v="B1921"/>
    <x v="36"/>
    <x v="0"/>
    <n v="30.91"/>
    <n v="5"/>
    <n v="154.55000000000001"/>
    <x v="2"/>
    <x v="3"/>
  </r>
  <r>
    <s v="O1868"/>
    <d v="2023-08-11T00:00:00"/>
    <x v="2"/>
    <x v="8"/>
    <x v="2"/>
    <s v="C858"/>
    <x v="872"/>
    <s v="B1782"/>
    <x v="282"/>
    <x v="0"/>
    <n v="30.29"/>
    <n v="1"/>
    <n v="30.29"/>
    <x v="0"/>
    <x v="0"/>
  </r>
  <r>
    <s v="O2314"/>
    <d v="2023-11-20T00:00:00"/>
    <x v="1"/>
    <x v="5"/>
    <x v="2"/>
    <s v="C217"/>
    <x v="748"/>
    <s v="B1757"/>
    <x v="59"/>
    <x v="3"/>
    <n v="35.29"/>
    <n v="5"/>
    <n v="176.45"/>
    <x v="2"/>
    <x v="5"/>
  </r>
  <r>
    <s v="O3110"/>
    <d v="2024-11-17T00:00:00"/>
    <x v="0"/>
    <x v="5"/>
    <x v="1"/>
    <s v="C904"/>
    <x v="526"/>
    <s v="B1841"/>
    <x v="888"/>
    <x v="3"/>
    <n v="34.11"/>
    <n v="3"/>
    <n v="102.33"/>
    <x v="0"/>
    <x v="6"/>
  </r>
  <r>
    <s v="O1535"/>
    <d v="2023-01-07T00:00:00"/>
    <x v="6"/>
    <x v="11"/>
    <x v="2"/>
    <s v="C338"/>
    <x v="873"/>
    <s v="B1871"/>
    <x v="889"/>
    <x v="2"/>
    <n v="29.26"/>
    <n v="2"/>
    <n v="58.52"/>
    <x v="0"/>
    <x v="3"/>
  </r>
  <r>
    <s v="O3558"/>
    <d v="2024-10-19T00:00:00"/>
    <x v="6"/>
    <x v="10"/>
    <x v="1"/>
    <s v="C302"/>
    <x v="874"/>
    <s v="B1503"/>
    <x v="571"/>
    <x v="3"/>
    <n v="28.65"/>
    <n v="2"/>
    <n v="57.3"/>
    <x v="2"/>
    <x v="6"/>
  </r>
  <r>
    <s v="O2113"/>
    <d v="2024-11-24T00:00:00"/>
    <x v="0"/>
    <x v="5"/>
    <x v="1"/>
    <s v="C119"/>
    <x v="875"/>
    <s v="B1715"/>
    <x v="418"/>
    <x v="2"/>
    <n v="35"/>
    <n v="2"/>
    <n v="70"/>
    <x v="1"/>
    <x v="7"/>
  </r>
  <r>
    <s v="O2789"/>
    <d v="2023-08-25T00:00:00"/>
    <x v="2"/>
    <x v="8"/>
    <x v="2"/>
    <s v="C436"/>
    <x v="605"/>
    <s v="B1958"/>
    <x v="86"/>
    <x v="0"/>
    <n v="7.59"/>
    <n v="5"/>
    <n v="37.950000000000003"/>
    <x v="0"/>
    <x v="2"/>
  </r>
  <r>
    <s v="O2029"/>
    <d v="2023-10-24T00:00:00"/>
    <x v="4"/>
    <x v="10"/>
    <x v="2"/>
    <s v="C409"/>
    <x v="876"/>
    <s v="B1166"/>
    <x v="890"/>
    <x v="1"/>
    <n v="7.34"/>
    <n v="2"/>
    <n v="14.68"/>
    <x v="2"/>
    <x v="0"/>
  </r>
  <r>
    <s v="O1024"/>
    <d v="2024-04-17T00:00:00"/>
    <x v="3"/>
    <x v="7"/>
    <x v="1"/>
    <s v="C327"/>
    <x v="877"/>
    <s v="B1613"/>
    <x v="201"/>
    <x v="1"/>
    <n v="37.01"/>
    <n v="3"/>
    <n v="111.03"/>
    <x v="1"/>
    <x v="3"/>
  </r>
  <r>
    <s v="O1265"/>
    <d v="2023-03-01T00:00:00"/>
    <x v="3"/>
    <x v="0"/>
    <x v="2"/>
    <s v="C872"/>
    <x v="878"/>
    <s v="B1997"/>
    <x v="825"/>
    <x v="3"/>
    <n v="9.7899999999999991"/>
    <n v="3"/>
    <n v="29.37"/>
    <x v="3"/>
    <x v="0"/>
  </r>
  <r>
    <s v="O3368"/>
    <d v="2023-02-05T00:00:00"/>
    <x v="0"/>
    <x v="3"/>
    <x v="2"/>
    <s v="C115"/>
    <x v="879"/>
    <s v="B1729"/>
    <x v="539"/>
    <x v="0"/>
    <n v="16.18"/>
    <n v="3"/>
    <n v="48.54"/>
    <x v="0"/>
    <x v="0"/>
  </r>
  <r>
    <s v="O3518"/>
    <d v="2023-08-09T00:00:00"/>
    <x v="3"/>
    <x v="8"/>
    <x v="2"/>
    <s v="C270"/>
    <x v="60"/>
    <s v="B1580"/>
    <x v="854"/>
    <x v="3"/>
    <n v="6.17"/>
    <n v="4"/>
    <n v="24.68"/>
    <x v="0"/>
    <x v="5"/>
  </r>
  <r>
    <s v="O3553"/>
    <d v="2024-04-22T00:00:00"/>
    <x v="1"/>
    <x v="7"/>
    <x v="1"/>
    <s v="C271"/>
    <x v="880"/>
    <s v="B1597"/>
    <x v="138"/>
    <x v="3"/>
    <n v="40.43"/>
    <n v="5"/>
    <n v="202.15"/>
    <x v="1"/>
    <x v="3"/>
  </r>
  <r>
    <s v="O1595"/>
    <d v="2024-05-11T00:00:00"/>
    <x v="6"/>
    <x v="4"/>
    <x v="1"/>
    <s v="C307"/>
    <x v="881"/>
    <s v="B1669"/>
    <x v="891"/>
    <x v="3"/>
    <n v="7.88"/>
    <n v="1"/>
    <n v="7.88"/>
    <x v="2"/>
    <x v="3"/>
  </r>
  <r>
    <s v="O1452"/>
    <d v="2023-12-26T00:00:00"/>
    <x v="4"/>
    <x v="9"/>
    <x v="2"/>
    <s v="C183"/>
    <x v="882"/>
    <s v="B1338"/>
    <x v="9"/>
    <x v="0"/>
    <n v="44.91"/>
    <n v="1"/>
    <n v="44.91"/>
    <x v="3"/>
    <x v="0"/>
  </r>
  <r>
    <s v="O2496"/>
    <d v="2025-08-16T00:00:00"/>
    <x v="6"/>
    <x v="8"/>
    <x v="0"/>
    <s v="C392"/>
    <x v="633"/>
    <s v="B1474"/>
    <x v="892"/>
    <x v="0"/>
    <n v="30.77"/>
    <n v="4"/>
    <n v="123.08"/>
    <x v="2"/>
    <x v="0"/>
  </r>
  <r>
    <s v="O1053"/>
    <d v="2024-10-10T00:00:00"/>
    <x v="5"/>
    <x v="10"/>
    <x v="1"/>
    <s v="C594"/>
    <x v="60"/>
    <s v="B1853"/>
    <x v="560"/>
    <x v="2"/>
    <n v="46.9"/>
    <n v="1"/>
    <n v="46.9"/>
    <x v="3"/>
    <x v="7"/>
  </r>
  <r>
    <s v="O2420"/>
    <d v="2024-09-30T00:00:00"/>
    <x v="1"/>
    <x v="6"/>
    <x v="1"/>
    <s v="C667"/>
    <x v="883"/>
    <s v="B1183"/>
    <x v="745"/>
    <x v="0"/>
    <n v="46.12"/>
    <n v="5"/>
    <n v="230.6"/>
    <x v="0"/>
    <x v="2"/>
  </r>
  <r>
    <s v="O3178"/>
    <d v="2023-11-09T00:00:00"/>
    <x v="5"/>
    <x v="5"/>
    <x v="2"/>
    <s v="C210"/>
    <x v="322"/>
    <s v="B1607"/>
    <x v="747"/>
    <x v="2"/>
    <n v="15.86"/>
    <n v="2"/>
    <n v="31.72"/>
    <x v="0"/>
    <x v="2"/>
  </r>
  <r>
    <s v="O1313"/>
    <d v="2024-03-09T00:00:00"/>
    <x v="6"/>
    <x v="0"/>
    <x v="1"/>
    <s v="C511"/>
    <x v="884"/>
    <s v="B1745"/>
    <x v="25"/>
    <x v="3"/>
    <n v="48.4"/>
    <n v="2"/>
    <n v="96.8"/>
    <x v="0"/>
    <x v="0"/>
  </r>
  <r>
    <s v="O1006"/>
    <d v="2023-02-19T00:00:00"/>
    <x v="0"/>
    <x v="3"/>
    <x v="2"/>
    <s v="C658"/>
    <x v="60"/>
    <s v="B1939"/>
    <x v="615"/>
    <x v="1"/>
    <n v="25.27"/>
    <n v="5"/>
    <n v="126.35"/>
    <x v="1"/>
    <x v="4"/>
  </r>
  <r>
    <s v="O1062"/>
    <d v="2024-10-17T00:00:00"/>
    <x v="5"/>
    <x v="10"/>
    <x v="1"/>
    <s v="C797"/>
    <x v="885"/>
    <s v="B1963"/>
    <x v="13"/>
    <x v="0"/>
    <n v="32.53"/>
    <n v="4"/>
    <n v="130.12"/>
    <x v="2"/>
    <x v="0"/>
  </r>
  <r>
    <s v="O3668"/>
    <d v="2022-12-15T00:00:00"/>
    <x v="5"/>
    <x v="9"/>
    <x v="3"/>
    <s v="C303"/>
    <x v="298"/>
    <s v="B1237"/>
    <x v="235"/>
    <x v="0"/>
    <n v="7.07"/>
    <n v="2"/>
    <n v="14.14"/>
    <x v="1"/>
    <x v="0"/>
  </r>
  <r>
    <s v="O1642"/>
    <d v="2024-05-14T00:00:00"/>
    <x v="4"/>
    <x v="4"/>
    <x v="1"/>
    <s v="C451"/>
    <x v="886"/>
    <s v="B1471"/>
    <x v="893"/>
    <x v="3"/>
    <n v="44.72"/>
    <n v="4"/>
    <n v="178.88"/>
    <x v="0"/>
    <x v="3"/>
  </r>
  <r>
    <s v="O3636"/>
    <d v="2025-02-04T00:00:00"/>
    <x v="4"/>
    <x v="3"/>
    <x v="0"/>
    <s v="C919"/>
    <x v="786"/>
    <s v="B1549"/>
    <x v="894"/>
    <x v="0"/>
    <n v="39.17"/>
    <n v="5"/>
    <n v="195.85"/>
    <x v="0"/>
    <x v="1"/>
  </r>
  <r>
    <s v="O2289"/>
    <d v="2022-09-24T00:00:00"/>
    <x v="6"/>
    <x v="6"/>
    <x v="3"/>
    <s v="C984"/>
    <x v="839"/>
    <s v="B1572"/>
    <x v="357"/>
    <x v="2"/>
    <n v="16.03"/>
    <n v="5"/>
    <n v="80.150000000000006"/>
    <x v="2"/>
    <x v="6"/>
  </r>
  <r>
    <s v="O2287"/>
    <d v="2025-06-29T00:00:00"/>
    <x v="0"/>
    <x v="1"/>
    <x v="0"/>
    <s v="C637"/>
    <x v="887"/>
    <s v="B1327"/>
    <x v="131"/>
    <x v="2"/>
    <n v="13.78"/>
    <n v="4"/>
    <n v="55.12"/>
    <x v="0"/>
    <x v="1"/>
  </r>
  <r>
    <s v="O1944"/>
    <d v="2023-08-01T00:00:00"/>
    <x v="4"/>
    <x v="8"/>
    <x v="2"/>
    <s v="C380"/>
    <x v="691"/>
    <s v="B1488"/>
    <x v="895"/>
    <x v="0"/>
    <n v="13.74"/>
    <n v="5"/>
    <n v="68.7"/>
    <x v="0"/>
    <x v="4"/>
  </r>
  <r>
    <s v="O3520"/>
    <d v="2024-07-23T00:00:00"/>
    <x v="4"/>
    <x v="2"/>
    <x v="1"/>
    <s v="C744"/>
    <x v="888"/>
    <s v="B1569"/>
    <x v="662"/>
    <x v="1"/>
    <n v="15.52"/>
    <n v="5"/>
    <n v="77.599999999999994"/>
    <x v="0"/>
    <x v="7"/>
  </r>
  <r>
    <s v="O2270"/>
    <d v="2025-06-08T00:00:00"/>
    <x v="0"/>
    <x v="1"/>
    <x v="0"/>
    <s v="C942"/>
    <x v="204"/>
    <s v="B1677"/>
    <x v="592"/>
    <x v="2"/>
    <n v="41.45"/>
    <n v="1"/>
    <n v="41.45"/>
    <x v="2"/>
    <x v="0"/>
  </r>
  <r>
    <s v="O1240"/>
    <d v="2023-07-12T00:00:00"/>
    <x v="3"/>
    <x v="2"/>
    <x v="2"/>
    <s v="C592"/>
    <x v="694"/>
    <s v="B1504"/>
    <x v="209"/>
    <x v="3"/>
    <n v="35.880000000000003"/>
    <n v="5"/>
    <n v="179.4"/>
    <x v="0"/>
    <x v="0"/>
  </r>
  <r>
    <s v="O1772"/>
    <d v="2023-11-19T00:00:00"/>
    <x v="0"/>
    <x v="5"/>
    <x v="2"/>
    <s v="C923"/>
    <x v="33"/>
    <s v="B1419"/>
    <x v="896"/>
    <x v="2"/>
    <n v="39.14"/>
    <n v="4"/>
    <n v="156.56"/>
    <x v="1"/>
    <x v="7"/>
  </r>
  <r>
    <s v="O2817"/>
    <d v="2024-06-21T00:00:00"/>
    <x v="2"/>
    <x v="1"/>
    <x v="1"/>
    <s v="C365"/>
    <x v="524"/>
    <s v="B1621"/>
    <x v="64"/>
    <x v="2"/>
    <n v="34.520000000000003"/>
    <n v="2"/>
    <n v="69.040000000000006"/>
    <x v="0"/>
    <x v="6"/>
  </r>
  <r>
    <s v="O2370"/>
    <d v="2024-05-23T00:00:00"/>
    <x v="5"/>
    <x v="4"/>
    <x v="1"/>
    <s v="C218"/>
    <x v="676"/>
    <s v="B1345"/>
    <x v="897"/>
    <x v="3"/>
    <n v="7.43"/>
    <n v="2"/>
    <n v="14.86"/>
    <x v="0"/>
    <x v="2"/>
  </r>
  <r>
    <s v="O3232"/>
    <d v="2024-01-21T00:00:00"/>
    <x v="0"/>
    <x v="11"/>
    <x v="1"/>
    <s v="C853"/>
    <x v="50"/>
    <s v="B1708"/>
    <x v="134"/>
    <x v="0"/>
    <n v="32.799999999999997"/>
    <n v="2"/>
    <n v="65.599999999999994"/>
    <x v="2"/>
    <x v="2"/>
  </r>
  <r>
    <s v="O2316"/>
    <d v="2024-03-31T00:00:00"/>
    <x v="0"/>
    <x v="0"/>
    <x v="1"/>
    <s v="C376"/>
    <x v="458"/>
    <s v="B1083"/>
    <x v="898"/>
    <x v="0"/>
    <n v="9.8699999999999992"/>
    <n v="2"/>
    <n v="19.739999999999998"/>
    <x v="0"/>
    <x v="2"/>
  </r>
  <r>
    <s v="O3065"/>
    <d v="2024-04-16T00:00:00"/>
    <x v="4"/>
    <x v="7"/>
    <x v="1"/>
    <s v="C592"/>
    <x v="694"/>
    <s v="B1085"/>
    <x v="899"/>
    <x v="2"/>
    <n v="39.11"/>
    <n v="4"/>
    <n v="156.44"/>
    <x v="0"/>
    <x v="2"/>
  </r>
  <r>
    <s v="O3474"/>
    <d v="2023-10-24T00:00:00"/>
    <x v="4"/>
    <x v="10"/>
    <x v="2"/>
    <s v="C507"/>
    <x v="205"/>
    <s v="B1456"/>
    <x v="421"/>
    <x v="2"/>
    <n v="12.36"/>
    <n v="5"/>
    <n v="61.8"/>
    <x v="2"/>
    <x v="0"/>
  </r>
  <r>
    <s v="O3475"/>
    <d v="2024-05-11T00:00:00"/>
    <x v="6"/>
    <x v="4"/>
    <x v="1"/>
    <s v="C845"/>
    <x v="523"/>
    <s v="B1481"/>
    <x v="413"/>
    <x v="0"/>
    <n v="34.409999999999997"/>
    <n v="5"/>
    <n v="172.05"/>
    <x v="0"/>
    <x v="3"/>
  </r>
  <r>
    <s v="O2224"/>
    <d v="2023-08-29T00:00:00"/>
    <x v="4"/>
    <x v="8"/>
    <x v="2"/>
    <s v="C412"/>
    <x v="889"/>
    <s v="B1722"/>
    <x v="900"/>
    <x v="3"/>
    <n v="26.41"/>
    <n v="3"/>
    <n v="79.23"/>
    <x v="2"/>
    <x v="1"/>
  </r>
  <r>
    <s v="O2487"/>
    <d v="2023-07-17T00:00:00"/>
    <x v="1"/>
    <x v="2"/>
    <x v="2"/>
    <s v="C716"/>
    <x v="890"/>
    <s v="B1927"/>
    <x v="764"/>
    <x v="0"/>
    <n v="47.73"/>
    <n v="3"/>
    <n v="143.19"/>
    <x v="0"/>
    <x v="0"/>
  </r>
  <r>
    <s v="O3706"/>
    <d v="2023-06-23T00:00:00"/>
    <x v="2"/>
    <x v="1"/>
    <x v="2"/>
    <s v="C156"/>
    <x v="891"/>
    <s v="B1036"/>
    <x v="901"/>
    <x v="2"/>
    <n v="22.28"/>
    <n v="5"/>
    <n v="111.4"/>
    <x v="2"/>
    <x v="3"/>
  </r>
  <r>
    <s v="O2479"/>
    <d v="2024-03-24T00:00:00"/>
    <x v="0"/>
    <x v="0"/>
    <x v="1"/>
    <s v="C899"/>
    <x v="112"/>
    <s v="B1650"/>
    <x v="468"/>
    <x v="1"/>
    <n v="44.02"/>
    <n v="5"/>
    <n v="220.1"/>
    <x v="0"/>
    <x v="2"/>
  </r>
  <r>
    <s v="O2657"/>
    <d v="2024-12-09T00:00:00"/>
    <x v="1"/>
    <x v="9"/>
    <x v="1"/>
    <s v="C775"/>
    <x v="588"/>
    <s v="B1959"/>
    <x v="139"/>
    <x v="2"/>
    <n v="29.68"/>
    <n v="5"/>
    <n v="148.4"/>
    <x v="1"/>
    <x v="0"/>
  </r>
  <r>
    <s v="O2964"/>
    <d v="2024-10-02T00:00:00"/>
    <x v="3"/>
    <x v="10"/>
    <x v="1"/>
    <s v="C166"/>
    <x v="826"/>
    <s v="B1739"/>
    <x v="285"/>
    <x v="3"/>
    <n v="32.69"/>
    <n v="4"/>
    <n v="130.76"/>
    <x v="0"/>
    <x v="2"/>
  </r>
  <r>
    <s v="O1172"/>
    <d v="2024-01-08T00:00:00"/>
    <x v="1"/>
    <x v="11"/>
    <x v="1"/>
    <s v="C374"/>
    <x v="590"/>
    <s v="B1728"/>
    <x v="307"/>
    <x v="3"/>
    <n v="10.63"/>
    <n v="4"/>
    <n v="42.52"/>
    <x v="0"/>
    <x v="4"/>
  </r>
  <r>
    <s v="O2387"/>
    <d v="2025-02-03T00:00:00"/>
    <x v="1"/>
    <x v="3"/>
    <x v="0"/>
    <s v="C198"/>
    <x v="490"/>
    <s v="B1160"/>
    <x v="902"/>
    <x v="2"/>
    <n v="30.02"/>
    <n v="3"/>
    <n v="90.06"/>
    <x v="0"/>
    <x v="2"/>
  </r>
  <r>
    <s v="O2076"/>
    <d v="2024-08-18T00:00:00"/>
    <x v="0"/>
    <x v="8"/>
    <x v="1"/>
    <s v="C932"/>
    <x v="892"/>
    <s v="B1365"/>
    <x v="903"/>
    <x v="2"/>
    <n v="24.82"/>
    <n v="5"/>
    <n v="124.1"/>
    <x v="2"/>
    <x v="0"/>
  </r>
  <r>
    <s v="O3886"/>
    <d v="2023-06-14T00:00:00"/>
    <x v="3"/>
    <x v="1"/>
    <x v="2"/>
    <s v="C501"/>
    <x v="686"/>
    <s v="B1724"/>
    <x v="647"/>
    <x v="0"/>
    <n v="7.03"/>
    <n v="3"/>
    <n v="21.09"/>
    <x v="0"/>
    <x v="2"/>
  </r>
  <r>
    <s v="O3496"/>
    <d v="2025-07-12T00:00:00"/>
    <x v="6"/>
    <x v="2"/>
    <x v="0"/>
    <s v="C100"/>
    <x v="198"/>
    <s v="B1354"/>
    <x v="877"/>
    <x v="3"/>
    <n v="37.85"/>
    <n v="1"/>
    <n v="37.85"/>
    <x v="2"/>
    <x v="0"/>
  </r>
  <r>
    <s v="O3669"/>
    <d v="2024-08-05T00:00:00"/>
    <x v="1"/>
    <x v="8"/>
    <x v="1"/>
    <s v="C458"/>
    <x v="122"/>
    <s v="B1082"/>
    <x v="159"/>
    <x v="2"/>
    <n v="40.590000000000003"/>
    <n v="2"/>
    <n v="81.180000000000007"/>
    <x v="0"/>
    <x v="7"/>
  </r>
  <r>
    <s v="O2086"/>
    <d v="2023-02-27T00:00:00"/>
    <x v="1"/>
    <x v="3"/>
    <x v="2"/>
    <s v="C755"/>
    <x v="893"/>
    <s v="B1283"/>
    <x v="904"/>
    <x v="0"/>
    <n v="18.96"/>
    <n v="3"/>
    <n v="56.88"/>
    <x v="0"/>
    <x v="3"/>
  </r>
  <r>
    <s v="O2871"/>
    <d v="2024-08-30T00:00:00"/>
    <x v="2"/>
    <x v="8"/>
    <x v="1"/>
    <s v="C396"/>
    <x v="175"/>
    <s v="B1488"/>
    <x v="476"/>
    <x v="2"/>
    <n v="13.14"/>
    <n v="4"/>
    <n v="52.56"/>
    <x v="0"/>
    <x v="3"/>
  </r>
  <r>
    <s v="O3781"/>
    <d v="2023-10-17T00:00:00"/>
    <x v="4"/>
    <x v="10"/>
    <x v="2"/>
    <s v="C835"/>
    <x v="117"/>
    <s v="B1080"/>
    <x v="295"/>
    <x v="2"/>
    <n v="42.89"/>
    <n v="4"/>
    <n v="171.56"/>
    <x v="0"/>
    <x v="1"/>
  </r>
  <r>
    <s v="O2073"/>
    <d v="2024-11-02T00:00:00"/>
    <x v="6"/>
    <x v="5"/>
    <x v="1"/>
    <s v="C801"/>
    <x v="536"/>
    <s v="B1825"/>
    <x v="905"/>
    <x v="3"/>
    <n v="39.369999999999997"/>
    <n v="4"/>
    <n v="157.47999999999999"/>
    <x v="1"/>
    <x v="1"/>
  </r>
  <r>
    <s v="O2617"/>
    <d v="2025-06-12T00:00:00"/>
    <x v="5"/>
    <x v="1"/>
    <x v="0"/>
    <s v="C336"/>
    <x v="894"/>
    <s v="B1654"/>
    <x v="318"/>
    <x v="0"/>
    <n v="28.08"/>
    <n v="5"/>
    <n v="140.4"/>
    <x v="0"/>
    <x v="6"/>
  </r>
  <r>
    <s v="O1744"/>
    <d v="2023-11-29T00:00:00"/>
    <x v="3"/>
    <x v="5"/>
    <x v="2"/>
    <s v="C679"/>
    <x v="272"/>
    <s v="B1254"/>
    <x v="783"/>
    <x v="2"/>
    <n v="48.39"/>
    <n v="4"/>
    <n v="193.56"/>
    <x v="3"/>
    <x v="0"/>
  </r>
  <r>
    <s v="O2820"/>
    <d v="2025-07-11T00:00:00"/>
    <x v="2"/>
    <x v="2"/>
    <x v="0"/>
    <s v="C222"/>
    <x v="684"/>
    <s v="B1141"/>
    <x v="906"/>
    <x v="3"/>
    <n v="9.31"/>
    <n v="4"/>
    <n v="37.24"/>
    <x v="2"/>
    <x v="3"/>
  </r>
  <r>
    <s v="O1507"/>
    <d v="2024-08-12T00:00:00"/>
    <x v="1"/>
    <x v="8"/>
    <x v="1"/>
    <s v="C618"/>
    <x v="123"/>
    <s v="B1557"/>
    <x v="26"/>
    <x v="0"/>
    <n v="7.38"/>
    <n v="4"/>
    <n v="29.52"/>
    <x v="1"/>
    <x v="7"/>
  </r>
  <r>
    <s v="O1531"/>
    <d v="2024-02-20T00:00:00"/>
    <x v="4"/>
    <x v="3"/>
    <x v="1"/>
    <s v="C328"/>
    <x v="895"/>
    <s v="B1800"/>
    <x v="406"/>
    <x v="2"/>
    <n v="43.27"/>
    <n v="5"/>
    <n v="216.35"/>
    <x v="2"/>
    <x v="0"/>
  </r>
  <r>
    <s v="O2951"/>
    <d v="2024-03-07T00:00:00"/>
    <x v="5"/>
    <x v="0"/>
    <x v="1"/>
    <s v="C881"/>
    <x v="651"/>
    <s v="B1963"/>
    <x v="13"/>
    <x v="2"/>
    <n v="31.88"/>
    <n v="1"/>
    <n v="31.88"/>
    <x v="0"/>
    <x v="3"/>
  </r>
  <r>
    <s v="O2910"/>
    <d v="2024-11-26T00:00:00"/>
    <x v="4"/>
    <x v="5"/>
    <x v="1"/>
    <s v="C936"/>
    <x v="369"/>
    <s v="B1809"/>
    <x v="907"/>
    <x v="3"/>
    <n v="40.29"/>
    <n v="2"/>
    <n v="80.58"/>
    <x v="0"/>
    <x v="6"/>
  </r>
  <r>
    <s v="O1897"/>
    <d v="2024-11-02T00:00:00"/>
    <x v="6"/>
    <x v="5"/>
    <x v="1"/>
    <s v="C868"/>
    <x v="896"/>
    <s v="B1083"/>
    <x v="898"/>
    <x v="1"/>
    <n v="12.02"/>
    <n v="5"/>
    <n v="60.1"/>
    <x v="0"/>
    <x v="0"/>
  </r>
  <r>
    <s v="O3703"/>
    <d v="2025-04-27T00:00:00"/>
    <x v="0"/>
    <x v="7"/>
    <x v="0"/>
    <s v="C488"/>
    <x v="537"/>
    <s v="B1604"/>
    <x v="670"/>
    <x v="2"/>
    <n v="15.29"/>
    <n v="2"/>
    <n v="30.58"/>
    <x v="2"/>
    <x v="2"/>
  </r>
  <r>
    <s v="O1941"/>
    <d v="2024-06-06T00:00:00"/>
    <x v="5"/>
    <x v="1"/>
    <x v="1"/>
    <s v="C826"/>
    <x v="472"/>
    <s v="B1528"/>
    <x v="187"/>
    <x v="2"/>
    <n v="20.96"/>
    <n v="4"/>
    <n v="83.84"/>
    <x v="2"/>
    <x v="2"/>
  </r>
  <r>
    <s v="O1043"/>
    <d v="2023-06-21T00:00:00"/>
    <x v="3"/>
    <x v="1"/>
    <x v="2"/>
    <s v="C574"/>
    <x v="60"/>
    <s v="B1277"/>
    <x v="278"/>
    <x v="2"/>
    <n v="22.84"/>
    <n v="2"/>
    <n v="45.68"/>
    <x v="3"/>
    <x v="4"/>
  </r>
  <r>
    <s v="O2528"/>
    <d v="2024-11-01T00:00:00"/>
    <x v="2"/>
    <x v="5"/>
    <x v="1"/>
    <s v="C477"/>
    <x v="367"/>
    <s v="B1995"/>
    <x v="115"/>
    <x v="0"/>
    <n v="49.17"/>
    <n v="1"/>
    <n v="49.17"/>
    <x v="2"/>
    <x v="2"/>
  </r>
  <r>
    <s v="O1212"/>
    <d v="2024-01-14T00:00:00"/>
    <x v="0"/>
    <x v="11"/>
    <x v="1"/>
    <s v="C717"/>
    <x v="897"/>
    <s v="B1976"/>
    <x v="908"/>
    <x v="1"/>
    <n v="22.94"/>
    <n v="4"/>
    <n v="91.76"/>
    <x v="1"/>
    <x v="3"/>
  </r>
  <r>
    <s v="O3227"/>
    <d v="2025-07-17T00:00:00"/>
    <x v="5"/>
    <x v="2"/>
    <x v="0"/>
    <s v="C888"/>
    <x v="814"/>
    <s v="B1577"/>
    <x v="909"/>
    <x v="0"/>
    <n v="40.619999999999997"/>
    <n v="4"/>
    <n v="162.47999999999999"/>
    <x v="0"/>
    <x v="7"/>
  </r>
  <r>
    <s v="O3817"/>
    <d v="2024-11-30T00:00:00"/>
    <x v="6"/>
    <x v="5"/>
    <x v="1"/>
    <s v="C133"/>
    <x v="898"/>
    <s v="B1703"/>
    <x v="368"/>
    <x v="2"/>
    <n v="11.69"/>
    <n v="3"/>
    <n v="35.07"/>
    <x v="0"/>
    <x v="0"/>
  </r>
  <r>
    <s v="O2429"/>
    <d v="2024-06-30T00:00:00"/>
    <x v="0"/>
    <x v="1"/>
    <x v="1"/>
    <s v="C155"/>
    <x v="630"/>
    <s v="B1105"/>
    <x v="700"/>
    <x v="2"/>
    <n v="19.43"/>
    <n v="4"/>
    <n v="77.72"/>
    <x v="2"/>
    <x v="0"/>
  </r>
  <r>
    <s v="O1297"/>
    <d v="2024-04-05T00:00:00"/>
    <x v="2"/>
    <x v="7"/>
    <x v="1"/>
    <s v="C666"/>
    <x v="899"/>
    <s v="B1107"/>
    <x v="850"/>
    <x v="2"/>
    <n v="48.23"/>
    <n v="1"/>
    <n v="48.23"/>
    <x v="1"/>
    <x v="0"/>
  </r>
  <r>
    <s v="O2816"/>
    <d v="2023-02-11T00:00:00"/>
    <x v="6"/>
    <x v="3"/>
    <x v="2"/>
    <s v="C336"/>
    <x v="378"/>
    <s v="B1003"/>
    <x v="361"/>
    <x v="1"/>
    <n v="35.159999999999997"/>
    <n v="3"/>
    <n v="105.48"/>
    <x v="2"/>
    <x v="5"/>
  </r>
  <r>
    <s v="O2651"/>
    <d v="2024-01-04T00:00:00"/>
    <x v="5"/>
    <x v="11"/>
    <x v="1"/>
    <s v="C923"/>
    <x v="310"/>
    <s v="B1073"/>
    <x v="496"/>
    <x v="3"/>
    <n v="40.61"/>
    <n v="2"/>
    <n v="81.22"/>
    <x v="0"/>
    <x v="7"/>
  </r>
  <r>
    <s v="O1996"/>
    <d v="2024-07-25T00:00:00"/>
    <x v="5"/>
    <x v="2"/>
    <x v="1"/>
    <s v="C783"/>
    <x v="575"/>
    <s v="B1486"/>
    <x v="910"/>
    <x v="3"/>
    <n v="10.25"/>
    <n v="5"/>
    <n v="51.25"/>
    <x v="3"/>
    <x v="2"/>
  </r>
  <r>
    <s v="O3846"/>
    <d v="2024-11-25T00:00:00"/>
    <x v="1"/>
    <x v="5"/>
    <x v="1"/>
    <s v="C427"/>
    <x v="427"/>
    <s v="B1237"/>
    <x v="235"/>
    <x v="0"/>
    <n v="7.78"/>
    <n v="5"/>
    <n v="38.9"/>
    <x v="0"/>
    <x v="1"/>
  </r>
  <r>
    <s v="O2087"/>
    <d v="2023-10-01T00:00:00"/>
    <x v="0"/>
    <x v="10"/>
    <x v="2"/>
    <s v="C908"/>
    <x v="228"/>
    <s v="B1357"/>
    <x v="911"/>
    <x v="0"/>
    <n v="6.12"/>
    <n v="3"/>
    <n v="18.36"/>
    <x v="2"/>
    <x v="4"/>
  </r>
  <r>
    <s v="O3345"/>
    <d v="2023-11-13T00:00:00"/>
    <x v="1"/>
    <x v="5"/>
    <x v="2"/>
    <s v="C328"/>
    <x v="895"/>
    <s v="B1542"/>
    <x v="737"/>
    <x v="1"/>
    <n v="45.59"/>
    <n v="1"/>
    <n v="45.59"/>
    <x v="1"/>
    <x v="0"/>
  </r>
  <r>
    <s v="O1847"/>
    <d v="2023-12-20T00:00:00"/>
    <x v="3"/>
    <x v="9"/>
    <x v="2"/>
    <s v="C169"/>
    <x v="900"/>
    <s v="B1549"/>
    <x v="19"/>
    <x v="0"/>
    <n v="37.68"/>
    <n v="3"/>
    <n v="113.04"/>
    <x v="1"/>
    <x v="2"/>
  </r>
  <r>
    <s v="O2421"/>
    <d v="2024-03-14T00:00:00"/>
    <x v="5"/>
    <x v="0"/>
    <x v="1"/>
    <s v="C887"/>
    <x v="396"/>
    <s v="B1444"/>
    <x v="665"/>
    <x v="1"/>
    <n v="22.41"/>
    <n v="5"/>
    <n v="112.05"/>
    <x v="1"/>
    <x v="2"/>
  </r>
  <r>
    <s v="O1084"/>
    <d v="2023-10-15T00:00:00"/>
    <x v="0"/>
    <x v="10"/>
    <x v="2"/>
    <s v="C586"/>
    <x v="901"/>
    <s v="B1063"/>
    <x v="912"/>
    <x v="1"/>
    <n v="49.73"/>
    <n v="5"/>
    <n v="248.65"/>
    <x v="3"/>
    <x v="2"/>
  </r>
  <r>
    <s v="O1501"/>
    <d v="2024-05-30T00:00:00"/>
    <x v="5"/>
    <x v="4"/>
    <x v="1"/>
    <s v="C401"/>
    <x v="511"/>
    <s v="B1447"/>
    <x v="913"/>
    <x v="3"/>
    <n v="40.119999999999997"/>
    <n v="3"/>
    <n v="120.36"/>
    <x v="1"/>
    <x v="4"/>
  </r>
  <r>
    <s v="O1922"/>
    <d v="2023-09-28T00:00:00"/>
    <x v="5"/>
    <x v="6"/>
    <x v="2"/>
    <s v="C745"/>
    <x v="311"/>
    <s v="B1157"/>
    <x v="206"/>
    <x v="0"/>
    <n v="41.06"/>
    <n v="2"/>
    <n v="82.12"/>
    <x v="3"/>
    <x v="1"/>
  </r>
  <r>
    <s v="O2960"/>
    <d v="2023-04-28T00:00:00"/>
    <x v="2"/>
    <x v="7"/>
    <x v="2"/>
    <s v="C251"/>
    <x v="92"/>
    <s v="B1817"/>
    <x v="886"/>
    <x v="0"/>
    <n v="40.96"/>
    <n v="3"/>
    <n v="122.88"/>
    <x v="1"/>
    <x v="2"/>
  </r>
  <r>
    <s v="O2436"/>
    <d v="2023-02-05T00:00:00"/>
    <x v="0"/>
    <x v="3"/>
    <x v="2"/>
    <s v="C749"/>
    <x v="49"/>
    <s v="B1338"/>
    <x v="9"/>
    <x v="2"/>
    <n v="36.17"/>
    <n v="1"/>
    <n v="36.17"/>
    <x v="0"/>
    <x v="5"/>
  </r>
  <r>
    <s v="O1454"/>
    <d v="2023-07-19T00:00:00"/>
    <x v="3"/>
    <x v="2"/>
    <x v="2"/>
    <s v="C373"/>
    <x v="902"/>
    <s v="B1701"/>
    <x v="914"/>
    <x v="3"/>
    <n v="14.91"/>
    <n v="5"/>
    <n v="74.55"/>
    <x v="2"/>
    <x v="3"/>
  </r>
  <r>
    <s v="O1492"/>
    <d v="2024-07-19T00:00:00"/>
    <x v="2"/>
    <x v="2"/>
    <x v="1"/>
    <s v="C542"/>
    <x v="30"/>
    <s v="B1536"/>
    <x v="624"/>
    <x v="1"/>
    <n v="16.43"/>
    <n v="1"/>
    <n v="16.43"/>
    <x v="0"/>
    <x v="3"/>
  </r>
  <r>
    <s v="O3712"/>
    <d v="2025-03-02T00:00:00"/>
    <x v="0"/>
    <x v="0"/>
    <x v="0"/>
    <s v="C280"/>
    <x v="602"/>
    <s v="B1742"/>
    <x v="16"/>
    <x v="1"/>
    <n v="33.79"/>
    <n v="4"/>
    <n v="135.16"/>
    <x v="2"/>
    <x v="5"/>
  </r>
  <r>
    <s v="O2943"/>
    <d v="2025-01-03T00:00:00"/>
    <x v="2"/>
    <x v="11"/>
    <x v="0"/>
    <s v="C173"/>
    <x v="678"/>
    <s v="B1501"/>
    <x v="472"/>
    <x v="3"/>
    <n v="9.26"/>
    <n v="3"/>
    <n v="27.78"/>
    <x v="1"/>
    <x v="2"/>
  </r>
  <r>
    <s v="O1171"/>
    <d v="2024-06-03T00:00:00"/>
    <x v="1"/>
    <x v="1"/>
    <x v="1"/>
    <s v="C787"/>
    <x v="798"/>
    <s v="B1455"/>
    <x v="544"/>
    <x v="0"/>
    <n v="5.75"/>
    <n v="3"/>
    <n v="17.25"/>
    <x v="0"/>
    <x v="7"/>
  </r>
  <r>
    <s v="O3224"/>
    <d v="2023-11-27T00:00:00"/>
    <x v="1"/>
    <x v="5"/>
    <x v="2"/>
    <s v="C240"/>
    <x v="462"/>
    <s v="B1493"/>
    <x v="915"/>
    <x v="3"/>
    <n v="6.74"/>
    <n v="1"/>
    <n v="6.74"/>
    <x v="0"/>
    <x v="7"/>
  </r>
  <r>
    <s v="O1959"/>
    <d v="2024-06-26T00:00:00"/>
    <x v="3"/>
    <x v="1"/>
    <x v="1"/>
    <s v="C796"/>
    <x v="238"/>
    <s v="B1127"/>
    <x v="916"/>
    <x v="3"/>
    <n v="39.72"/>
    <n v="2"/>
    <n v="79.44"/>
    <x v="0"/>
    <x v="3"/>
  </r>
  <r>
    <s v="O1630"/>
    <d v="2024-07-10T00:00:00"/>
    <x v="3"/>
    <x v="2"/>
    <x v="1"/>
    <s v="C223"/>
    <x v="903"/>
    <s v="B1350"/>
    <x v="917"/>
    <x v="3"/>
    <n v="32.69"/>
    <n v="2"/>
    <n v="65.38"/>
    <x v="1"/>
    <x v="0"/>
  </r>
  <r>
    <s v="O3201"/>
    <d v="2023-10-25T00:00:00"/>
    <x v="3"/>
    <x v="10"/>
    <x v="2"/>
    <s v="C476"/>
    <x v="562"/>
    <s v="B1922"/>
    <x v="918"/>
    <x v="2"/>
    <n v="31.66"/>
    <n v="2"/>
    <n v="63.32"/>
    <x v="2"/>
    <x v="3"/>
  </r>
  <r>
    <s v="O3121"/>
    <d v="2023-01-23T00:00:00"/>
    <x v="1"/>
    <x v="11"/>
    <x v="2"/>
    <s v="C476"/>
    <x v="562"/>
    <s v="B1437"/>
    <x v="378"/>
    <x v="0"/>
    <n v="20.8"/>
    <n v="5"/>
    <n v="104"/>
    <x v="2"/>
    <x v="6"/>
  </r>
  <r>
    <s v="O2347"/>
    <d v="2024-01-29T00:00:00"/>
    <x v="1"/>
    <x v="11"/>
    <x v="1"/>
    <s v="C978"/>
    <x v="655"/>
    <s v="B1260"/>
    <x v="919"/>
    <x v="1"/>
    <n v="11.43"/>
    <n v="3"/>
    <n v="34.29"/>
    <x v="2"/>
    <x v="2"/>
  </r>
  <r>
    <s v="O3366"/>
    <d v="2023-05-01T00:00:00"/>
    <x v="1"/>
    <x v="4"/>
    <x v="2"/>
    <s v="C672"/>
    <x v="150"/>
    <s v="B1465"/>
    <x v="920"/>
    <x v="3"/>
    <n v="18.27"/>
    <n v="3"/>
    <n v="54.81"/>
    <x v="0"/>
    <x v="2"/>
  </r>
  <r>
    <s v="O2247"/>
    <d v="2025-03-05T00:00:00"/>
    <x v="3"/>
    <x v="0"/>
    <x v="0"/>
    <s v="C975"/>
    <x v="380"/>
    <s v="B1314"/>
    <x v="722"/>
    <x v="1"/>
    <n v="39.14"/>
    <n v="4"/>
    <n v="156.56"/>
    <x v="2"/>
    <x v="6"/>
  </r>
  <r>
    <s v="O1898"/>
    <d v="2023-11-29T00:00:00"/>
    <x v="3"/>
    <x v="5"/>
    <x v="2"/>
    <s v="C354"/>
    <x v="531"/>
    <s v="B1921"/>
    <x v="921"/>
    <x v="0"/>
    <n v="26.72"/>
    <n v="5"/>
    <n v="133.6"/>
    <x v="1"/>
    <x v="0"/>
  </r>
  <r>
    <s v="O2163"/>
    <d v="2023-11-14T00:00:00"/>
    <x v="4"/>
    <x v="5"/>
    <x v="2"/>
    <s v="C291"/>
    <x v="904"/>
    <s v="B1359"/>
    <x v="922"/>
    <x v="0"/>
    <n v="33.03"/>
    <n v="4"/>
    <n v="132.12"/>
    <x v="3"/>
    <x v="7"/>
  </r>
  <r>
    <s v="O3417"/>
    <d v="2024-11-11T00:00:00"/>
    <x v="1"/>
    <x v="5"/>
    <x v="1"/>
    <s v="C396"/>
    <x v="175"/>
    <s v="B1542"/>
    <x v="737"/>
    <x v="0"/>
    <n v="46.16"/>
    <n v="4"/>
    <n v="184.64"/>
    <x v="1"/>
    <x v="0"/>
  </r>
  <r>
    <s v="O1249"/>
    <d v="2023-01-08T00:00:00"/>
    <x v="0"/>
    <x v="11"/>
    <x v="2"/>
    <s v="C461"/>
    <x v="905"/>
    <s v="B1305"/>
    <x v="645"/>
    <x v="1"/>
    <n v="22.45"/>
    <n v="1"/>
    <n v="22.45"/>
    <x v="1"/>
    <x v="4"/>
  </r>
  <r>
    <s v="O3251"/>
    <d v="2024-05-24T00:00:00"/>
    <x v="2"/>
    <x v="4"/>
    <x v="1"/>
    <s v="C495"/>
    <x v="906"/>
    <s v="B1517"/>
    <x v="923"/>
    <x v="2"/>
    <n v="37.159999999999997"/>
    <n v="2"/>
    <n v="74.319999999999993"/>
    <x v="2"/>
    <x v="6"/>
  </r>
  <r>
    <s v="O3291"/>
    <d v="2023-04-14T00:00:00"/>
    <x v="2"/>
    <x v="7"/>
    <x v="2"/>
    <s v="C928"/>
    <x v="907"/>
    <s v="B1169"/>
    <x v="474"/>
    <x v="2"/>
    <n v="43.37"/>
    <n v="4"/>
    <n v="173.48"/>
    <x v="1"/>
    <x v="2"/>
  </r>
  <r>
    <s v="O2470"/>
    <d v="2024-03-28T00:00:00"/>
    <x v="5"/>
    <x v="0"/>
    <x v="1"/>
    <s v="C100"/>
    <x v="198"/>
    <s v="B1222"/>
    <x v="442"/>
    <x v="0"/>
    <n v="34.92"/>
    <n v="1"/>
    <n v="34.92"/>
    <x v="1"/>
    <x v="6"/>
  </r>
  <r>
    <s v="O2141"/>
    <d v="2024-07-24T00:00:00"/>
    <x v="3"/>
    <x v="2"/>
    <x v="1"/>
    <s v="C661"/>
    <x v="444"/>
    <s v="B1391"/>
    <x v="673"/>
    <x v="3"/>
    <n v="14.99"/>
    <n v="3"/>
    <n v="44.97"/>
    <x v="3"/>
    <x v="0"/>
  </r>
  <r>
    <s v="O1754"/>
    <d v="2024-07-17T00:00:00"/>
    <x v="3"/>
    <x v="2"/>
    <x v="1"/>
    <s v="C121"/>
    <x v="435"/>
    <s v="B1900"/>
    <x v="924"/>
    <x v="1"/>
    <n v="10.24"/>
    <n v="2"/>
    <n v="20.48"/>
    <x v="1"/>
    <x v="0"/>
  </r>
  <r>
    <s v="O1285"/>
    <d v="2023-02-03T00:00:00"/>
    <x v="2"/>
    <x v="3"/>
    <x v="2"/>
    <s v="C329"/>
    <x v="908"/>
    <s v="B1074"/>
    <x v="925"/>
    <x v="0"/>
    <n v="27.48"/>
    <n v="3"/>
    <n v="82.44"/>
    <x v="3"/>
    <x v="2"/>
  </r>
  <r>
    <s v="O1337"/>
    <d v="2023-03-08T00:00:00"/>
    <x v="3"/>
    <x v="0"/>
    <x v="2"/>
    <s v="C681"/>
    <x v="909"/>
    <s v="B1233"/>
    <x v="926"/>
    <x v="2"/>
    <n v="28.87"/>
    <n v="4"/>
    <n v="115.48"/>
    <x v="2"/>
    <x v="0"/>
  </r>
  <r>
    <s v="O2750"/>
    <d v="2024-08-22T00:00:00"/>
    <x v="5"/>
    <x v="8"/>
    <x v="1"/>
    <s v="C996"/>
    <x v="388"/>
    <s v="B1994"/>
    <x v="389"/>
    <x v="3"/>
    <n v="4.59"/>
    <n v="5"/>
    <n v="22.95"/>
    <x v="0"/>
    <x v="6"/>
  </r>
  <r>
    <s v="O3755"/>
    <d v="2024-03-21T00:00:00"/>
    <x v="5"/>
    <x v="0"/>
    <x v="1"/>
    <s v="C717"/>
    <x v="142"/>
    <s v="B1576"/>
    <x v="525"/>
    <x v="2"/>
    <n v="8.23"/>
    <n v="5"/>
    <n v="41.15"/>
    <x v="0"/>
    <x v="1"/>
  </r>
  <r>
    <s v="O1316"/>
    <d v="2024-06-15T00:00:00"/>
    <x v="6"/>
    <x v="1"/>
    <x v="1"/>
    <s v="C352"/>
    <x v="225"/>
    <s v="B1576"/>
    <x v="927"/>
    <x v="2"/>
    <n v="48.97"/>
    <n v="2"/>
    <n v="97.94"/>
    <x v="2"/>
    <x v="1"/>
  </r>
  <r>
    <s v="O2727"/>
    <d v="2023-12-13T00:00:00"/>
    <x v="3"/>
    <x v="9"/>
    <x v="2"/>
    <s v="C730"/>
    <x v="500"/>
    <s v="B1201"/>
    <x v="928"/>
    <x v="3"/>
    <n v="28.25"/>
    <n v="1"/>
    <n v="28.25"/>
    <x v="0"/>
    <x v="0"/>
  </r>
  <r>
    <s v="O2946"/>
    <d v="2023-12-05T00:00:00"/>
    <x v="4"/>
    <x v="9"/>
    <x v="2"/>
    <s v="C830"/>
    <x v="398"/>
    <s v="B1143"/>
    <x v="758"/>
    <x v="3"/>
    <n v="6.84"/>
    <n v="5"/>
    <n v="34.200000000000003"/>
    <x v="2"/>
    <x v="2"/>
  </r>
  <r>
    <s v="O3804"/>
    <d v="2024-07-31T00:00:00"/>
    <x v="3"/>
    <x v="2"/>
    <x v="1"/>
    <s v="C394"/>
    <x v="910"/>
    <s v="B1841"/>
    <x v="888"/>
    <x v="0"/>
    <n v="28.01"/>
    <n v="3"/>
    <n v="84.03"/>
    <x v="0"/>
    <x v="2"/>
  </r>
  <r>
    <s v="O3532"/>
    <d v="2025-05-25T00:00:00"/>
    <x v="0"/>
    <x v="4"/>
    <x v="0"/>
    <s v="C354"/>
    <x v="911"/>
    <s v="B1607"/>
    <x v="747"/>
    <x v="2"/>
    <n v="18.89"/>
    <n v="1"/>
    <n v="18.89"/>
    <x v="0"/>
    <x v="0"/>
  </r>
  <r>
    <s v="O3659"/>
    <d v="2023-12-25T00:00:00"/>
    <x v="1"/>
    <x v="9"/>
    <x v="2"/>
    <s v="C142"/>
    <x v="912"/>
    <s v="B1828"/>
    <x v="262"/>
    <x v="2"/>
    <n v="15.54"/>
    <n v="3"/>
    <n v="46.62"/>
    <x v="0"/>
    <x v="7"/>
  </r>
  <r>
    <s v="O3450"/>
    <d v="2024-06-01T00:00:00"/>
    <x v="6"/>
    <x v="1"/>
    <x v="1"/>
    <s v="C256"/>
    <x v="145"/>
    <s v="B1034"/>
    <x v="631"/>
    <x v="2"/>
    <n v="16.05"/>
    <n v="5"/>
    <n v="80.25"/>
    <x v="0"/>
    <x v="0"/>
  </r>
  <r>
    <s v="O2085"/>
    <d v="2024-04-15T00:00:00"/>
    <x v="1"/>
    <x v="7"/>
    <x v="1"/>
    <s v="C632"/>
    <x v="37"/>
    <s v="B1434"/>
    <x v="929"/>
    <x v="1"/>
    <n v="45.86"/>
    <n v="3"/>
    <n v="137.58000000000001"/>
    <x v="1"/>
    <x v="3"/>
  </r>
  <r>
    <s v="O3785"/>
    <d v="2024-04-08T00:00:00"/>
    <x v="1"/>
    <x v="7"/>
    <x v="1"/>
    <s v="C101"/>
    <x v="581"/>
    <s v="B1762"/>
    <x v="354"/>
    <x v="3"/>
    <n v="54.27"/>
    <n v="3"/>
    <n v="162.81"/>
    <x v="1"/>
    <x v="2"/>
  </r>
  <r>
    <s v="O2853"/>
    <d v="2025-06-30T00:00:00"/>
    <x v="1"/>
    <x v="1"/>
    <x v="0"/>
    <s v="C361"/>
    <x v="502"/>
    <s v="B1729"/>
    <x v="629"/>
    <x v="2"/>
    <n v="52.3"/>
    <n v="5"/>
    <n v="261.5"/>
    <x v="0"/>
    <x v="3"/>
  </r>
  <r>
    <s v="O3589"/>
    <d v="2023-12-25T00:00:00"/>
    <x v="1"/>
    <x v="9"/>
    <x v="2"/>
    <s v="C133"/>
    <x v="125"/>
    <s v="B1983"/>
    <x v="343"/>
    <x v="2"/>
    <n v="26.75"/>
    <n v="3"/>
    <n v="80.25"/>
    <x v="2"/>
    <x v="2"/>
  </r>
  <r>
    <s v="O1317"/>
    <d v="2024-11-21T00:00:00"/>
    <x v="5"/>
    <x v="5"/>
    <x v="1"/>
    <s v="C248"/>
    <x v="36"/>
    <s v="B1776"/>
    <x v="930"/>
    <x v="1"/>
    <n v="15.37"/>
    <n v="4"/>
    <n v="61.48"/>
    <x v="3"/>
    <x v="0"/>
  </r>
  <r>
    <s v="O3710"/>
    <d v="2024-05-27T00:00:00"/>
    <x v="1"/>
    <x v="4"/>
    <x v="1"/>
    <s v="C165"/>
    <x v="870"/>
    <s v="B1340"/>
    <x v="648"/>
    <x v="0"/>
    <n v="11.17"/>
    <n v="1"/>
    <n v="11.17"/>
    <x v="1"/>
    <x v="5"/>
  </r>
  <r>
    <s v="O2992"/>
    <d v="2023-04-02T00:00:00"/>
    <x v="0"/>
    <x v="7"/>
    <x v="2"/>
    <s v="C696"/>
    <x v="809"/>
    <s v="B1044"/>
    <x v="931"/>
    <x v="0"/>
    <n v="19.73"/>
    <n v="3"/>
    <n v="59.19"/>
    <x v="1"/>
    <x v="5"/>
  </r>
  <r>
    <s v="O3880"/>
    <d v="2024-09-23T00:00:00"/>
    <x v="1"/>
    <x v="6"/>
    <x v="1"/>
    <s v="C538"/>
    <x v="674"/>
    <s v="B1261"/>
    <x v="788"/>
    <x v="0"/>
    <n v="36.840000000000003"/>
    <n v="1"/>
    <n v="36.840000000000003"/>
    <x v="1"/>
    <x v="3"/>
  </r>
  <r>
    <s v="O2671"/>
    <d v="2024-08-13T00:00:00"/>
    <x v="4"/>
    <x v="8"/>
    <x v="1"/>
    <s v="C150"/>
    <x v="658"/>
    <s v="B1293"/>
    <x v="537"/>
    <x v="0"/>
    <n v="29.79"/>
    <n v="4"/>
    <n v="119.16"/>
    <x v="2"/>
    <x v="2"/>
  </r>
  <r>
    <s v="O1743"/>
    <d v="2023-07-26T00:00:00"/>
    <x v="3"/>
    <x v="2"/>
    <x v="2"/>
    <s v="C929"/>
    <x v="913"/>
    <s v="B1718"/>
    <x v="657"/>
    <x v="2"/>
    <n v="11.98"/>
    <n v="1"/>
    <n v="11.98"/>
    <x v="3"/>
    <x v="7"/>
  </r>
  <r>
    <s v="O2275"/>
    <d v="2024-11-27T00:00:00"/>
    <x v="3"/>
    <x v="5"/>
    <x v="1"/>
    <s v="C502"/>
    <x v="598"/>
    <s v="B1269"/>
    <x v="143"/>
    <x v="0"/>
    <n v="35.21"/>
    <n v="5"/>
    <n v="176.05"/>
    <x v="2"/>
    <x v="0"/>
  </r>
  <r>
    <s v="O3054"/>
    <d v="2024-02-02T00:00:00"/>
    <x v="2"/>
    <x v="3"/>
    <x v="1"/>
    <s v="C202"/>
    <x v="914"/>
    <s v="B1453"/>
    <x v="753"/>
    <x v="2"/>
    <n v="37.42"/>
    <n v="4"/>
    <n v="149.68"/>
    <x v="0"/>
    <x v="2"/>
  </r>
  <r>
    <s v="O1705"/>
    <d v="2024-11-18T00:00:00"/>
    <x v="1"/>
    <x v="5"/>
    <x v="1"/>
    <s v="C240"/>
    <x v="915"/>
    <s v="B1567"/>
    <x v="932"/>
    <x v="0"/>
    <n v="47.37"/>
    <n v="1"/>
    <n v="47.37"/>
    <x v="3"/>
    <x v="7"/>
  </r>
  <r>
    <s v="O2383"/>
    <d v="2025-03-07T00:00:00"/>
    <x v="2"/>
    <x v="0"/>
    <x v="0"/>
    <s v="C359"/>
    <x v="758"/>
    <s v="B1076"/>
    <x v="24"/>
    <x v="2"/>
    <n v="41.1"/>
    <n v="4"/>
    <n v="164.4"/>
    <x v="0"/>
    <x v="7"/>
  </r>
  <r>
    <s v="O1756"/>
    <d v="2023-03-28T00:00:00"/>
    <x v="4"/>
    <x v="0"/>
    <x v="2"/>
    <s v="C615"/>
    <x v="494"/>
    <s v="B1126"/>
    <x v="225"/>
    <x v="0"/>
    <n v="41.83"/>
    <n v="2"/>
    <n v="83.66"/>
    <x v="0"/>
    <x v="4"/>
  </r>
  <r>
    <s v="O2147"/>
    <d v="2023-09-01T00:00:00"/>
    <x v="2"/>
    <x v="6"/>
    <x v="2"/>
    <s v="C926"/>
    <x v="916"/>
    <s v="B1362"/>
    <x v="802"/>
    <x v="0"/>
    <n v="13.46"/>
    <n v="3"/>
    <n v="40.380000000000003"/>
    <x v="2"/>
    <x v="0"/>
  </r>
  <r>
    <s v="O2839"/>
    <d v="2023-06-28T00:00:00"/>
    <x v="3"/>
    <x v="1"/>
    <x v="2"/>
    <s v="C357"/>
    <x v="812"/>
    <s v="B1194"/>
    <x v="933"/>
    <x v="2"/>
    <n v="30.53"/>
    <n v="4"/>
    <n v="122.12"/>
    <x v="2"/>
    <x v="2"/>
  </r>
  <r>
    <s v="O1412"/>
    <d v="2023-06-16T00:00:00"/>
    <x v="2"/>
    <x v="1"/>
    <x v="2"/>
    <s v="C293"/>
    <x v="71"/>
    <s v="B1552"/>
    <x v="181"/>
    <x v="2"/>
    <n v="9.8699999999999992"/>
    <n v="4"/>
    <n v="39.479999999999997"/>
    <x v="3"/>
    <x v="2"/>
  </r>
  <r>
    <s v="O3189"/>
    <d v="2024-10-29T00:00:00"/>
    <x v="4"/>
    <x v="10"/>
    <x v="1"/>
    <s v="C304"/>
    <x v="53"/>
    <s v="B1537"/>
    <x v="934"/>
    <x v="2"/>
    <n v="10.5"/>
    <n v="3"/>
    <n v="31.5"/>
    <x v="0"/>
    <x v="6"/>
  </r>
  <r>
    <s v="O1466"/>
    <d v="2023-10-05T00:00:00"/>
    <x v="5"/>
    <x v="10"/>
    <x v="2"/>
    <s v="C540"/>
    <x v="917"/>
    <s v="B1481"/>
    <x v="935"/>
    <x v="0"/>
    <n v="12.07"/>
    <n v="5"/>
    <n v="60.35"/>
    <x v="3"/>
    <x v="7"/>
  </r>
  <r>
    <s v="O3646"/>
    <d v="2023-02-21T00:00:00"/>
    <x v="4"/>
    <x v="3"/>
    <x v="2"/>
    <s v="C574"/>
    <x v="9"/>
    <s v="B1492"/>
    <x v="203"/>
    <x v="1"/>
    <n v="38.08"/>
    <n v="3"/>
    <n v="114.24"/>
    <x v="0"/>
    <x v="0"/>
  </r>
  <r>
    <s v="O1090"/>
    <d v="2023-08-21T00:00:00"/>
    <x v="1"/>
    <x v="8"/>
    <x v="2"/>
    <s v="C948"/>
    <x v="918"/>
    <s v="B1395"/>
    <x v="936"/>
    <x v="3"/>
    <n v="7.26"/>
    <n v="1"/>
    <n v="7.26"/>
    <x v="1"/>
    <x v="2"/>
  </r>
  <r>
    <s v="O2152"/>
    <d v="2024-03-08T00:00:00"/>
    <x v="2"/>
    <x v="0"/>
    <x v="1"/>
    <s v="C227"/>
    <x v="919"/>
    <s v="B1465"/>
    <x v="937"/>
    <x v="0"/>
    <n v="31.29"/>
    <n v="5"/>
    <n v="156.44999999999999"/>
    <x v="0"/>
    <x v="0"/>
  </r>
  <r>
    <s v="O2342"/>
    <d v="2022-12-14T00:00:00"/>
    <x v="3"/>
    <x v="9"/>
    <x v="3"/>
    <s v="C510"/>
    <x v="246"/>
    <s v="B1659"/>
    <x v="465"/>
    <x v="2"/>
    <n v="37.78"/>
    <n v="5"/>
    <n v="188.9"/>
    <x v="2"/>
    <x v="0"/>
  </r>
  <r>
    <s v="O3685"/>
    <d v="2022-11-18T00:00:00"/>
    <x v="2"/>
    <x v="5"/>
    <x v="3"/>
    <s v="C107"/>
    <x v="729"/>
    <s v="B1127"/>
    <x v="916"/>
    <x v="2"/>
    <n v="40.020000000000003"/>
    <n v="2"/>
    <n v="80.040000000000006"/>
    <x v="0"/>
    <x v="0"/>
  </r>
  <r>
    <s v="O2880"/>
    <d v="2025-08-01T00:00:00"/>
    <x v="2"/>
    <x v="8"/>
    <x v="0"/>
    <s v="C232"/>
    <x v="8"/>
    <s v="B1486"/>
    <x v="910"/>
    <x v="0"/>
    <n v="8.5"/>
    <n v="1"/>
    <n v="8.5"/>
    <x v="1"/>
    <x v="2"/>
  </r>
  <r>
    <s v="O1731"/>
    <d v="2023-08-02T00:00:00"/>
    <x v="3"/>
    <x v="8"/>
    <x v="2"/>
    <s v="C130"/>
    <x v="920"/>
    <s v="B1722"/>
    <x v="900"/>
    <x v="1"/>
    <n v="24.6"/>
    <n v="1"/>
    <n v="24.6"/>
    <x v="1"/>
    <x v="3"/>
  </r>
  <r>
    <s v="O3789"/>
    <d v="2025-02-02T00:00:00"/>
    <x v="0"/>
    <x v="3"/>
    <x v="0"/>
    <s v="C884"/>
    <x v="921"/>
    <s v="B1061"/>
    <x v="938"/>
    <x v="2"/>
    <n v="30.83"/>
    <n v="1"/>
    <n v="30.83"/>
    <x v="2"/>
    <x v="7"/>
  </r>
  <r>
    <s v="O2637"/>
    <d v="2024-05-08T00:00:00"/>
    <x v="3"/>
    <x v="4"/>
    <x v="1"/>
    <s v="C632"/>
    <x v="37"/>
    <s v="B1922"/>
    <x v="784"/>
    <x v="3"/>
    <n v="12.16"/>
    <n v="5"/>
    <n v="60.8"/>
    <x v="0"/>
    <x v="0"/>
  </r>
  <r>
    <s v="O1340"/>
    <d v="2024-04-12T00:00:00"/>
    <x v="2"/>
    <x v="7"/>
    <x v="1"/>
    <s v="C365"/>
    <x v="84"/>
    <s v="B1232"/>
    <x v="803"/>
    <x v="0"/>
    <n v="29.64"/>
    <n v="1"/>
    <n v="29.64"/>
    <x v="0"/>
    <x v="0"/>
  </r>
  <r>
    <s v="O3492"/>
    <d v="2025-01-19T00:00:00"/>
    <x v="0"/>
    <x v="11"/>
    <x v="0"/>
    <s v="C227"/>
    <x v="271"/>
    <s v="B1782"/>
    <x v="939"/>
    <x v="2"/>
    <n v="26.34"/>
    <n v="5"/>
    <n v="131.69999999999999"/>
    <x v="2"/>
    <x v="0"/>
  </r>
  <r>
    <s v="O1150"/>
    <d v="2023-11-13T00:00:00"/>
    <x v="1"/>
    <x v="5"/>
    <x v="2"/>
    <s v="C558"/>
    <x v="648"/>
    <s v="B1040"/>
    <x v="678"/>
    <x v="0"/>
    <n v="26.88"/>
    <n v="4"/>
    <n v="107.52"/>
    <x v="1"/>
    <x v="0"/>
  </r>
  <r>
    <s v="O2473"/>
    <d v="2023-12-14T00:00:00"/>
    <x v="5"/>
    <x v="9"/>
    <x v="2"/>
    <s v="C931"/>
    <x v="922"/>
    <s v="B1047"/>
    <x v="399"/>
    <x v="0"/>
    <n v="24.23"/>
    <n v="4"/>
    <n v="96.92"/>
    <x v="2"/>
    <x v="5"/>
  </r>
  <r>
    <s v="O1080"/>
    <d v="2023-03-05T00:00:00"/>
    <x v="0"/>
    <x v="0"/>
    <x v="2"/>
    <s v="C731"/>
    <x v="923"/>
    <s v="B1807"/>
    <x v="843"/>
    <x v="3"/>
    <n v="24.79"/>
    <n v="2"/>
    <n v="49.58"/>
    <x v="1"/>
    <x v="0"/>
  </r>
  <r>
    <s v="O2286"/>
    <d v="2023-04-17T00:00:00"/>
    <x v="1"/>
    <x v="7"/>
    <x v="2"/>
    <s v="C739"/>
    <x v="31"/>
    <s v="B1003"/>
    <x v="361"/>
    <x v="0"/>
    <n v="45.33"/>
    <n v="5"/>
    <n v="226.65"/>
    <x v="0"/>
    <x v="1"/>
  </r>
  <r>
    <s v="O3356"/>
    <d v="2023-12-16T00:00:00"/>
    <x v="6"/>
    <x v="9"/>
    <x v="2"/>
    <s v="C355"/>
    <x v="924"/>
    <s v="B1248"/>
    <x v="940"/>
    <x v="0"/>
    <n v="21.99"/>
    <n v="2"/>
    <n v="43.98"/>
    <x v="0"/>
    <x v="7"/>
  </r>
  <r>
    <s v="O1926"/>
    <d v="2023-01-05T00:00:00"/>
    <x v="5"/>
    <x v="11"/>
    <x v="2"/>
    <s v="C486"/>
    <x v="925"/>
    <s v="B1250"/>
    <x v="637"/>
    <x v="3"/>
    <n v="26.2"/>
    <n v="1"/>
    <n v="26.2"/>
    <x v="1"/>
    <x v="0"/>
  </r>
  <r>
    <s v="O1222"/>
    <d v="2024-09-20T00:00:00"/>
    <x v="2"/>
    <x v="6"/>
    <x v="1"/>
    <s v="C798"/>
    <x v="926"/>
    <s v="B1588"/>
    <x v="492"/>
    <x v="2"/>
    <n v="39.090000000000003"/>
    <n v="1"/>
    <n v="39.090000000000003"/>
    <x v="1"/>
    <x v="4"/>
  </r>
  <r>
    <s v="O1325"/>
    <d v="2024-02-23T00:00:00"/>
    <x v="2"/>
    <x v="3"/>
    <x v="1"/>
    <s v="C353"/>
    <x v="518"/>
    <s v="B1102"/>
    <x v="385"/>
    <x v="0"/>
    <n v="21.44"/>
    <n v="5"/>
    <n v="107.2"/>
    <x v="0"/>
    <x v="4"/>
  </r>
  <r>
    <s v="O1382"/>
    <d v="2023-01-12T00:00:00"/>
    <x v="5"/>
    <x v="11"/>
    <x v="2"/>
    <s v="C818"/>
    <x v="534"/>
    <s v="B1860"/>
    <x v="941"/>
    <x v="3"/>
    <n v="48.71"/>
    <n v="1"/>
    <n v="48.71"/>
    <x v="2"/>
    <x v="3"/>
  </r>
  <r>
    <s v="O1884"/>
    <d v="2024-10-24T00:00:00"/>
    <x v="5"/>
    <x v="10"/>
    <x v="1"/>
    <s v="C480"/>
    <x v="927"/>
    <s v="B1254"/>
    <x v="542"/>
    <x v="0"/>
    <n v="12.34"/>
    <n v="5"/>
    <n v="61.7"/>
    <x v="3"/>
    <x v="3"/>
  </r>
  <r>
    <s v="O2341"/>
    <d v="2024-08-06T00:00:00"/>
    <x v="4"/>
    <x v="8"/>
    <x v="1"/>
    <s v="C816"/>
    <x v="148"/>
    <s v="B1718"/>
    <x v="657"/>
    <x v="2"/>
    <n v="10.27"/>
    <n v="5"/>
    <n v="51.35"/>
    <x v="2"/>
    <x v="2"/>
  </r>
  <r>
    <s v="O1014"/>
    <d v="2024-12-12T00:00:00"/>
    <x v="5"/>
    <x v="9"/>
    <x v="1"/>
    <s v="C467"/>
    <x v="851"/>
    <s v="B1729"/>
    <x v="165"/>
    <x v="0"/>
    <n v="38.11"/>
    <n v="2"/>
    <n v="76.22"/>
    <x v="3"/>
    <x v="1"/>
  </r>
  <r>
    <s v="O1253"/>
    <d v="2024-06-08T00:00:00"/>
    <x v="6"/>
    <x v="1"/>
    <x v="1"/>
    <s v="C227"/>
    <x v="271"/>
    <s v="B1468"/>
    <x v="741"/>
    <x v="2"/>
    <n v="23.03"/>
    <n v="5"/>
    <n v="115.15"/>
    <x v="2"/>
    <x v="0"/>
  </r>
  <r>
    <s v="O2546"/>
    <d v="2023-12-21T00:00:00"/>
    <x v="5"/>
    <x v="9"/>
    <x v="2"/>
    <s v="C794"/>
    <x v="737"/>
    <s v="B1353"/>
    <x v="563"/>
    <x v="0"/>
    <n v="46.65"/>
    <n v="2"/>
    <n v="93.3"/>
    <x v="1"/>
    <x v="3"/>
  </r>
  <r>
    <s v="O2009"/>
    <d v="2023-04-02T00:00:00"/>
    <x v="0"/>
    <x v="7"/>
    <x v="2"/>
    <s v="C502"/>
    <x v="928"/>
    <s v="B1583"/>
    <x v="942"/>
    <x v="3"/>
    <n v="30.91"/>
    <n v="4"/>
    <n v="123.64"/>
    <x v="0"/>
    <x v="3"/>
  </r>
  <r>
    <s v="O2177"/>
    <d v="2024-04-23T00:00:00"/>
    <x v="4"/>
    <x v="7"/>
    <x v="1"/>
    <s v="C509"/>
    <x v="929"/>
    <s v="B1364"/>
    <x v="943"/>
    <x v="3"/>
    <n v="29.12"/>
    <n v="1"/>
    <n v="29.12"/>
    <x v="1"/>
    <x v="0"/>
  </r>
  <r>
    <s v="O2793"/>
    <d v="2023-04-26T00:00:00"/>
    <x v="3"/>
    <x v="7"/>
    <x v="2"/>
    <s v="C791"/>
    <x v="596"/>
    <s v="B1766"/>
    <x v="487"/>
    <x v="3"/>
    <n v="39.86"/>
    <n v="3"/>
    <n v="119.58"/>
    <x v="2"/>
    <x v="2"/>
  </r>
  <r>
    <s v="O1204"/>
    <d v="2024-08-19T00:00:00"/>
    <x v="1"/>
    <x v="8"/>
    <x v="1"/>
    <s v="C829"/>
    <x v="805"/>
    <s v="B1822"/>
    <x v="266"/>
    <x v="1"/>
    <n v="17.84"/>
    <n v="2"/>
    <n v="35.68"/>
    <x v="3"/>
    <x v="1"/>
  </r>
  <r>
    <s v="O1342"/>
    <d v="2024-02-15T00:00:00"/>
    <x v="5"/>
    <x v="3"/>
    <x v="1"/>
    <s v="C719"/>
    <x v="541"/>
    <s v="B1922"/>
    <x v="918"/>
    <x v="1"/>
    <n v="35.78"/>
    <n v="3"/>
    <n v="107.34"/>
    <x v="0"/>
    <x v="2"/>
  </r>
  <r>
    <s v="O1280"/>
    <d v="2024-08-31T00:00:00"/>
    <x v="6"/>
    <x v="8"/>
    <x v="1"/>
    <s v="C325"/>
    <x v="496"/>
    <s v="B1474"/>
    <x v="649"/>
    <x v="2"/>
    <n v="18.68"/>
    <n v="5"/>
    <n v="93.4"/>
    <x v="2"/>
    <x v="3"/>
  </r>
  <r>
    <s v="O3950"/>
    <d v="2025-07-16T00:00:00"/>
    <x v="3"/>
    <x v="2"/>
    <x v="0"/>
    <s v="C950"/>
    <x v="548"/>
    <s v="B1826"/>
    <x v="491"/>
    <x v="0"/>
    <n v="31.95"/>
    <n v="1"/>
    <n v="31.95"/>
    <x v="2"/>
    <x v="2"/>
  </r>
  <r>
    <s v="O1074"/>
    <d v="2023-07-16T00:00:00"/>
    <x v="0"/>
    <x v="2"/>
    <x v="2"/>
    <s v="C549"/>
    <x v="451"/>
    <s v="B1002"/>
    <x v="61"/>
    <x v="2"/>
    <n v="35.08"/>
    <n v="3"/>
    <n v="105.24"/>
    <x v="0"/>
    <x v="0"/>
  </r>
  <r>
    <s v="O2656"/>
    <d v="2023-01-21T00:00:00"/>
    <x v="6"/>
    <x v="11"/>
    <x v="2"/>
    <s v="C123"/>
    <x v="540"/>
    <s v="B1105"/>
    <x v="222"/>
    <x v="1"/>
    <n v="22.75"/>
    <n v="4"/>
    <n v="91"/>
    <x v="0"/>
    <x v="2"/>
  </r>
  <r>
    <s v="O2836"/>
    <d v="2023-03-08T00:00:00"/>
    <x v="3"/>
    <x v="0"/>
    <x v="2"/>
    <s v="C858"/>
    <x v="486"/>
    <s v="B1145"/>
    <x v="609"/>
    <x v="2"/>
    <n v="32.99"/>
    <n v="5"/>
    <n v="164.95"/>
    <x v="2"/>
    <x v="3"/>
  </r>
  <r>
    <s v="O2092"/>
    <d v="2024-05-17T00:00:00"/>
    <x v="2"/>
    <x v="4"/>
    <x v="1"/>
    <s v="C336"/>
    <x v="930"/>
    <s v="B1059"/>
    <x v="944"/>
    <x v="2"/>
    <n v="12.07"/>
    <n v="4"/>
    <n v="48.28"/>
    <x v="3"/>
    <x v="4"/>
  </r>
  <r>
    <s v="O2455"/>
    <d v="2022-10-31T00:00:00"/>
    <x v="1"/>
    <x v="10"/>
    <x v="3"/>
    <s v="C164"/>
    <x v="94"/>
    <s v="B1866"/>
    <x v="945"/>
    <x v="2"/>
    <n v="19.079999999999998"/>
    <n v="1"/>
    <n v="19.079999999999998"/>
    <x v="0"/>
    <x v="0"/>
  </r>
  <r>
    <s v="O2271"/>
    <d v="2025-03-30T00:00:00"/>
    <x v="0"/>
    <x v="0"/>
    <x v="0"/>
    <s v="C959"/>
    <x v="549"/>
    <s v="B1228"/>
    <x v="946"/>
    <x v="2"/>
    <n v="31.14"/>
    <n v="2"/>
    <n v="62.28"/>
    <x v="2"/>
    <x v="1"/>
  </r>
  <r>
    <s v="O3006"/>
    <d v="2025-04-24T00:00:00"/>
    <x v="5"/>
    <x v="7"/>
    <x v="0"/>
    <s v="C461"/>
    <x v="931"/>
    <s v="B1314"/>
    <x v="722"/>
    <x v="3"/>
    <n v="39.07"/>
    <n v="2"/>
    <n v="78.14"/>
    <x v="0"/>
    <x v="3"/>
  </r>
  <r>
    <s v="O1669"/>
    <d v="2023-04-27T00:00:00"/>
    <x v="5"/>
    <x v="7"/>
    <x v="2"/>
    <s v="C505"/>
    <x v="932"/>
    <s v="B1549"/>
    <x v="894"/>
    <x v="3"/>
    <n v="44.71"/>
    <n v="4"/>
    <n v="178.84"/>
    <x v="3"/>
    <x v="0"/>
  </r>
  <r>
    <s v="O3714"/>
    <d v="2023-09-07T00:00:00"/>
    <x v="5"/>
    <x v="6"/>
    <x v="2"/>
    <s v="C260"/>
    <x v="61"/>
    <s v="B1728"/>
    <x v="512"/>
    <x v="2"/>
    <n v="45.03"/>
    <n v="1"/>
    <n v="45.03"/>
    <x v="2"/>
    <x v="1"/>
  </r>
  <r>
    <s v="O2543"/>
    <d v="2023-10-12T00:00:00"/>
    <x v="5"/>
    <x v="10"/>
    <x v="2"/>
    <s v="C682"/>
    <x v="741"/>
    <s v="B1285"/>
    <x v="947"/>
    <x v="1"/>
    <n v="9.61"/>
    <n v="3"/>
    <n v="28.83"/>
    <x v="0"/>
    <x v="2"/>
  </r>
  <r>
    <s v="O1633"/>
    <d v="2023-07-25T00:00:00"/>
    <x v="4"/>
    <x v="2"/>
    <x v="2"/>
    <s v="C380"/>
    <x v="933"/>
    <s v="B1986"/>
    <x v="948"/>
    <x v="3"/>
    <n v="42.8"/>
    <n v="1"/>
    <n v="42.8"/>
    <x v="0"/>
    <x v="1"/>
  </r>
  <r>
    <s v="O2668"/>
    <d v="2023-08-23T00:00:00"/>
    <x v="3"/>
    <x v="8"/>
    <x v="2"/>
    <s v="C610"/>
    <x v="544"/>
    <s v="B1237"/>
    <x v="949"/>
    <x v="0"/>
    <n v="21.55"/>
    <n v="3"/>
    <n v="64.650000000000006"/>
    <x v="1"/>
    <x v="5"/>
  </r>
  <r>
    <s v="O2374"/>
    <d v="2024-10-23T00:00:00"/>
    <x v="3"/>
    <x v="10"/>
    <x v="1"/>
    <s v="C242"/>
    <x v="54"/>
    <s v="B1471"/>
    <x v="736"/>
    <x v="2"/>
    <n v="36.369999999999997"/>
    <n v="2"/>
    <n v="72.739999999999995"/>
    <x v="0"/>
    <x v="2"/>
  </r>
  <r>
    <s v="O1987"/>
    <d v="2023-12-01T00:00:00"/>
    <x v="2"/>
    <x v="9"/>
    <x v="2"/>
    <s v="C267"/>
    <x v="304"/>
    <s v="B1155"/>
    <x v="950"/>
    <x v="0"/>
    <n v="13.35"/>
    <n v="1"/>
    <n v="13.35"/>
    <x v="2"/>
    <x v="2"/>
  </r>
  <r>
    <s v="O2714"/>
    <d v="2023-11-17T00:00:00"/>
    <x v="2"/>
    <x v="5"/>
    <x v="2"/>
    <s v="C667"/>
    <x v="883"/>
    <s v="B1396"/>
    <x v="951"/>
    <x v="0"/>
    <n v="37.659999999999997"/>
    <n v="1"/>
    <n v="37.659999999999997"/>
    <x v="2"/>
    <x v="2"/>
  </r>
  <r>
    <s v="O3007"/>
    <d v="2024-12-15T00:00:00"/>
    <x v="0"/>
    <x v="9"/>
    <x v="1"/>
    <s v="C437"/>
    <x v="87"/>
    <s v="B1818"/>
    <x v="356"/>
    <x v="2"/>
    <n v="30.4"/>
    <n v="4"/>
    <n v="121.6"/>
    <x v="0"/>
    <x v="6"/>
  </r>
  <r>
    <s v="O2512"/>
    <d v="2024-04-28T00:00:00"/>
    <x v="0"/>
    <x v="7"/>
    <x v="1"/>
    <s v="C966"/>
    <x v="934"/>
    <s v="B1074"/>
    <x v="952"/>
    <x v="0"/>
    <n v="5.05"/>
    <n v="3"/>
    <n v="15.15"/>
    <x v="0"/>
    <x v="0"/>
  </r>
  <r>
    <s v="O1668"/>
    <d v="2023-04-19T00:00:00"/>
    <x v="3"/>
    <x v="7"/>
    <x v="2"/>
    <s v="C295"/>
    <x v="935"/>
    <s v="B1531"/>
    <x v="953"/>
    <x v="1"/>
    <n v="16.239999999999998"/>
    <n v="1"/>
    <n v="16.239999999999998"/>
    <x v="0"/>
    <x v="7"/>
  </r>
  <r>
    <s v="O1243"/>
    <d v="2023-02-10T00:00:00"/>
    <x v="2"/>
    <x v="3"/>
    <x v="2"/>
    <s v="C737"/>
    <x v="753"/>
    <s v="B1063"/>
    <x v="612"/>
    <x v="0"/>
    <n v="31.43"/>
    <n v="3"/>
    <n v="94.29"/>
    <x v="0"/>
    <x v="0"/>
  </r>
  <r>
    <s v="O3891"/>
    <d v="2023-07-03T00:00:00"/>
    <x v="1"/>
    <x v="2"/>
    <x v="2"/>
    <s v="C252"/>
    <x v="110"/>
    <s v="B1500"/>
    <x v="494"/>
    <x v="2"/>
    <n v="15.55"/>
    <n v="1"/>
    <n v="15.55"/>
    <x v="0"/>
    <x v="6"/>
  </r>
  <r>
    <s v="O2345"/>
    <d v="2024-01-14T00:00:00"/>
    <x v="0"/>
    <x v="11"/>
    <x v="1"/>
    <s v="C853"/>
    <x v="936"/>
    <s v="B1871"/>
    <x v="889"/>
    <x v="2"/>
    <n v="33.97"/>
    <n v="2"/>
    <n v="67.94"/>
    <x v="2"/>
    <x v="5"/>
  </r>
  <r>
    <s v="O2720"/>
    <d v="2024-10-25T00:00:00"/>
    <x v="2"/>
    <x v="10"/>
    <x v="1"/>
    <s v="C928"/>
    <x v="907"/>
    <s v="B1885"/>
    <x v="136"/>
    <x v="3"/>
    <n v="37.630000000000003"/>
    <n v="1"/>
    <n v="37.630000000000003"/>
    <x v="1"/>
    <x v="2"/>
  </r>
  <r>
    <s v="O3033"/>
    <d v="2024-01-27T00:00:00"/>
    <x v="6"/>
    <x v="11"/>
    <x v="1"/>
    <s v="C396"/>
    <x v="556"/>
    <s v="B1823"/>
    <x v="326"/>
    <x v="0"/>
    <n v="26.89"/>
    <n v="4"/>
    <n v="107.56"/>
    <x v="0"/>
    <x v="3"/>
  </r>
  <r>
    <s v="O1636"/>
    <d v="2024-10-26T00:00:00"/>
    <x v="6"/>
    <x v="10"/>
    <x v="1"/>
    <s v="C531"/>
    <x v="937"/>
    <s v="B1692"/>
    <x v="954"/>
    <x v="2"/>
    <n v="49.81"/>
    <n v="1"/>
    <n v="49.81"/>
    <x v="0"/>
    <x v="1"/>
  </r>
  <r>
    <s v="O2228"/>
    <d v="2023-08-14T00:00:00"/>
    <x v="1"/>
    <x v="8"/>
    <x v="2"/>
    <s v="C569"/>
    <x v="632"/>
    <s v="B1803"/>
    <x v="780"/>
    <x v="0"/>
    <n v="24.7"/>
    <n v="3"/>
    <n v="74.099999999999994"/>
    <x v="2"/>
    <x v="2"/>
  </r>
  <r>
    <s v="O2621"/>
    <d v="2023-12-16T00:00:00"/>
    <x v="6"/>
    <x v="9"/>
    <x v="2"/>
    <s v="C706"/>
    <x v="739"/>
    <s v="B1359"/>
    <x v="503"/>
    <x v="0"/>
    <n v="24.26"/>
    <n v="3"/>
    <n v="72.78"/>
    <x v="0"/>
    <x v="2"/>
  </r>
  <r>
    <s v="O3211"/>
    <d v="2023-10-28T00:00:00"/>
    <x v="6"/>
    <x v="10"/>
    <x v="2"/>
    <s v="C811"/>
    <x v="483"/>
    <s v="B1180"/>
    <x v="769"/>
    <x v="0"/>
    <n v="37.42"/>
    <n v="4"/>
    <n v="149.68"/>
    <x v="0"/>
    <x v="5"/>
  </r>
  <r>
    <s v="O2711"/>
    <d v="2024-05-18T00:00:00"/>
    <x v="6"/>
    <x v="4"/>
    <x v="1"/>
    <s v="C885"/>
    <x v="260"/>
    <s v="B1200"/>
    <x v="955"/>
    <x v="2"/>
    <n v="30.12"/>
    <n v="3"/>
    <n v="90.36"/>
    <x v="2"/>
    <x v="1"/>
  </r>
  <r>
    <s v="O1385"/>
    <d v="2023-07-29T00:00:00"/>
    <x v="6"/>
    <x v="2"/>
    <x v="2"/>
    <s v="C359"/>
    <x v="95"/>
    <s v="B1085"/>
    <x v="621"/>
    <x v="3"/>
    <n v="32.67"/>
    <n v="2"/>
    <n v="65.34"/>
    <x v="3"/>
    <x v="3"/>
  </r>
  <r>
    <s v="O2903"/>
    <d v="2023-03-30T00:00:00"/>
    <x v="5"/>
    <x v="0"/>
    <x v="2"/>
    <s v="C554"/>
    <x v="824"/>
    <s v="B1200"/>
    <x v="955"/>
    <x v="3"/>
    <n v="42.25"/>
    <n v="4"/>
    <n v="169"/>
    <x v="0"/>
    <x v="2"/>
  </r>
  <r>
    <s v="O3109"/>
    <d v="2023-01-26T00:00:00"/>
    <x v="5"/>
    <x v="11"/>
    <x v="2"/>
    <s v="C337"/>
    <x v="938"/>
    <s v="B1689"/>
    <x v="469"/>
    <x v="3"/>
    <n v="33.17"/>
    <n v="5"/>
    <n v="165.85"/>
    <x v="2"/>
    <x v="3"/>
  </r>
  <r>
    <s v="O1496"/>
    <d v="2023-03-17T00:00:00"/>
    <x v="2"/>
    <x v="0"/>
    <x v="2"/>
    <s v="C765"/>
    <x v="6"/>
    <s v="B1895"/>
    <x v="956"/>
    <x v="2"/>
    <n v="44.09"/>
    <n v="3"/>
    <n v="132.27000000000001"/>
    <x v="1"/>
    <x v="0"/>
  </r>
  <r>
    <s v="O3969"/>
    <d v="2023-11-09T00:00:00"/>
    <x v="5"/>
    <x v="5"/>
    <x v="2"/>
    <s v="C527"/>
    <x v="424"/>
    <s v="B1067"/>
    <x v="514"/>
    <x v="2"/>
    <n v="16.47"/>
    <n v="1"/>
    <n v="16.47"/>
    <x v="0"/>
    <x v="3"/>
  </r>
  <r>
    <s v="O2646"/>
    <d v="2023-03-20T00:00:00"/>
    <x v="1"/>
    <x v="0"/>
    <x v="2"/>
    <s v="C877"/>
    <x v="744"/>
    <s v="B1447"/>
    <x v="957"/>
    <x v="3"/>
    <n v="24.81"/>
    <n v="5"/>
    <n v="124.05"/>
    <x v="0"/>
    <x v="5"/>
  </r>
  <r>
    <s v="O2728"/>
    <d v="2024-06-23T00:00:00"/>
    <x v="0"/>
    <x v="1"/>
    <x v="1"/>
    <s v="C899"/>
    <x v="112"/>
    <s v="B1921"/>
    <x v="921"/>
    <x v="0"/>
    <n v="25.14"/>
    <n v="2"/>
    <n v="50.28"/>
    <x v="1"/>
    <x v="1"/>
  </r>
  <r>
    <s v="O3098"/>
    <d v="2024-08-16T00:00:00"/>
    <x v="2"/>
    <x v="8"/>
    <x v="1"/>
    <s v="C165"/>
    <x v="870"/>
    <s v="B1059"/>
    <x v="944"/>
    <x v="0"/>
    <n v="13.33"/>
    <n v="4"/>
    <n v="53.32"/>
    <x v="0"/>
    <x v="2"/>
  </r>
  <r>
    <s v="O1238"/>
    <d v="2023-04-24T00:00:00"/>
    <x v="1"/>
    <x v="7"/>
    <x v="2"/>
    <s v="C258"/>
    <x v="939"/>
    <s v="B1455"/>
    <x v="739"/>
    <x v="0"/>
    <n v="18.190000000000001"/>
    <n v="5"/>
    <n v="90.95"/>
    <x v="2"/>
    <x v="4"/>
  </r>
  <r>
    <s v="O2109"/>
    <d v="2023-06-18T00:00:00"/>
    <x v="0"/>
    <x v="1"/>
    <x v="2"/>
    <s v="C780"/>
    <x v="940"/>
    <s v="B1037"/>
    <x v="958"/>
    <x v="3"/>
    <n v="7.41"/>
    <n v="5"/>
    <n v="37.049999999999997"/>
    <x v="0"/>
    <x v="1"/>
  </r>
  <r>
    <s v="O1305"/>
    <d v="2024-03-19T00:00:00"/>
    <x v="4"/>
    <x v="0"/>
    <x v="1"/>
    <s v="C552"/>
    <x v="495"/>
    <s v="B1491"/>
    <x v="959"/>
    <x v="3"/>
    <n v="24.44"/>
    <n v="2"/>
    <n v="48.88"/>
    <x v="1"/>
    <x v="4"/>
  </r>
  <r>
    <s v="O3360"/>
    <d v="2023-09-04T00:00:00"/>
    <x v="1"/>
    <x v="6"/>
    <x v="2"/>
    <s v="C477"/>
    <x v="367"/>
    <s v="B1111"/>
    <x v="45"/>
    <x v="0"/>
    <n v="9.81"/>
    <n v="5"/>
    <n v="49.05"/>
    <x v="0"/>
    <x v="5"/>
  </r>
  <r>
    <s v="O1802"/>
    <d v="2023-09-22T00:00:00"/>
    <x v="2"/>
    <x v="6"/>
    <x v="2"/>
    <s v="C449"/>
    <x v="255"/>
    <s v="B1708"/>
    <x v="824"/>
    <x v="3"/>
    <n v="18.48"/>
    <n v="3"/>
    <n v="55.44"/>
    <x v="3"/>
    <x v="3"/>
  </r>
  <r>
    <s v="O1625"/>
    <d v="2023-05-03T00:00:00"/>
    <x v="3"/>
    <x v="4"/>
    <x v="2"/>
    <s v="C448"/>
    <x v="941"/>
    <s v="B1645"/>
    <x v="960"/>
    <x v="3"/>
    <n v="23.24"/>
    <n v="5"/>
    <n v="116.2"/>
    <x v="0"/>
    <x v="1"/>
  </r>
  <r>
    <s v="O3855"/>
    <d v="2024-10-06T00:00:00"/>
    <x v="0"/>
    <x v="10"/>
    <x v="1"/>
    <s v="C884"/>
    <x v="921"/>
    <s v="B1517"/>
    <x v="371"/>
    <x v="0"/>
    <n v="54.65"/>
    <n v="1"/>
    <n v="54.65"/>
    <x v="1"/>
    <x v="0"/>
  </r>
  <r>
    <s v="O1824"/>
    <d v="2023-03-27T00:00:00"/>
    <x v="1"/>
    <x v="0"/>
    <x v="2"/>
    <s v="C112"/>
    <x v="942"/>
    <s v="B1028"/>
    <x v="961"/>
    <x v="2"/>
    <n v="27.11"/>
    <n v="5"/>
    <n v="135.55000000000001"/>
    <x v="3"/>
    <x v="2"/>
  </r>
  <r>
    <s v="O3263"/>
    <d v="2024-09-07T00:00:00"/>
    <x v="6"/>
    <x v="6"/>
    <x v="1"/>
    <s v="C788"/>
    <x v="348"/>
    <s v="B1350"/>
    <x v="962"/>
    <x v="0"/>
    <n v="22.21"/>
    <n v="1"/>
    <n v="22.21"/>
    <x v="0"/>
    <x v="2"/>
  </r>
  <r>
    <s v="O3378"/>
    <d v="2024-11-26T00:00:00"/>
    <x v="4"/>
    <x v="5"/>
    <x v="1"/>
    <s v="C998"/>
    <x v="193"/>
    <s v="B1627"/>
    <x v="963"/>
    <x v="1"/>
    <n v="14.04"/>
    <n v="5"/>
    <n v="70.2"/>
    <x v="0"/>
    <x v="7"/>
  </r>
  <r>
    <s v="O2145"/>
    <d v="2023-12-23T00:00:00"/>
    <x v="6"/>
    <x v="9"/>
    <x v="2"/>
    <s v="C728"/>
    <x v="815"/>
    <s v="B1943"/>
    <x v="311"/>
    <x v="3"/>
    <n v="39.68"/>
    <n v="5"/>
    <n v="198.4"/>
    <x v="0"/>
    <x v="4"/>
  </r>
  <r>
    <s v="O2749"/>
    <d v="2023-11-27T00:00:00"/>
    <x v="1"/>
    <x v="5"/>
    <x v="2"/>
    <s v="C856"/>
    <x v="943"/>
    <s v="B1565"/>
    <x v="175"/>
    <x v="1"/>
    <n v="28.76"/>
    <n v="3"/>
    <n v="86.28"/>
    <x v="2"/>
    <x v="0"/>
  </r>
  <r>
    <s v="O2741"/>
    <d v="2024-11-09T00:00:00"/>
    <x v="6"/>
    <x v="5"/>
    <x v="1"/>
    <s v="C152"/>
    <x v="48"/>
    <s v="B1663"/>
    <x v="365"/>
    <x v="2"/>
    <n v="26.82"/>
    <n v="2"/>
    <n v="53.64"/>
    <x v="2"/>
    <x v="7"/>
  </r>
  <r>
    <s v="O1347"/>
    <d v="2024-10-28T00:00:00"/>
    <x v="1"/>
    <x v="10"/>
    <x v="1"/>
    <s v="C797"/>
    <x v="944"/>
    <s v="B1825"/>
    <x v="964"/>
    <x v="2"/>
    <n v="16.97"/>
    <n v="5"/>
    <n v="84.85"/>
    <x v="3"/>
    <x v="1"/>
  </r>
  <r>
    <s v="O3672"/>
    <d v="2023-01-07T00:00:00"/>
    <x v="6"/>
    <x v="11"/>
    <x v="2"/>
    <s v="C887"/>
    <x v="396"/>
    <s v="B1561"/>
    <x v="561"/>
    <x v="0"/>
    <n v="42.44"/>
    <n v="2"/>
    <n v="84.88"/>
    <x v="0"/>
    <x v="3"/>
  </r>
  <r>
    <s v="O2279"/>
    <d v="2024-12-07T00:00:00"/>
    <x v="6"/>
    <x v="9"/>
    <x v="1"/>
    <s v="C918"/>
    <x v="945"/>
    <s v="B1536"/>
    <x v="716"/>
    <x v="0"/>
    <n v="31.61"/>
    <n v="5"/>
    <n v="158.05000000000001"/>
    <x v="0"/>
    <x v="2"/>
  </r>
  <r>
    <s v="O2981"/>
    <d v="2024-08-03T00:00:00"/>
    <x v="6"/>
    <x v="8"/>
    <x v="1"/>
    <s v="C742"/>
    <x v="394"/>
    <s v="B1647"/>
    <x v="643"/>
    <x v="0"/>
    <n v="19.63"/>
    <n v="3"/>
    <n v="58.89"/>
    <x v="2"/>
    <x v="2"/>
  </r>
  <r>
    <s v="O2674"/>
    <d v="2023-10-22T00:00:00"/>
    <x v="0"/>
    <x v="10"/>
    <x v="2"/>
    <s v="C671"/>
    <x v="560"/>
    <s v="B1234"/>
    <x v="145"/>
    <x v="1"/>
    <n v="11.92"/>
    <n v="2"/>
    <n v="23.84"/>
    <x v="2"/>
    <x v="2"/>
  </r>
  <r>
    <s v="O3415"/>
    <d v="2022-09-23T00:00:00"/>
    <x v="2"/>
    <x v="6"/>
    <x v="3"/>
    <s v="C829"/>
    <x v="946"/>
    <s v="B1154"/>
    <x v="732"/>
    <x v="3"/>
    <n v="28.1"/>
    <n v="3"/>
    <n v="84.3"/>
    <x v="0"/>
    <x v="5"/>
  </r>
  <r>
    <s v="O3256"/>
    <d v="2023-12-02T00:00:00"/>
    <x v="6"/>
    <x v="9"/>
    <x v="2"/>
    <s v="C413"/>
    <x v="693"/>
    <s v="B1917"/>
    <x v="303"/>
    <x v="2"/>
    <n v="13.56"/>
    <n v="5"/>
    <n v="67.8"/>
    <x v="0"/>
    <x v="5"/>
  </r>
  <r>
    <s v="O2936"/>
    <d v="2025-01-03T00:00:00"/>
    <x v="2"/>
    <x v="11"/>
    <x v="0"/>
    <s v="C830"/>
    <x v="764"/>
    <s v="B1539"/>
    <x v="475"/>
    <x v="0"/>
    <n v="48.9"/>
    <n v="3"/>
    <n v="146.69999999999999"/>
    <x v="2"/>
    <x v="5"/>
  </r>
  <r>
    <s v="O2398"/>
    <d v="2023-01-24T00:00:00"/>
    <x v="4"/>
    <x v="11"/>
    <x v="2"/>
    <s v="C384"/>
    <x v="407"/>
    <s v="B1075"/>
    <x v="407"/>
    <x v="3"/>
    <n v="39.94"/>
    <n v="5"/>
    <n v="199.7"/>
    <x v="0"/>
    <x v="3"/>
  </r>
  <r>
    <s v="O2664"/>
    <d v="2023-08-18T00:00:00"/>
    <x v="2"/>
    <x v="8"/>
    <x v="2"/>
    <s v="C309"/>
    <x v="264"/>
    <s v="B1314"/>
    <x v="722"/>
    <x v="0"/>
    <n v="42.03"/>
    <n v="1"/>
    <n v="42.03"/>
    <x v="0"/>
    <x v="1"/>
  </r>
  <r>
    <s v="O1652"/>
    <d v="2024-07-14T00:00:00"/>
    <x v="0"/>
    <x v="2"/>
    <x v="1"/>
    <s v="C396"/>
    <x v="682"/>
    <s v="B1481"/>
    <x v="965"/>
    <x v="1"/>
    <n v="25.61"/>
    <n v="4"/>
    <n v="102.44"/>
    <x v="0"/>
    <x v="3"/>
  </r>
  <r>
    <s v="O3235"/>
    <d v="2025-07-12T00:00:00"/>
    <x v="6"/>
    <x v="2"/>
    <x v="0"/>
    <s v="C101"/>
    <x v="581"/>
    <s v="B1704"/>
    <x v="227"/>
    <x v="2"/>
    <n v="5.07"/>
    <n v="2"/>
    <n v="10.14"/>
    <x v="0"/>
    <x v="5"/>
  </r>
  <r>
    <s v="O3675"/>
    <d v="2023-07-14T00:00:00"/>
    <x v="2"/>
    <x v="2"/>
    <x v="2"/>
    <s v="C982"/>
    <x v="313"/>
    <s v="B1930"/>
    <x v="148"/>
    <x v="0"/>
    <n v="34.520000000000003"/>
    <n v="1"/>
    <n v="34.520000000000003"/>
    <x v="0"/>
    <x v="7"/>
  </r>
  <r>
    <s v="O3003"/>
    <d v="2022-10-01T00:00:00"/>
    <x v="6"/>
    <x v="10"/>
    <x v="3"/>
    <s v="C671"/>
    <x v="52"/>
    <s v="B1233"/>
    <x v="926"/>
    <x v="0"/>
    <n v="31.31"/>
    <n v="1"/>
    <n v="31.31"/>
    <x v="0"/>
    <x v="7"/>
  </r>
  <r>
    <s v="O2970"/>
    <d v="2024-04-23T00:00:00"/>
    <x v="4"/>
    <x v="7"/>
    <x v="1"/>
    <s v="C697"/>
    <x v="413"/>
    <s v="B1486"/>
    <x v="910"/>
    <x v="1"/>
    <n v="8.98"/>
    <n v="2"/>
    <n v="17.96"/>
    <x v="0"/>
    <x v="2"/>
  </r>
  <r>
    <s v="O3826"/>
    <d v="2023-03-05T00:00:00"/>
    <x v="0"/>
    <x v="0"/>
    <x v="2"/>
    <s v="C114"/>
    <x v="947"/>
    <s v="B1503"/>
    <x v="689"/>
    <x v="0"/>
    <n v="37.340000000000003"/>
    <n v="1"/>
    <n v="37.340000000000003"/>
    <x v="0"/>
    <x v="6"/>
  </r>
  <r>
    <s v="O1520"/>
    <d v="2023-03-04T00:00:00"/>
    <x v="6"/>
    <x v="0"/>
    <x v="2"/>
    <s v="C636"/>
    <x v="715"/>
    <s v="B1911"/>
    <x v="270"/>
    <x v="2"/>
    <n v="32.619999999999997"/>
    <n v="5"/>
    <n v="163.1"/>
    <x v="0"/>
    <x v="2"/>
  </r>
  <r>
    <s v="O2225"/>
    <d v="2024-03-15T00:00:00"/>
    <x v="2"/>
    <x v="0"/>
    <x v="1"/>
    <s v="C839"/>
    <x v="284"/>
    <s v="B1465"/>
    <x v="920"/>
    <x v="0"/>
    <n v="17.32"/>
    <n v="3"/>
    <n v="51.96"/>
    <x v="0"/>
    <x v="5"/>
  </r>
  <r>
    <s v="O3393"/>
    <d v="2023-10-29T00:00:00"/>
    <x v="0"/>
    <x v="10"/>
    <x v="2"/>
    <s v="C768"/>
    <x v="230"/>
    <s v="B1091"/>
    <x v="408"/>
    <x v="2"/>
    <n v="29.2"/>
    <n v="3"/>
    <n v="87.6"/>
    <x v="0"/>
    <x v="1"/>
  </r>
  <r>
    <s v="O3388"/>
    <d v="2022-09-11T00:00:00"/>
    <x v="0"/>
    <x v="6"/>
    <x v="3"/>
    <s v="C895"/>
    <x v="853"/>
    <s v="B1512"/>
    <x v="312"/>
    <x v="1"/>
    <n v="22.59"/>
    <n v="1"/>
    <n v="22.59"/>
    <x v="2"/>
    <x v="1"/>
  </r>
  <r>
    <s v="O1381"/>
    <d v="2024-04-25T00:00:00"/>
    <x v="5"/>
    <x v="7"/>
    <x v="1"/>
    <s v="C504"/>
    <x v="604"/>
    <s v="B1633"/>
    <x v="799"/>
    <x v="1"/>
    <n v="9.75"/>
    <n v="1"/>
    <n v="9.75"/>
    <x v="2"/>
    <x v="7"/>
  </r>
  <r>
    <s v="O1543"/>
    <d v="2023-10-05T00:00:00"/>
    <x v="5"/>
    <x v="10"/>
    <x v="2"/>
    <s v="C108"/>
    <x v="948"/>
    <s v="B1096"/>
    <x v="420"/>
    <x v="3"/>
    <n v="6.29"/>
    <n v="3"/>
    <n v="18.87"/>
    <x v="3"/>
    <x v="7"/>
  </r>
  <r>
    <s v="O3194"/>
    <d v="2023-09-24T00:00:00"/>
    <x v="0"/>
    <x v="6"/>
    <x v="2"/>
    <s v="C427"/>
    <x v="427"/>
    <s v="B1409"/>
    <x v="630"/>
    <x v="2"/>
    <n v="10.81"/>
    <n v="1"/>
    <n v="10.81"/>
    <x v="1"/>
    <x v="2"/>
  </r>
  <r>
    <s v="O2075"/>
    <d v="2023-06-21T00:00:00"/>
    <x v="3"/>
    <x v="1"/>
    <x v="2"/>
    <s v="C875"/>
    <x v="949"/>
    <s v="B1759"/>
    <x v="966"/>
    <x v="0"/>
    <n v="12.6"/>
    <n v="2"/>
    <n v="25.2"/>
    <x v="3"/>
    <x v="1"/>
  </r>
  <r>
    <s v="O2447"/>
    <d v="2024-08-23T00:00:00"/>
    <x v="2"/>
    <x v="8"/>
    <x v="1"/>
    <s v="C797"/>
    <x v="885"/>
    <s v="B1139"/>
    <x v="967"/>
    <x v="0"/>
    <n v="14.22"/>
    <n v="3"/>
    <n v="42.66"/>
    <x v="0"/>
    <x v="7"/>
  </r>
  <r>
    <s v="O2510"/>
    <d v="2023-09-14T00:00:00"/>
    <x v="5"/>
    <x v="6"/>
    <x v="2"/>
    <s v="C457"/>
    <x v="701"/>
    <s v="B1424"/>
    <x v="968"/>
    <x v="2"/>
    <n v="19.14"/>
    <n v="4"/>
    <n v="76.56"/>
    <x v="2"/>
    <x v="0"/>
  </r>
  <r>
    <s v="O1611"/>
    <d v="2024-09-09T00:00:00"/>
    <x v="1"/>
    <x v="6"/>
    <x v="1"/>
    <s v="C280"/>
    <x v="950"/>
    <s v="B1124"/>
    <x v="342"/>
    <x v="0"/>
    <n v="47.42"/>
    <n v="3"/>
    <n v="142.26"/>
    <x v="1"/>
    <x v="3"/>
  </r>
  <r>
    <s v="O3595"/>
    <d v="2024-09-03T00:00:00"/>
    <x v="4"/>
    <x v="6"/>
    <x v="1"/>
    <s v="C785"/>
    <x v="441"/>
    <s v="B1453"/>
    <x v="330"/>
    <x v="0"/>
    <n v="24"/>
    <n v="4"/>
    <n v="96"/>
    <x v="0"/>
    <x v="2"/>
  </r>
  <r>
    <s v="O2348"/>
    <d v="2023-07-17T00:00:00"/>
    <x v="1"/>
    <x v="2"/>
    <x v="2"/>
    <s v="C639"/>
    <x v="951"/>
    <s v="B1664"/>
    <x v="969"/>
    <x v="0"/>
    <n v="10.25"/>
    <n v="4"/>
    <n v="41"/>
    <x v="2"/>
    <x v="0"/>
  </r>
  <r>
    <s v="O3470"/>
    <d v="2025-04-21T00:00:00"/>
    <x v="1"/>
    <x v="7"/>
    <x v="0"/>
    <s v="C749"/>
    <x v="593"/>
    <s v="B1352"/>
    <x v="840"/>
    <x v="0"/>
    <n v="32.840000000000003"/>
    <n v="2"/>
    <n v="65.680000000000007"/>
    <x v="2"/>
    <x v="2"/>
  </r>
  <r>
    <s v="O2170"/>
    <d v="2024-05-04T00:00:00"/>
    <x v="6"/>
    <x v="4"/>
    <x v="1"/>
    <s v="C974"/>
    <x v="229"/>
    <s v="B1270"/>
    <x v="800"/>
    <x v="1"/>
    <n v="14.82"/>
    <n v="2"/>
    <n v="29.64"/>
    <x v="2"/>
    <x v="3"/>
  </r>
  <r>
    <s v="O3979"/>
    <d v="2024-04-05T00:00:00"/>
    <x v="2"/>
    <x v="7"/>
    <x v="1"/>
    <s v="C853"/>
    <x v="50"/>
    <s v="B1788"/>
    <x v="341"/>
    <x v="2"/>
    <n v="45.37"/>
    <n v="3"/>
    <n v="136.11000000000001"/>
    <x v="1"/>
    <x v="7"/>
  </r>
  <r>
    <s v="O3934"/>
    <d v="2023-10-12T00:00:00"/>
    <x v="5"/>
    <x v="10"/>
    <x v="2"/>
    <s v="C660"/>
    <x v="642"/>
    <s v="B1077"/>
    <x v="360"/>
    <x v="2"/>
    <n v="39.85"/>
    <n v="1"/>
    <n v="39.85"/>
    <x v="0"/>
    <x v="3"/>
  </r>
  <r>
    <s v="O1942"/>
    <d v="2024-05-25T00:00:00"/>
    <x v="6"/>
    <x v="4"/>
    <x v="1"/>
    <s v="C483"/>
    <x v="308"/>
    <s v="B1694"/>
    <x v="970"/>
    <x v="0"/>
    <n v="45.25"/>
    <n v="5"/>
    <n v="226.25"/>
    <x v="1"/>
    <x v="1"/>
  </r>
  <r>
    <s v="O2200"/>
    <d v="2025-04-08T00:00:00"/>
    <x v="4"/>
    <x v="7"/>
    <x v="0"/>
    <s v="C406"/>
    <x v="74"/>
    <s v="B1250"/>
    <x v="637"/>
    <x v="0"/>
    <n v="30.14"/>
    <n v="5"/>
    <n v="150.69999999999999"/>
    <x v="0"/>
    <x v="0"/>
  </r>
  <r>
    <s v="O2188"/>
    <d v="2023-04-10T00:00:00"/>
    <x v="1"/>
    <x v="7"/>
    <x v="2"/>
    <s v="C975"/>
    <x v="380"/>
    <s v="B1765"/>
    <x v="971"/>
    <x v="1"/>
    <n v="29.96"/>
    <n v="5"/>
    <n v="149.80000000000001"/>
    <x v="1"/>
    <x v="0"/>
  </r>
  <r>
    <s v="O3170"/>
    <d v="2025-05-12T00:00:00"/>
    <x v="1"/>
    <x v="4"/>
    <x v="0"/>
    <s v="C127"/>
    <x v="109"/>
    <s v="B1091"/>
    <x v="408"/>
    <x v="2"/>
    <n v="36.35"/>
    <n v="2"/>
    <n v="72.7"/>
    <x v="2"/>
    <x v="5"/>
  </r>
  <r>
    <s v="O3053"/>
    <d v="2024-06-03T00:00:00"/>
    <x v="1"/>
    <x v="1"/>
    <x v="1"/>
    <s v="C699"/>
    <x v="640"/>
    <s v="B1598"/>
    <x v="711"/>
    <x v="0"/>
    <n v="26.43"/>
    <n v="5"/>
    <n v="132.15"/>
    <x v="2"/>
    <x v="2"/>
  </r>
  <r>
    <s v="O3903"/>
    <d v="2023-05-01T00:00:00"/>
    <x v="1"/>
    <x v="4"/>
    <x v="2"/>
    <s v="C346"/>
    <x v="144"/>
    <s v="B1195"/>
    <x v="836"/>
    <x v="2"/>
    <n v="26.17"/>
    <n v="1"/>
    <n v="26.17"/>
    <x v="2"/>
    <x v="2"/>
  </r>
  <r>
    <s v="O3736"/>
    <d v="2023-02-18T00:00:00"/>
    <x v="6"/>
    <x v="3"/>
    <x v="2"/>
    <s v="C240"/>
    <x v="462"/>
    <s v="B1082"/>
    <x v="159"/>
    <x v="2"/>
    <n v="49.28"/>
    <n v="2"/>
    <n v="98.56"/>
    <x v="0"/>
    <x v="5"/>
  </r>
  <r>
    <s v="O1875"/>
    <d v="2024-01-05T00:00:00"/>
    <x v="2"/>
    <x v="11"/>
    <x v="1"/>
    <s v="C217"/>
    <x v="748"/>
    <s v="B1611"/>
    <x v="129"/>
    <x v="0"/>
    <n v="19.36"/>
    <n v="5"/>
    <n v="96.8"/>
    <x v="2"/>
    <x v="0"/>
  </r>
  <r>
    <s v="O3769"/>
    <d v="2024-06-01T00:00:00"/>
    <x v="6"/>
    <x v="1"/>
    <x v="1"/>
    <s v="C654"/>
    <x v="952"/>
    <s v="B1668"/>
    <x v="680"/>
    <x v="1"/>
    <n v="29.46"/>
    <n v="2"/>
    <n v="58.92"/>
    <x v="0"/>
    <x v="3"/>
  </r>
  <r>
    <s v="O3601"/>
    <d v="2024-09-09T00:00:00"/>
    <x v="1"/>
    <x v="6"/>
    <x v="1"/>
    <s v="C657"/>
    <x v="953"/>
    <s v="B1432"/>
    <x v="696"/>
    <x v="3"/>
    <n v="10.48"/>
    <n v="1"/>
    <n v="10.48"/>
    <x v="0"/>
    <x v="2"/>
  </r>
  <r>
    <s v="O1156"/>
    <d v="2024-11-11T00:00:00"/>
    <x v="1"/>
    <x v="5"/>
    <x v="1"/>
    <s v="C473"/>
    <x v="595"/>
    <s v="B1510"/>
    <x v="972"/>
    <x v="3"/>
    <n v="43.1"/>
    <n v="3"/>
    <n v="129.30000000000001"/>
    <x v="0"/>
    <x v="7"/>
  </r>
  <r>
    <s v="O2483"/>
    <d v="2023-05-13T00:00:00"/>
    <x v="6"/>
    <x v="4"/>
    <x v="2"/>
    <s v="C852"/>
    <x v="621"/>
    <s v="B1320"/>
    <x v="135"/>
    <x v="0"/>
    <n v="15.28"/>
    <n v="2"/>
    <n v="30.56"/>
    <x v="2"/>
    <x v="1"/>
  </r>
  <r>
    <s v="O2007"/>
    <d v="2023-12-16T00:00:00"/>
    <x v="6"/>
    <x v="9"/>
    <x v="2"/>
    <s v="C746"/>
    <x v="954"/>
    <s v="B1901"/>
    <x v="383"/>
    <x v="2"/>
    <n v="38.81"/>
    <n v="1"/>
    <n v="38.81"/>
    <x v="2"/>
    <x v="0"/>
  </r>
  <r>
    <s v="O2988"/>
    <d v="2024-10-16T00:00:00"/>
    <x v="3"/>
    <x v="10"/>
    <x v="1"/>
    <s v="C687"/>
    <x v="862"/>
    <s v="B1912"/>
    <x v="132"/>
    <x v="2"/>
    <n v="12.87"/>
    <n v="2"/>
    <n v="25.74"/>
    <x v="0"/>
    <x v="7"/>
  </r>
  <r>
    <s v="O1214"/>
    <d v="2024-03-03T00:00:00"/>
    <x v="0"/>
    <x v="0"/>
    <x v="1"/>
    <s v="C699"/>
    <x v="955"/>
    <s v="B1717"/>
    <x v="973"/>
    <x v="3"/>
    <n v="26.88"/>
    <n v="2"/>
    <n v="53.76"/>
    <x v="0"/>
    <x v="4"/>
  </r>
  <r>
    <s v="O1586"/>
    <d v="2023-03-24T00:00:00"/>
    <x v="2"/>
    <x v="0"/>
    <x v="2"/>
    <s v="C993"/>
    <x v="779"/>
    <s v="B1861"/>
    <x v="974"/>
    <x v="1"/>
    <n v="10.78"/>
    <n v="4"/>
    <n v="43.12"/>
    <x v="1"/>
    <x v="4"/>
  </r>
  <r>
    <s v="O2635"/>
    <d v="2025-02-25T00:00:00"/>
    <x v="4"/>
    <x v="3"/>
    <x v="0"/>
    <s v="C876"/>
    <x v="576"/>
    <s v="B1654"/>
    <x v="318"/>
    <x v="2"/>
    <n v="25.28"/>
    <n v="3"/>
    <n v="75.84"/>
    <x v="2"/>
    <x v="2"/>
  </r>
  <r>
    <s v="O1823"/>
    <d v="2023-06-20T00:00:00"/>
    <x v="4"/>
    <x v="1"/>
    <x v="2"/>
    <s v="C994"/>
    <x v="956"/>
    <s v="B1757"/>
    <x v="975"/>
    <x v="1"/>
    <n v="37.49"/>
    <n v="3"/>
    <n v="112.47"/>
    <x v="3"/>
    <x v="7"/>
  </r>
  <r>
    <s v="O2004"/>
    <d v="2024-08-23T00:00:00"/>
    <x v="2"/>
    <x v="8"/>
    <x v="1"/>
    <s v="C744"/>
    <x v="957"/>
    <s v="B1096"/>
    <x v="976"/>
    <x v="2"/>
    <n v="12.13"/>
    <n v="5"/>
    <n v="60.65"/>
    <x v="0"/>
    <x v="4"/>
  </r>
  <r>
    <s v="O2389"/>
    <d v="2023-04-11T00:00:00"/>
    <x v="4"/>
    <x v="7"/>
    <x v="2"/>
    <s v="C865"/>
    <x v="703"/>
    <s v="B1395"/>
    <x v="153"/>
    <x v="2"/>
    <n v="35.979999999999997"/>
    <n v="2"/>
    <n v="71.959999999999994"/>
    <x v="2"/>
    <x v="5"/>
  </r>
  <r>
    <s v="O2574"/>
    <d v="2023-05-01T00:00:00"/>
    <x v="1"/>
    <x v="4"/>
    <x v="2"/>
    <s v="C842"/>
    <x v="607"/>
    <s v="B1521"/>
    <x v="320"/>
    <x v="2"/>
    <n v="30.28"/>
    <n v="5"/>
    <n v="151.4"/>
    <x v="2"/>
    <x v="2"/>
  </r>
  <r>
    <s v="O1961"/>
    <d v="2023-10-23T00:00:00"/>
    <x v="1"/>
    <x v="10"/>
    <x v="2"/>
    <s v="C464"/>
    <x v="629"/>
    <s v="B1809"/>
    <x v="907"/>
    <x v="1"/>
    <n v="40.58"/>
    <n v="5"/>
    <n v="202.9"/>
    <x v="3"/>
    <x v="0"/>
  </r>
  <r>
    <s v="O1714"/>
    <d v="2024-12-09T00:00:00"/>
    <x v="1"/>
    <x v="9"/>
    <x v="1"/>
    <s v="C473"/>
    <x v="477"/>
    <s v="B1938"/>
    <x v="977"/>
    <x v="3"/>
    <n v="29.91"/>
    <n v="2"/>
    <n v="59.82"/>
    <x v="3"/>
    <x v="2"/>
  </r>
  <r>
    <s v="O3507"/>
    <d v="2023-06-23T00:00:00"/>
    <x v="2"/>
    <x v="1"/>
    <x v="2"/>
    <s v="C946"/>
    <x v="763"/>
    <s v="B1684"/>
    <x v="455"/>
    <x v="0"/>
    <n v="41.33"/>
    <n v="1"/>
    <n v="41.33"/>
    <x v="0"/>
    <x v="6"/>
  </r>
  <r>
    <s v="O2465"/>
    <d v="2023-02-02T00:00:00"/>
    <x v="5"/>
    <x v="3"/>
    <x v="2"/>
    <s v="C958"/>
    <x v="683"/>
    <s v="B1283"/>
    <x v="904"/>
    <x v="3"/>
    <n v="17.11"/>
    <n v="5"/>
    <n v="85.55"/>
    <x v="0"/>
    <x v="6"/>
  </r>
  <r>
    <s v="O1683"/>
    <d v="2023-01-12T00:00:00"/>
    <x v="5"/>
    <x v="11"/>
    <x v="2"/>
    <s v="C636"/>
    <x v="539"/>
    <s v="B1445"/>
    <x v="749"/>
    <x v="1"/>
    <n v="47.21"/>
    <n v="2"/>
    <n v="94.42"/>
    <x v="0"/>
    <x v="0"/>
  </r>
  <r>
    <s v="O3087"/>
    <d v="2023-11-02T00:00:00"/>
    <x v="5"/>
    <x v="5"/>
    <x v="2"/>
    <s v="C328"/>
    <x v="895"/>
    <s v="B1963"/>
    <x v="217"/>
    <x v="1"/>
    <n v="16.78"/>
    <n v="3"/>
    <n v="50.34"/>
    <x v="2"/>
    <x v="3"/>
  </r>
  <r>
    <s v="O1067"/>
    <d v="2024-12-15T00:00:00"/>
    <x v="0"/>
    <x v="9"/>
    <x v="1"/>
    <s v="C116"/>
    <x v="958"/>
    <s v="B1232"/>
    <x v="444"/>
    <x v="3"/>
    <n v="43.12"/>
    <n v="3"/>
    <n v="129.36000000000001"/>
    <x v="3"/>
    <x v="3"/>
  </r>
  <r>
    <s v="O1821"/>
    <d v="2024-10-08T00:00:00"/>
    <x v="4"/>
    <x v="10"/>
    <x v="1"/>
    <s v="C106"/>
    <x v="62"/>
    <s v="B1273"/>
    <x v="166"/>
    <x v="3"/>
    <n v="28.71"/>
    <n v="4"/>
    <n v="114.84"/>
    <x v="1"/>
    <x v="7"/>
  </r>
  <r>
    <s v="O2042"/>
    <d v="2024-07-11T00:00:00"/>
    <x v="5"/>
    <x v="2"/>
    <x v="1"/>
    <s v="C495"/>
    <x v="906"/>
    <s v="B1489"/>
    <x v="419"/>
    <x v="1"/>
    <n v="34.950000000000003"/>
    <n v="5"/>
    <n v="174.75"/>
    <x v="0"/>
    <x v="4"/>
  </r>
  <r>
    <s v="O1783"/>
    <d v="2023-05-27T00:00:00"/>
    <x v="6"/>
    <x v="4"/>
    <x v="2"/>
    <s v="C247"/>
    <x v="959"/>
    <s v="B1062"/>
    <x v="978"/>
    <x v="1"/>
    <n v="15.68"/>
    <n v="5"/>
    <n v="78.400000000000006"/>
    <x v="3"/>
    <x v="4"/>
  </r>
  <r>
    <s v="O2597"/>
    <d v="2024-03-24T00:00:00"/>
    <x v="0"/>
    <x v="0"/>
    <x v="1"/>
    <s v="C682"/>
    <x v="741"/>
    <s v="B1420"/>
    <x v="979"/>
    <x v="1"/>
    <n v="36.770000000000003"/>
    <n v="3"/>
    <n v="110.31"/>
    <x v="2"/>
    <x v="6"/>
  </r>
  <r>
    <s v="O2577"/>
    <d v="2022-11-07T00:00:00"/>
    <x v="1"/>
    <x v="5"/>
    <x v="3"/>
    <s v="C591"/>
    <x v="441"/>
    <s v="B1702"/>
    <x v="980"/>
    <x v="0"/>
    <n v="19.489999999999998"/>
    <n v="5"/>
    <n v="97.45"/>
    <x v="0"/>
    <x v="6"/>
  </r>
  <r>
    <s v="O2508"/>
    <d v="2023-10-06T00:00:00"/>
    <x v="2"/>
    <x v="10"/>
    <x v="2"/>
    <s v="C788"/>
    <x v="348"/>
    <s v="B1856"/>
    <x v="91"/>
    <x v="1"/>
    <n v="17.95"/>
    <n v="2"/>
    <n v="35.9"/>
    <x v="0"/>
    <x v="2"/>
  </r>
  <r>
    <s v="O1375"/>
    <d v="2023-05-10T00:00:00"/>
    <x v="3"/>
    <x v="4"/>
    <x v="2"/>
    <s v="C887"/>
    <x v="960"/>
    <s v="B1492"/>
    <x v="203"/>
    <x v="3"/>
    <n v="33.65"/>
    <n v="2"/>
    <n v="67.3"/>
    <x v="0"/>
    <x v="7"/>
  </r>
  <r>
    <s v="O1071"/>
    <d v="2024-01-22T00:00:00"/>
    <x v="1"/>
    <x v="11"/>
    <x v="1"/>
    <s v="C595"/>
    <x v="45"/>
    <s v="B1777"/>
    <x v="247"/>
    <x v="2"/>
    <n v="28.38"/>
    <n v="2"/>
    <n v="56.76"/>
    <x v="3"/>
    <x v="1"/>
  </r>
  <r>
    <s v="O2762"/>
    <d v="2025-05-06T00:00:00"/>
    <x v="4"/>
    <x v="4"/>
    <x v="0"/>
    <s v="C358"/>
    <x v="320"/>
    <s v="B1056"/>
    <x v="481"/>
    <x v="3"/>
    <n v="22.52"/>
    <n v="1"/>
    <n v="22.52"/>
    <x v="1"/>
    <x v="7"/>
  </r>
  <r>
    <s v="O2763"/>
    <d v="2023-06-28T00:00:00"/>
    <x v="3"/>
    <x v="1"/>
    <x v="2"/>
    <s v="C589"/>
    <x v="555"/>
    <s v="B1349"/>
    <x v="193"/>
    <x v="2"/>
    <n v="25.35"/>
    <n v="2"/>
    <n v="50.7"/>
    <x v="2"/>
    <x v="3"/>
  </r>
  <r>
    <s v="O3925"/>
    <d v="2024-01-23T00:00:00"/>
    <x v="4"/>
    <x v="11"/>
    <x v="1"/>
    <s v="C672"/>
    <x v="961"/>
    <s v="B1508"/>
    <x v="981"/>
    <x v="3"/>
    <n v="25.1"/>
    <n v="2"/>
    <n v="50.2"/>
    <x v="0"/>
    <x v="2"/>
  </r>
  <r>
    <s v="O2043"/>
    <d v="2024-05-25T00:00:00"/>
    <x v="6"/>
    <x v="4"/>
    <x v="1"/>
    <s v="C845"/>
    <x v="962"/>
    <s v="B1332"/>
    <x v="172"/>
    <x v="3"/>
    <n v="33.700000000000003"/>
    <n v="3"/>
    <n v="101.1"/>
    <x v="1"/>
    <x v="2"/>
  </r>
  <r>
    <s v="O2131"/>
    <d v="2023-03-07T00:00:00"/>
    <x v="4"/>
    <x v="0"/>
    <x v="2"/>
    <s v="C946"/>
    <x v="963"/>
    <s v="B1198"/>
    <x v="982"/>
    <x v="1"/>
    <n v="35.450000000000003"/>
    <n v="5"/>
    <n v="177.25"/>
    <x v="1"/>
    <x v="1"/>
  </r>
  <r>
    <s v="O3702"/>
    <d v="2025-02-01T00:00:00"/>
    <x v="6"/>
    <x v="3"/>
    <x v="0"/>
    <s v="C862"/>
    <x v="221"/>
    <s v="B1229"/>
    <x v="81"/>
    <x v="2"/>
    <n v="49.16"/>
    <n v="2"/>
    <n v="98.32"/>
    <x v="2"/>
    <x v="2"/>
  </r>
  <r>
    <s v="O2149"/>
    <d v="2024-07-06T00:00:00"/>
    <x v="6"/>
    <x v="2"/>
    <x v="1"/>
    <s v="C746"/>
    <x v="964"/>
    <s v="B1223"/>
    <x v="215"/>
    <x v="3"/>
    <n v="5.88"/>
    <n v="3"/>
    <n v="17.64"/>
    <x v="3"/>
    <x v="7"/>
  </r>
  <r>
    <s v="O3032"/>
    <d v="2024-10-14T00:00:00"/>
    <x v="1"/>
    <x v="10"/>
    <x v="1"/>
    <s v="C758"/>
    <x v="476"/>
    <s v="B1278"/>
    <x v="578"/>
    <x v="0"/>
    <n v="27"/>
    <n v="3"/>
    <n v="81"/>
    <x v="0"/>
    <x v="7"/>
  </r>
  <r>
    <s v="O2294"/>
    <d v="2022-09-14T00:00:00"/>
    <x v="3"/>
    <x v="6"/>
    <x v="3"/>
    <s v="C812"/>
    <x v="811"/>
    <s v="B1073"/>
    <x v="983"/>
    <x v="0"/>
    <n v="41.51"/>
    <n v="3"/>
    <n v="124.53"/>
    <x v="2"/>
    <x v="3"/>
  </r>
  <r>
    <s v="O3793"/>
    <d v="2023-09-04T00:00:00"/>
    <x v="1"/>
    <x v="6"/>
    <x v="2"/>
    <s v="C456"/>
    <x v="325"/>
    <s v="B1943"/>
    <x v="183"/>
    <x v="2"/>
    <n v="5.0999999999999996"/>
    <n v="4"/>
    <n v="20.399999999999999"/>
    <x v="1"/>
    <x v="0"/>
  </r>
  <r>
    <s v="O3218"/>
    <d v="2025-08-02T00:00:00"/>
    <x v="6"/>
    <x v="8"/>
    <x v="0"/>
    <s v="C344"/>
    <x v="965"/>
    <s v="B1542"/>
    <x v="984"/>
    <x v="0"/>
    <n v="32.020000000000003"/>
    <n v="4"/>
    <n v="128.08000000000001"/>
    <x v="1"/>
    <x v="1"/>
  </r>
  <r>
    <s v="O3869"/>
    <d v="2024-01-14T00:00:00"/>
    <x v="0"/>
    <x v="11"/>
    <x v="1"/>
    <s v="C351"/>
    <x v="966"/>
    <s v="B1922"/>
    <x v="587"/>
    <x v="3"/>
    <n v="20.440000000000001"/>
    <n v="5"/>
    <n v="102.2"/>
    <x v="0"/>
    <x v="6"/>
  </r>
  <r>
    <s v="O1051"/>
    <d v="2023-10-02T00:00:00"/>
    <x v="1"/>
    <x v="10"/>
    <x v="2"/>
    <s v="C806"/>
    <x v="967"/>
    <s v="B1406"/>
    <x v="985"/>
    <x v="0"/>
    <n v="31.21"/>
    <n v="3"/>
    <n v="93.63"/>
    <x v="0"/>
    <x v="7"/>
  </r>
  <r>
    <s v="O2364"/>
    <d v="2023-03-23T00:00:00"/>
    <x v="5"/>
    <x v="0"/>
    <x v="2"/>
    <s v="C365"/>
    <x v="654"/>
    <s v="B1916"/>
    <x v="27"/>
    <x v="2"/>
    <n v="19.489999999999998"/>
    <n v="3"/>
    <n v="58.47"/>
    <x v="2"/>
    <x v="0"/>
  </r>
  <r>
    <s v="O3190"/>
    <d v="2023-09-05T00:00:00"/>
    <x v="4"/>
    <x v="6"/>
    <x v="2"/>
    <s v="C987"/>
    <x v="297"/>
    <s v="B1963"/>
    <x v="499"/>
    <x v="2"/>
    <n v="10.09"/>
    <n v="3"/>
    <n v="30.27"/>
    <x v="1"/>
    <x v="6"/>
  </r>
  <r>
    <s v="O3762"/>
    <d v="2024-07-04T00:00:00"/>
    <x v="5"/>
    <x v="2"/>
    <x v="1"/>
    <s v="C266"/>
    <x v="620"/>
    <s v="B1820"/>
    <x v="986"/>
    <x v="0"/>
    <n v="39.78"/>
    <n v="5"/>
    <n v="198.9"/>
    <x v="0"/>
    <x v="6"/>
  </r>
  <r>
    <s v="O1981"/>
    <d v="2023-10-09T00:00:00"/>
    <x v="1"/>
    <x v="10"/>
    <x v="2"/>
    <s v="C328"/>
    <x v="968"/>
    <s v="B1015"/>
    <x v="772"/>
    <x v="2"/>
    <n v="10.43"/>
    <n v="3"/>
    <n v="31.29"/>
    <x v="2"/>
    <x v="1"/>
  </r>
  <r>
    <s v="O2527"/>
    <d v="2022-10-17T00:00:00"/>
    <x v="1"/>
    <x v="10"/>
    <x v="3"/>
    <s v="C558"/>
    <x v="648"/>
    <s v="B1536"/>
    <x v="852"/>
    <x v="3"/>
    <n v="25.63"/>
    <n v="2"/>
    <n v="51.26"/>
    <x v="2"/>
    <x v="3"/>
  </r>
  <r>
    <s v="O2118"/>
    <d v="2023-01-09T00:00:00"/>
    <x v="1"/>
    <x v="11"/>
    <x v="2"/>
    <s v="C350"/>
    <x v="587"/>
    <s v="B1514"/>
    <x v="987"/>
    <x v="3"/>
    <n v="23.01"/>
    <n v="1"/>
    <n v="23.01"/>
    <x v="1"/>
    <x v="4"/>
  </r>
  <r>
    <s v="O2991"/>
    <d v="2025-02-26T00:00:00"/>
    <x v="3"/>
    <x v="3"/>
    <x v="0"/>
    <s v="C944"/>
    <x v="628"/>
    <s v="B1708"/>
    <x v="134"/>
    <x v="1"/>
    <n v="39.799999999999997"/>
    <n v="1"/>
    <n v="39.799999999999997"/>
    <x v="0"/>
    <x v="5"/>
  </r>
  <r>
    <s v="O2747"/>
    <d v="2024-01-22T00:00:00"/>
    <x v="1"/>
    <x v="11"/>
    <x v="1"/>
    <s v="C400"/>
    <x v="865"/>
    <s v="B1825"/>
    <x v="964"/>
    <x v="2"/>
    <n v="14.61"/>
    <n v="2"/>
    <n v="29.22"/>
    <x v="2"/>
    <x v="5"/>
  </r>
  <r>
    <s v="O3878"/>
    <d v="2025-05-31T00:00:00"/>
    <x v="6"/>
    <x v="4"/>
    <x v="0"/>
    <s v="C880"/>
    <x v="643"/>
    <s v="B1350"/>
    <x v="962"/>
    <x v="2"/>
    <n v="17.12"/>
    <n v="4"/>
    <n v="68.48"/>
    <x v="0"/>
    <x v="0"/>
  </r>
  <r>
    <s v="O2093"/>
    <d v="2023-10-26T00:00:00"/>
    <x v="5"/>
    <x v="10"/>
    <x v="2"/>
    <s v="C760"/>
    <x v="65"/>
    <s v="B1345"/>
    <x v="897"/>
    <x v="2"/>
    <n v="8.17"/>
    <n v="5"/>
    <n v="40.85"/>
    <x v="2"/>
    <x v="1"/>
  </r>
  <r>
    <s v="O2183"/>
    <d v="2024-11-01T00:00:00"/>
    <x v="2"/>
    <x v="5"/>
    <x v="1"/>
    <s v="C101"/>
    <x v="581"/>
    <s v="B1599"/>
    <x v="453"/>
    <x v="0"/>
    <n v="24.01"/>
    <n v="5"/>
    <n v="120.05"/>
    <x v="1"/>
    <x v="3"/>
  </r>
  <r>
    <s v="O2210"/>
    <d v="2024-01-17T00:00:00"/>
    <x v="3"/>
    <x v="11"/>
    <x v="1"/>
    <s v="C671"/>
    <x v="52"/>
    <s v="B1954"/>
    <x v="77"/>
    <x v="0"/>
    <n v="16.88"/>
    <n v="4"/>
    <n v="67.52"/>
    <x v="1"/>
    <x v="7"/>
  </r>
  <r>
    <s v="O1908"/>
    <d v="2023-09-03T00:00:00"/>
    <x v="0"/>
    <x v="6"/>
    <x v="2"/>
    <s v="C791"/>
    <x v="969"/>
    <s v="B1854"/>
    <x v="988"/>
    <x v="2"/>
    <n v="25.26"/>
    <n v="1"/>
    <n v="25.26"/>
    <x v="3"/>
    <x v="0"/>
  </r>
  <r>
    <s v="O2890"/>
    <d v="2023-07-30T00:00:00"/>
    <x v="0"/>
    <x v="2"/>
    <x v="2"/>
    <s v="C895"/>
    <x v="853"/>
    <s v="B1927"/>
    <x v="989"/>
    <x v="0"/>
    <n v="28.1"/>
    <n v="2"/>
    <n v="56.2"/>
    <x v="2"/>
    <x v="0"/>
  </r>
  <r>
    <s v="O2060"/>
    <d v="2024-12-16T00:00:00"/>
    <x v="1"/>
    <x v="9"/>
    <x v="1"/>
    <s v="C716"/>
    <x v="42"/>
    <s v="B1746"/>
    <x v="602"/>
    <x v="2"/>
    <n v="48.84"/>
    <n v="4"/>
    <n v="195.36"/>
    <x v="2"/>
    <x v="1"/>
  </r>
  <r>
    <s v="O2120"/>
    <d v="2023-06-20T00:00:00"/>
    <x v="4"/>
    <x v="1"/>
    <x v="2"/>
    <s v="C739"/>
    <x v="767"/>
    <s v="B1495"/>
    <x v="990"/>
    <x v="3"/>
    <n v="8.8000000000000007"/>
    <n v="1"/>
    <n v="8.8000000000000007"/>
    <x v="0"/>
    <x v="2"/>
  </r>
  <r>
    <s v="O3801"/>
    <d v="2025-04-28T00:00:00"/>
    <x v="1"/>
    <x v="7"/>
    <x v="0"/>
    <s v="C273"/>
    <x v="329"/>
    <s v="B1647"/>
    <x v="701"/>
    <x v="1"/>
    <n v="34.5"/>
    <n v="5"/>
    <n v="172.5"/>
    <x v="2"/>
    <x v="2"/>
  </r>
  <r>
    <s v="O2916"/>
    <d v="2023-07-23T00:00:00"/>
    <x v="0"/>
    <x v="2"/>
    <x v="2"/>
    <s v="C300"/>
    <x v="970"/>
    <s v="B1179"/>
    <x v="652"/>
    <x v="0"/>
    <n v="42.23"/>
    <n v="1"/>
    <n v="42.23"/>
    <x v="0"/>
    <x v="7"/>
  </r>
  <r>
    <s v="O2226"/>
    <d v="2022-09-08T00:00:00"/>
    <x v="5"/>
    <x v="6"/>
    <x v="3"/>
    <s v="C911"/>
    <x v="559"/>
    <s v="B1169"/>
    <x v="471"/>
    <x v="1"/>
    <n v="28.52"/>
    <n v="1"/>
    <n v="28.52"/>
    <x v="2"/>
    <x v="0"/>
  </r>
  <r>
    <s v="O1994"/>
    <d v="2023-10-02T00:00:00"/>
    <x v="1"/>
    <x v="10"/>
    <x v="2"/>
    <s v="C737"/>
    <x v="971"/>
    <s v="B1029"/>
    <x v="991"/>
    <x v="0"/>
    <n v="28.17"/>
    <n v="2"/>
    <n v="56.34"/>
    <x v="0"/>
    <x v="4"/>
  </r>
  <r>
    <s v="O1980"/>
    <d v="2023-02-02T00:00:00"/>
    <x v="5"/>
    <x v="3"/>
    <x v="2"/>
    <s v="C706"/>
    <x v="739"/>
    <s v="B1999"/>
    <x v="992"/>
    <x v="2"/>
    <n v="7.83"/>
    <n v="2"/>
    <n v="15.66"/>
    <x v="0"/>
    <x v="1"/>
  </r>
  <r>
    <s v="O3708"/>
    <d v="2023-12-19T00:00:00"/>
    <x v="4"/>
    <x v="9"/>
    <x v="2"/>
    <s v="C708"/>
    <x v="353"/>
    <s v="B1759"/>
    <x v="966"/>
    <x v="0"/>
    <n v="13.35"/>
    <n v="2"/>
    <n v="26.7"/>
    <x v="2"/>
    <x v="0"/>
  </r>
  <r>
    <s v="O2011"/>
    <d v="2024-07-17T00:00:00"/>
    <x v="3"/>
    <x v="2"/>
    <x v="1"/>
    <s v="C573"/>
    <x v="504"/>
    <s v="B1493"/>
    <x v="915"/>
    <x v="0"/>
    <n v="7.57"/>
    <n v="2"/>
    <n v="15.14"/>
    <x v="2"/>
    <x v="7"/>
  </r>
  <r>
    <s v="O2998"/>
    <d v="2023-12-14T00:00:00"/>
    <x v="5"/>
    <x v="9"/>
    <x v="2"/>
    <s v="C787"/>
    <x v="972"/>
    <s v="B1841"/>
    <x v="271"/>
    <x v="2"/>
    <n v="22.66"/>
    <n v="2"/>
    <n v="45.32"/>
    <x v="0"/>
    <x v="1"/>
  </r>
  <r>
    <s v="O1083"/>
    <d v="2023-09-21T00:00:00"/>
    <x v="5"/>
    <x v="6"/>
    <x v="2"/>
    <s v="C179"/>
    <x v="225"/>
    <s v="B1468"/>
    <x v="535"/>
    <x v="0"/>
    <n v="43.44"/>
    <n v="1"/>
    <n v="43.44"/>
    <x v="1"/>
    <x v="0"/>
  </r>
  <r>
    <s v="O1588"/>
    <d v="2023-07-22T00:00:00"/>
    <x v="6"/>
    <x v="2"/>
    <x v="2"/>
    <s v="C637"/>
    <x v="887"/>
    <s v="B1987"/>
    <x v="5"/>
    <x v="3"/>
    <n v="15.01"/>
    <n v="2"/>
    <n v="30.02"/>
    <x v="0"/>
    <x v="3"/>
  </r>
  <r>
    <s v="O2908"/>
    <d v="2025-07-30T00:00:00"/>
    <x v="3"/>
    <x v="2"/>
    <x v="0"/>
    <s v="C531"/>
    <x v="937"/>
    <s v="B1620"/>
    <x v="581"/>
    <x v="0"/>
    <n v="5.85"/>
    <n v="4"/>
    <n v="23.4"/>
    <x v="2"/>
    <x v="2"/>
  </r>
  <r>
    <s v="O2641"/>
    <d v="2023-09-11T00:00:00"/>
    <x v="1"/>
    <x v="6"/>
    <x v="2"/>
    <s v="C613"/>
    <x v="973"/>
    <s v="B1424"/>
    <x v="968"/>
    <x v="0"/>
    <n v="16.989999999999998"/>
    <n v="4"/>
    <n v="67.959999999999994"/>
    <x v="2"/>
    <x v="3"/>
  </r>
  <r>
    <s v="O3168"/>
    <d v="2022-10-22T00:00:00"/>
    <x v="6"/>
    <x v="10"/>
    <x v="3"/>
    <s v="C252"/>
    <x v="110"/>
    <s v="B1466"/>
    <x v="85"/>
    <x v="1"/>
    <n v="32.229999999999997"/>
    <n v="1"/>
    <n v="32.229999999999997"/>
    <x v="2"/>
    <x v="2"/>
  </r>
  <r>
    <s v="O3349"/>
    <d v="2023-03-16T00:00:00"/>
    <x v="5"/>
    <x v="0"/>
    <x v="2"/>
    <s v="C659"/>
    <x v="711"/>
    <s v="B1307"/>
    <x v="993"/>
    <x v="0"/>
    <n v="48.53"/>
    <n v="1"/>
    <n v="48.53"/>
    <x v="2"/>
    <x v="2"/>
  </r>
  <r>
    <s v="O2573"/>
    <d v="2023-12-09T00:00:00"/>
    <x v="6"/>
    <x v="9"/>
    <x v="2"/>
    <s v="C484"/>
    <x v="624"/>
    <s v="B1073"/>
    <x v="983"/>
    <x v="3"/>
    <n v="41.96"/>
    <n v="3"/>
    <n v="125.88"/>
    <x v="0"/>
    <x v="7"/>
  </r>
  <r>
    <s v="O2562"/>
    <d v="2022-11-19T00:00:00"/>
    <x v="6"/>
    <x v="5"/>
    <x v="3"/>
    <s v="C559"/>
    <x v="316"/>
    <s v="B1386"/>
    <x v="994"/>
    <x v="3"/>
    <n v="26.08"/>
    <n v="3"/>
    <n v="78.239999999999995"/>
    <x v="2"/>
    <x v="0"/>
  </r>
  <r>
    <s v="O1408"/>
    <d v="2023-03-20T00:00:00"/>
    <x v="1"/>
    <x v="0"/>
    <x v="2"/>
    <s v="C313"/>
    <x v="974"/>
    <s v="B1440"/>
    <x v="450"/>
    <x v="2"/>
    <n v="35.299999999999997"/>
    <n v="2"/>
    <n v="70.599999999999994"/>
    <x v="0"/>
    <x v="2"/>
  </r>
  <r>
    <s v="O3425"/>
    <d v="2024-02-24T00:00:00"/>
    <x v="6"/>
    <x v="3"/>
    <x v="1"/>
    <s v="C871"/>
    <x v="822"/>
    <s v="B1968"/>
    <x v="864"/>
    <x v="3"/>
    <n v="40.86"/>
    <n v="2"/>
    <n v="81.72"/>
    <x v="0"/>
    <x v="1"/>
  </r>
  <r>
    <s v="O2040"/>
    <d v="2024-05-18T00:00:00"/>
    <x v="6"/>
    <x v="4"/>
    <x v="1"/>
    <s v="C246"/>
    <x v="759"/>
    <s v="B1746"/>
    <x v="995"/>
    <x v="0"/>
    <n v="33.770000000000003"/>
    <n v="2"/>
    <n v="67.540000000000006"/>
    <x v="2"/>
    <x v="3"/>
  </r>
  <r>
    <s v="O3221"/>
    <d v="2025-04-03T00:00:00"/>
    <x v="5"/>
    <x v="7"/>
    <x v="0"/>
    <s v="C151"/>
    <x v="975"/>
    <s v="B1987"/>
    <x v="546"/>
    <x v="2"/>
    <n v="36.450000000000003"/>
    <n v="5"/>
    <n v="182.25"/>
    <x v="1"/>
    <x v="6"/>
  </r>
  <r>
    <s v="O1363"/>
    <d v="2024-10-07T00:00:00"/>
    <x v="1"/>
    <x v="10"/>
    <x v="1"/>
    <s v="C133"/>
    <x v="898"/>
    <s v="B1525"/>
    <x v="996"/>
    <x v="0"/>
    <n v="26.66"/>
    <n v="2"/>
    <n v="53.32"/>
    <x v="3"/>
    <x v="2"/>
  </r>
  <r>
    <s v="O1967"/>
    <d v="2023-07-06T00:00:00"/>
    <x v="5"/>
    <x v="2"/>
    <x v="2"/>
    <s v="C211"/>
    <x v="976"/>
    <s v="B1126"/>
    <x v="142"/>
    <x v="1"/>
    <n v="6.48"/>
    <n v="3"/>
    <n v="19.440000000000001"/>
    <x v="1"/>
    <x v="4"/>
  </r>
  <r>
    <s v="O1166"/>
    <d v="2024-06-20T00:00:00"/>
    <x v="5"/>
    <x v="1"/>
    <x v="1"/>
    <s v="C659"/>
    <x v="977"/>
    <s v="B1166"/>
    <x v="997"/>
    <x v="1"/>
    <n v="41.57"/>
    <n v="3"/>
    <n v="124.71"/>
    <x v="2"/>
    <x v="4"/>
  </r>
  <r>
    <s v="O1640"/>
    <d v="2023-03-01T00:00:00"/>
    <x v="3"/>
    <x v="0"/>
    <x v="2"/>
    <s v="C794"/>
    <x v="737"/>
    <s v="B1625"/>
    <x v="998"/>
    <x v="0"/>
    <n v="49.45"/>
    <n v="4"/>
    <n v="197.8"/>
    <x v="0"/>
    <x v="3"/>
  </r>
  <r>
    <s v="O3042"/>
    <d v="2023-01-26T00:00:00"/>
    <x v="5"/>
    <x v="11"/>
    <x v="2"/>
    <s v="C936"/>
    <x v="279"/>
    <s v="B1462"/>
    <x v="189"/>
    <x v="3"/>
    <n v="36.119999999999997"/>
    <n v="2"/>
    <n v="72.239999999999995"/>
    <x v="2"/>
    <x v="2"/>
  </r>
  <r>
    <s v="O3220"/>
    <d v="2023-02-09T00:00:00"/>
    <x v="5"/>
    <x v="3"/>
    <x v="2"/>
    <s v="C217"/>
    <x v="978"/>
    <s v="B1895"/>
    <x v="956"/>
    <x v="3"/>
    <n v="39.32"/>
    <n v="4"/>
    <n v="157.28"/>
    <x v="2"/>
    <x v="0"/>
  </r>
  <r>
    <s v="O3513"/>
    <d v="2024-02-22T00:00:00"/>
    <x v="5"/>
    <x v="3"/>
    <x v="1"/>
    <s v="C109"/>
    <x v="182"/>
    <s v="B1328"/>
    <x v="79"/>
    <x v="0"/>
    <n v="40.08"/>
    <n v="5"/>
    <n v="200.4"/>
    <x v="0"/>
    <x v="2"/>
  </r>
  <r>
    <s v="O3873"/>
    <d v="2025-05-19T00:00:00"/>
    <x v="1"/>
    <x v="4"/>
    <x v="0"/>
    <s v="C299"/>
    <x v="143"/>
    <s v="B1063"/>
    <x v="612"/>
    <x v="0"/>
    <n v="33.4"/>
    <n v="5"/>
    <n v="167"/>
    <x v="2"/>
    <x v="0"/>
  </r>
  <r>
    <s v="O2781"/>
    <d v="2023-11-04T00:00:00"/>
    <x v="6"/>
    <x v="5"/>
    <x v="2"/>
    <s v="C225"/>
    <x v="162"/>
    <s v="B1963"/>
    <x v="13"/>
    <x v="0"/>
    <n v="29.93"/>
    <n v="5"/>
    <n v="149.65"/>
    <x v="2"/>
    <x v="5"/>
  </r>
  <r>
    <s v="O1390"/>
    <d v="2024-05-28T00:00:00"/>
    <x v="4"/>
    <x v="4"/>
    <x v="1"/>
    <s v="C574"/>
    <x v="979"/>
    <s v="B1474"/>
    <x v="892"/>
    <x v="2"/>
    <n v="27.16"/>
    <n v="1"/>
    <n v="27.16"/>
    <x v="2"/>
    <x v="3"/>
  </r>
  <r>
    <s v="O3139"/>
    <d v="2022-10-05T00:00:00"/>
    <x v="3"/>
    <x v="10"/>
    <x v="3"/>
    <s v="C396"/>
    <x v="556"/>
    <s v="B1141"/>
    <x v="906"/>
    <x v="1"/>
    <n v="8.8699999999999992"/>
    <n v="3"/>
    <n v="26.61"/>
    <x v="0"/>
    <x v="5"/>
  </r>
  <r>
    <s v="O2676"/>
    <d v="2023-11-11T00:00:00"/>
    <x v="6"/>
    <x v="5"/>
    <x v="2"/>
    <s v="C336"/>
    <x v="894"/>
    <s v="B1059"/>
    <x v="999"/>
    <x v="1"/>
    <n v="20.65"/>
    <n v="2"/>
    <n v="41.3"/>
    <x v="0"/>
    <x v="7"/>
  </r>
  <r>
    <s v="O1692"/>
    <d v="2023-10-18T00:00:00"/>
    <x v="3"/>
    <x v="10"/>
    <x v="2"/>
    <s v="C895"/>
    <x v="853"/>
    <s v="B1996"/>
    <x v="583"/>
    <x v="3"/>
    <n v="29.97"/>
    <n v="1"/>
    <n v="29.97"/>
    <x v="2"/>
    <x v="0"/>
  </r>
  <r>
    <s v="O1982"/>
    <d v="2024-07-01T00:00:00"/>
    <x v="1"/>
    <x v="2"/>
    <x v="1"/>
    <s v="C333"/>
    <x v="415"/>
    <s v="B1788"/>
    <x v="341"/>
    <x v="0"/>
    <n v="41.5"/>
    <n v="3"/>
    <n v="124.5"/>
    <x v="2"/>
    <x v="3"/>
  </r>
  <r>
    <s v="O3693"/>
    <d v="2023-04-10T00:00:00"/>
    <x v="1"/>
    <x v="7"/>
    <x v="2"/>
    <s v="C405"/>
    <x v="403"/>
    <s v="B1037"/>
    <x v="958"/>
    <x v="0"/>
    <n v="8.76"/>
    <n v="3"/>
    <n v="26.28"/>
    <x v="2"/>
    <x v="7"/>
  </r>
  <r>
    <s v="O3264"/>
    <d v="2022-09-26T00:00:00"/>
    <x v="1"/>
    <x v="6"/>
    <x v="3"/>
    <s v="C240"/>
    <x v="915"/>
    <s v="B1359"/>
    <x v="922"/>
    <x v="2"/>
    <n v="28.72"/>
    <n v="4"/>
    <n v="114.88"/>
    <x v="2"/>
    <x v="3"/>
  </r>
  <r>
    <s v="O3093"/>
    <d v="2024-02-03T00:00:00"/>
    <x v="6"/>
    <x v="3"/>
    <x v="1"/>
    <s v="C350"/>
    <x v="453"/>
    <s v="B1614"/>
    <x v="305"/>
    <x v="1"/>
    <n v="30.76"/>
    <n v="4"/>
    <n v="123.04"/>
    <x v="2"/>
    <x v="2"/>
  </r>
  <r>
    <s v="O1627"/>
    <d v="2023-10-27T00:00:00"/>
    <x v="2"/>
    <x v="10"/>
    <x v="2"/>
    <s v="C251"/>
    <x v="980"/>
    <s v="B1354"/>
    <x v="877"/>
    <x v="2"/>
    <n v="31.83"/>
    <n v="1"/>
    <n v="31.83"/>
    <x v="1"/>
    <x v="4"/>
  </r>
  <r>
    <s v="O3149"/>
    <d v="2025-05-16T00:00:00"/>
    <x v="2"/>
    <x v="4"/>
    <x v="0"/>
    <s v="C957"/>
    <x v="362"/>
    <s v="B1488"/>
    <x v="476"/>
    <x v="2"/>
    <n v="12.31"/>
    <n v="2"/>
    <n v="24.62"/>
    <x v="0"/>
    <x v="1"/>
  </r>
  <r>
    <s v="O3370"/>
    <d v="2023-12-01T00:00:00"/>
    <x v="2"/>
    <x v="9"/>
    <x v="2"/>
    <s v="C252"/>
    <x v="603"/>
    <s v="B1809"/>
    <x v="907"/>
    <x v="3"/>
    <n v="34.71"/>
    <n v="2"/>
    <n v="69.42"/>
    <x v="2"/>
    <x v="1"/>
  </r>
  <r>
    <s v="O3866"/>
    <d v="2023-05-20T00:00:00"/>
    <x v="6"/>
    <x v="4"/>
    <x v="2"/>
    <s v="C213"/>
    <x v="777"/>
    <s v="B1924"/>
    <x v="524"/>
    <x v="0"/>
    <n v="10.09"/>
    <n v="5"/>
    <n v="50.45"/>
    <x v="0"/>
    <x v="2"/>
  </r>
  <r>
    <s v="O3921"/>
    <d v="2022-11-28T00:00:00"/>
    <x v="1"/>
    <x v="5"/>
    <x v="3"/>
    <s v="C356"/>
    <x v="262"/>
    <s v="B1074"/>
    <x v="925"/>
    <x v="0"/>
    <n v="25.11"/>
    <n v="2"/>
    <n v="50.22"/>
    <x v="0"/>
    <x v="5"/>
  </r>
  <r>
    <s v="O2219"/>
    <d v="2024-08-01T00:00:00"/>
    <x v="5"/>
    <x v="8"/>
    <x v="1"/>
    <s v="C396"/>
    <x v="175"/>
    <s v="B1844"/>
    <x v="521"/>
    <x v="0"/>
    <n v="24.07"/>
    <n v="4"/>
    <n v="96.28"/>
    <x v="2"/>
    <x v="1"/>
  </r>
  <r>
    <s v="O3278"/>
    <d v="2024-04-14T00:00:00"/>
    <x v="0"/>
    <x v="7"/>
    <x v="1"/>
    <s v="C317"/>
    <x v="981"/>
    <s v="B1716"/>
    <x v="625"/>
    <x v="2"/>
    <n v="54.35"/>
    <n v="5"/>
    <n v="271.75"/>
    <x v="1"/>
    <x v="2"/>
  </r>
  <r>
    <s v="O1121"/>
    <d v="2023-09-22T00:00:00"/>
    <x v="2"/>
    <x v="6"/>
    <x v="2"/>
    <s v="C657"/>
    <x v="953"/>
    <s v="B1034"/>
    <x v="1000"/>
    <x v="1"/>
    <n v="38.549999999999997"/>
    <n v="4"/>
    <n v="154.19999999999999"/>
    <x v="3"/>
    <x v="4"/>
  </r>
  <r>
    <s v="O2324"/>
    <d v="2023-09-14T00:00:00"/>
    <x v="5"/>
    <x v="6"/>
    <x v="2"/>
    <s v="C280"/>
    <x v="950"/>
    <s v="B1090"/>
    <x v="504"/>
    <x v="2"/>
    <n v="5.66"/>
    <n v="1"/>
    <n v="5.66"/>
    <x v="2"/>
    <x v="3"/>
  </r>
  <r>
    <s v="O2475"/>
    <d v="2024-09-13T00:00:00"/>
    <x v="2"/>
    <x v="6"/>
    <x v="1"/>
    <s v="C688"/>
    <x v="982"/>
    <s v="B1500"/>
    <x v="1001"/>
    <x v="1"/>
    <n v="16.29"/>
    <n v="5"/>
    <n v="81.45"/>
    <x v="0"/>
    <x v="0"/>
  </r>
  <r>
    <s v="O3285"/>
    <d v="2024-12-19T00:00:00"/>
    <x v="5"/>
    <x v="9"/>
    <x v="1"/>
    <s v="C743"/>
    <x v="468"/>
    <s v="B1418"/>
    <x v="1002"/>
    <x v="3"/>
    <n v="12.99"/>
    <n v="5"/>
    <n v="64.95"/>
    <x v="2"/>
    <x v="2"/>
  </r>
  <r>
    <s v="O1187"/>
    <d v="2023-02-04T00:00:00"/>
    <x v="6"/>
    <x v="3"/>
    <x v="2"/>
    <s v="C413"/>
    <x v="693"/>
    <s v="B1740"/>
    <x v="733"/>
    <x v="2"/>
    <n v="41.7"/>
    <n v="4"/>
    <n v="166.8"/>
    <x v="2"/>
    <x v="1"/>
  </r>
  <r>
    <s v="O3156"/>
    <d v="2025-08-15T00:00:00"/>
    <x v="2"/>
    <x v="8"/>
    <x v="0"/>
    <s v="C188"/>
    <x v="864"/>
    <s v="B1560"/>
    <x v="616"/>
    <x v="0"/>
    <n v="48.8"/>
    <n v="3"/>
    <n v="146.4"/>
    <x v="2"/>
    <x v="5"/>
  </r>
  <r>
    <s v="O1641"/>
    <d v="2024-05-30T00:00:00"/>
    <x v="5"/>
    <x v="4"/>
    <x v="1"/>
    <s v="C931"/>
    <x v="922"/>
    <s v="B1138"/>
    <x v="658"/>
    <x v="3"/>
    <n v="40.89"/>
    <n v="2"/>
    <n v="81.78"/>
    <x v="2"/>
    <x v="3"/>
  </r>
  <r>
    <s v="O3420"/>
    <d v="2025-03-14T00:00:00"/>
    <x v="2"/>
    <x v="0"/>
    <x v="0"/>
    <s v="C780"/>
    <x v="484"/>
    <s v="B1080"/>
    <x v="477"/>
    <x v="2"/>
    <n v="44.46"/>
    <n v="1"/>
    <n v="44.46"/>
    <x v="2"/>
    <x v="0"/>
  </r>
  <r>
    <s v="O1196"/>
    <d v="2024-05-22T00:00:00"/>
    <x v="3"/>
    <x v="4"/>
    <x v="1"/>
    <s v="C845"/>
    <x v="523"/>
    <s v="B1385"/>
    <x v="370"/>
    <x v="0"/>
    <n v="9.31"/>
    <n v="4"/>
    <n v="37.24"/>
    <x v="3"/>
    <x v="2"/>
  </r>
  <r>
    <s v="O1564"/>
    <d v="2024-08-06T00:00:00"/>
    <x v="4"/>
    <x v="8"/>
    <x v="1"/>
    <s v="C129"/>
    <x v="844"/>
    <s v="B1356"/>
    <x v="264"/>
    <x v="3"/>
    <n v="32"/>
    <n v="3"/>
    <n v="96"/>
    <x v="1"/>
    <x v="3"/>
  </r>
  <r>
    <s v="O3591"/>
    <d v="2024-03-09T00:00:00"/>
    <x v="6"/>
    <x v="0"/>
    <x v="1"/>
    <s v="C479"/>
    <x v="5"/>
    <s v="B1634"/>
    <x v="738"/>
    <x v="2"/>
    <n v="13.86"/>
    <n v="2"/>
    <n v="27.72"/>
    <x v="1"/>
    <x v="0"/>
  </r>
  <r>
    <s v="O2920"/>
    <d v="2025-07-28T00:00:00"/>
    <x v="1"/>
    <x v="2"/>
    <x v="0"/>
    <s v="C669"/>
    <x v="983"/>
    <s v="B1447"/>
    <x v="957"/>
    <x v="2"/>
    <n v="23.63"/>
    <n v="5"/>
    <n v="118.15"/>
    <x v="0"/>
    <x v="3"/>
  </r>
  <r>
    <s v="O2186"/>
    <d v="2024-08-19T00:00:00"/>
    <x v="1"/>
    <x v="8"/>
    <x v="1"/>
    <s v="C610"/>
    <x v="984"/>
    <s v="B1243"/>
    <x v="402"/>
    <x v="1"/>
    <n v="48.59"/>
    <n v="1"/>
    <n v="48.59"/>
    <x v="3"/>
    <x v="3"/>
  </r>
  <r>
    <s v="O1722"/>
    <d v="2023-07-30T00:00:00"/>
    <x v="0"/>
    <x v="2"/>
    <x v="2"/>
    <s v="C620"/>
    <x v="985"/>
    <s v="B1228"/>
    <x v="1003"/>
    <x v="0"/>
    <n v="29.37"/>
    <n v="1"/>
    <n v="29.37"/>
    <x v="1"/>
    <x v="3"/>
  </r>
  <r>
    <s v="O2376"/>
    <d v="2023-07-11T00:00:00"/>
    <x v="4"/>
    <x v="2"/>
    <x v="2"/>
    <s v="C498"/>
    <x v="70"/>
    <s v="B1916"/>
    <x v="659"/>
    <x v="0"/>
    <n v="24.85"/>
    <n v="4"/>
    <n v="99.4"/>
    <x v="0"/>
    <x v="2"/>
  </r>
  <r>
    <s v="O1020"/>
    <d v="2024-09-18T00:00:00"/>
    <x v="3"/>
    <x v="6"/>
    <x v="1"/>
    <s v="C936"/>
    <x v="279"/>
    <s v="B1405"/>
    <x v="1004"/>
    <x v="1"/>
    <n v="45.99"/>
    <n v="1"/>
    <n v="45.99"/>
    <x v="1"/>
    <x v="4"/>
  </r>
  <r>
    <s v="O3159"/>
    <d v="2025-01-25T00:00:00"/>
    <x v="6"/>
    <x v="11"/>
    <x v="0"/>
    <s v="C232"/>
    <x v="8"/>
    <s v="B1125"/>
    <x v="242"/>
    <x v="1"/>
    <n v="17.559999999999999"/>
    <n v="4"/>
    <n v="70.239999999999995"/>
    <x v="0"/>
    <x v="3"/>
  </r>
  <r>
    <s v="O3479"/>
    <d v="2025-06-15T00:00:00"/>
    <x v="0"/>
    <x v="1"/>
    <x v="0"/>
    <s v="C540"/>
    <x v="917"/>
    <s v="B1569"/>
    <x v="507"/>
    <x v="2"/>
    <n v="29.07"/>
    <n v="5"/>
    <n v="145.35"/>
    <x v="0"/>
    <x v="6"/>
  </r>
  <r>
    <s v="O2454"/>
    <d v="2024-09-28T00:00:00"/>
    <x v="6"/>
    <x v="6"/>
    <x v="1"/>
    <s v="C270"/>
    <x v="60"/>
    <s v="B1599"/>
    <x v="453"/>
    <x v="1"/>
    <n v="28.26"/>
    <n v="5"/>
    <n v="141.30000000000001"/>
    <x v="1"/>
    <x v="0"/>
  </r>
  <r>
    <s v="O3600"/>
    <d v="2025-08-19T00:00:00"/>
    <x v="4"/>
    <x v="8"/>
    <x v="0"/>
    <s v="C130"/>
    <x v="210"/>
    <s v="B1233"/>
    <x v="926"/>
    <x v="1"/>
    <n v="33.17"/>
    <n v="2"/>
    <n v="66.34"/>
    <x v="0"/>
    <x v="2"/>
  </r>
  <r>
    <s v="O1954"/>
    <d v="2023-12-23T00:00:00"/>
    <x v="6"/>
    <x v="9"/>
    <x v="2"/>
    <s v="C893"/>
    <x v="346"/>
    <s v="B1147"/>
    <x v="51"/>
    <x v="0"/>
    <n v="41.9"/>
    <n v="1"/>
    <n v="41.9"/>
    <x v="1"/>
    <x v="0"/>
  </r>
  <r>
    <s v="O2089"/>
    <d v="2023-11-12T00:00:00"/>
    <x v="0"/>
    <x v="5"/>
    <x v="2"/>
    <s v="C489"/>
    <x v="813"/>
    <s v="B1145"/>
    <x v="609"/>
    <x v="2"/>
    <n v="30.43"/>
    <n v="5"/>
    <n v="152.15"/>
    <x v="2"/>
    <x v="3"/>
  </r>
  <r>
    <s v="O3471"/>
    <d v="2024-02-15T00:00:00"/>
    <x v="5"/>
    <x v="3"/>
    <x v="1"/>
    <s v="C836"/>
    <x v="343"/>
    <s v="B1353"/>
    <x v="1005"/>
    <x v="3"/>
    <n v="23.35"/>
    <n v="1"/>
    <n v="23.35"/>
    <x v="2"/>
    <x v="0"/>
  </r>
  <r>
    <s v="O2133"/>
    <d v="2023-02-15T00:00:00"/>
    <x v="3"/>
    <x v="3"/>
    <x v="2"/>
    <s v="C389"/>
    <x v="986"/>
    <s v="B1903"/>
    <x v="224"/>
    <x v="2"/>
    <n v="33.5"/>
    <n v="2"/>
    <n v="67"/>
    <x v="3"/>
    <x v="2"/>
  </r>
  <r>
    <s v="O1350"/>
    <d v="2024-06-02T00:00:00"/>
    <x v="0"/>
    <x v="1"/>
    <x v="1"/>
    <s v="C692"/>
    <x v="303"/>
    <s v="B1465"/>
    <x v="920"/>
    <x v="1"/>
    <n v="15.36"/>
    <n v="2"/>
    <n v="30.72"/>
    <x v="0"/>
    <x v="0"/>
  </r>
  <r>
    <s v="O2255"/>
    <d v="2024-07-17T00:00:00"/>
    <x v="3"/>
    <x v="2"/>
    <x v="1"/>
    <s v="C751"/>
    <x v="987"/>
    <s v="B1542"/>
    <x v="984"/>
    <x v="2"/>
    <n v="27.18"/>
    <n v="5"/>
    <n v="135.9"/>
    <x v="0"/>
    <x v="1"/>
  </r>
  <r>
    <s v="O1307"/>
    <d v="2024-06-18T00:00:00"/>
    <x v="4"/>
    <x v="1"/>
    <x v="1"/>
    <s v="C768"/>
    <x v="230"/>
    <s v="B1203"/>
    <x v="1006"/>
    <x v="3"/>
    <n v="21.73"/>
    <n v="5"/>
    <n v="108.65"/>
    <x v="2"/>
    <x v="0"/>
  </r>
  <r>
    <s v="O3143"/>
    <d v="2025-05-24T00:00:00"/>
    <x v="6"/>
    <x v="4"/>
    <x v="0"/>
    <s v="C856"/>
    <x v="943"/>
    <s v="B1503"/>
    <x v="714"/>
    <x v="3"/>
    <n v="13.6"/>
    <n v="1"/>
    <n v="13.6"/>
    <x v="0"/>
    <x v="1"/>
  </r>
  <r>
    <s v="O1304"/>
    <d v="2024-03-12T00:00:00"/>
    <x v="4"/>
    <x v="0"/>
    <x v="1"/>
    <s v="C273"/>
    <x v="329"/>
    <s v="B1277"/>
    <x v="1007"/>
    <x v="0"/>
    <n v="48.66"/>
    <n v="1"/>
    <n v="48.66"/>
    <x v="2"/>
    <x v="7"/>
  </r>
  <r>
    <s v="O1021"/>
    <d v="2023-06-21T00:00:00"/>
    <x v="3"/>
    <x v="1"/>
    <x v="2"/>
    <s v="C853"/>
    <x v="936"/>
    <s v="B1645"/>
    <x v="796"/>
    <x v="0"/>
    <n v="16.38"/>
    <n v="5"/>
    <n v="81.900000000000006"/>
    <x v="0"/>
    <x v="3"/>
  </r>
  <r>
    <s v="O1804"/>
    <d v="2023-11-14T00:00:00"/>
    <x v="4"/>
    <x v="5"/>
    <x v="2"/>
    <s v="C247"/>
    <x v="207"/>
    <s v="B1424"/>
    <x v="968"/>
    <x v="1"/>
    <n v="18.79"/>
    <n v="1"/>
    <n v="18.79"/>
    <x v="0"/>
    <x v="3"/>
  </r>
  <r>
    <s v="O3148"/>
    <d v="2022-09-02T00:00:00"/>
    <x v="2"/>
    <x v="6"/>
    <x v="3"/>
    <s v="C844"/>
    <x v="206"/>
    <s v="B1248"/>
    <x v="358"/>
    <x v="2"/>
    <n v="14.01"/>
    <n v="3"/>
    <n v="42.03"/>
    <x v="2"/>
    <x v="0"/>
  </r>
  <r>
    <s v="O1621"/>
    <d v="2023-10-28T00:00:00"/>
    <x v="6"/>
    <x v="10"/>
    <x v="2"/>
    <s v="C410"/>
    <x v="988"/>
    <s v="B1157"/>
    <x v="1008"/>
    <x v="3"/>
    <n v="16.149999999999999"/>
    <n v="2"/>
    <n v="32.299999999999997"/>
    <x v="3"/>
    <x v="4"/>
  </r>
  <r>
    <s v="O2310"/>
    <d v="2023-12-13T00:00:00"/>
    <x v="3"/>
    <x v="9"/>
    <x v="2"/>
    <s v="C471"/>
    <x v="611"/>
    <s v="B1435"/>
    <x v="60"/>
    <x v="0"/>
    <n v="38.200000000000003"/>
    <n v="3"/>
    <n v="114.6"/>
    <x v="2"/>
    <x v="6"/>
  </r>
  <r>
    <s v="O1028"/>
    <d v="2023-07-28T00:00:00"/>
    <x v="2"/>
    <x v="2"/>
    <x v="2"/>
    <s v="C316"/>
    <x v="989"/>
    <s v="B1248"/>
    <x v="1009"/>
    <x v="2"/>
    <n v="19.3"/>
    <n v="5"/>
    <n v="96.5"/>
    <x v="2"/>
    <x v="7"/>
  </r>
  <r>
    <s v="O1536"/>
    <d v="2023-01-05T00:00:00"/>
    <x v="5"/>
    <x v="11"/>
    <x v="2"/>
    <s v="C214"/>
    <x v="164"/>
    <s v="B1210"/>
    <x v="654"/>
    <x v="0"/>
    <n v="21.31"/>
    <n v="1"/>
    <n v="21.31"/>
    <x v="1"/>
    <x v="1"/>
  </r>
  <r>
    <s v="O1149"/>
    <d v="2023-11-07T00:00:00"/>
    <x v="4"/>
    <x v="5"/>
    <x v="2"/>
    <s v="C639"/>
    <x v="163"/>
    <s v="B1542"/>
    <x v="984"/>
    <x v="1"/>
    <n v="30.76"/>
    <n v="3"/>
    <n v="92.28"/>
    <x v="3"/>
    <x v="2"/>
  </r>
  <r>
    <s v="O3620"/>
    <d v="2024-07-31T00:00:00"/>
    <x v="3"/>
    <x v="2"/>
    <x v="1"/>
    <s v="C754"/>
    <x v="573"/>
    <s v="B1798"/>
    <x v="810"/>
    <x v="3"/>
    <n v="39.19"/>
    <n v="2"/>
    <n v="78.38"/>
    <x v="0"/>
    <x v="2"/>
  </r>
  <r>
    <s v="O2041"/>
    <d v="2024-06-01T00:00:00"/>
    <x v="6"/>
    <x v="1"/>
    <x v="1"/>
    <s v="C927"/>
    <x v="990"/>
    <s v="B1469"/>
    <x v="1010"/>
    <x v="3"/>
    <n v="6.01"/>
    <n v="2"/>
    <n v="12.02"/>
    <x v="2"/>
    <x v="4"/>
  </r>
  <r>
    <s v="O3100"/>
    <d v="2025-02-12T00:00:00"/>
    <x v="3"/>
    <x v="3"/>
    <x v="0"/>
    <s v="C328"/>
    <x v="895"/>
    <s v="B1651"/>
    <x v="691"/>
    <x v="1"/>
    <n v="35.9"/>
    <n v="4"/>
    <n v="143.6"/>
    <x v="2"/>
    <x v="6"/>
  </r>
  <r>
    <s v="O2932"/>
    <d v="2023-11-06T00:00:00"/>
    <x v="1"/>
    <x v="5"/>
    <x v="2"/>
    <s v="C951"/>
    <x v="561"/>
    <s v="B1474"/>
    <x v="892"/>
    <x v="2"/>
    <n v="31.1"/>
    <n v="4"/>
    <n v="124.4"/>
    <x v="0"/>
    <x v="1"/>
  </r>
  <r>
    <s v="O3155"/>
    <d v="2024-01-20T00:00:00"/>
    <x v="6"/>
    <x v="11"/>
    <x v="1"/>
    <s v="C714"/>
    <x v="200"/>
    <s v="B1869"/>
    <x v="1011"/>
    <x v="3"/>
    <n v="17.3"/>
    <n v="1"/>
    <n v="17.3"/>
    <x v="0"/>
    <x v="7"/>
  </r>
  <r>
    <s v="O2490"/>
    <d v="2023-09-02T00:00:00"/>
    <x v="6"/>
    <x v="6"/>
    <x v="2"/>
    <s v="C659"/>
    <x v="977"/>
    <s v="B1165"/>
    <x v="331"/>
    <x v="3"/>
    <n v="18"/>
    <n v="1"/>
    <n v="18"/>
    <x v="0"/>
    <x v="7"/>
  </r>
  <r>
    <s v="O2811"/>
    <d v="2024-10-18T00:00:00"/>
    <x v="2"/>
    <x v="10"/>
    <x v="1"/>
    <s v="C539"/>
    <x v="256"/>
    <s v="B1227"/>
    <x v="844"/>
    <x v="0"/>
    <n v="50.56"/>
    <n v="3"/>
    <n v="151.68"/>
    <x v="1"/>
    <x v="6"/>
  </r>
  <r>
    <s v="O3852"/>
    <d v="2024-12-10T00:00:00"/>
    <x v="4"/>
    <x v="9"/>
    <x v="1"/>
    <s v="C919"/>
    <x v="402"/>
    <s v="B1874"/>
    <x v="109"/>
    <x v="1"/>
    <n v="32.32"/>
    <n v="2"/>
    <n v="64.64"/>
    <x v="2"/>
    <x v="3"/>
  </r>
  <r>
    <s v="O1685"/>
    <d v="2024-09-26T00:00:00"/>
    <x v="5"/>
    <x v="6"/>
    <x v="1"/>
    <s v="C238"/>
    <x v="991"/>
    <s v="B1246"/>
    <x v="1012"/>
    <x v="1"/>
    <n v="16.420000000000002"/>
    <n v="1"/>
    <n v="16.420000000000002"/>
    <x v="2"/>
    <x v="7"/>
  </r>
  <r>
    <s v="O1287"/>
    <d v="2023-06-22T00:00:00"/>
    <x v="5"/>
    <x v="1"/>
    <x v="2"/>
    <s v="C672"/>
    <x v="961"/>
    <s v="B1927"/>
    <x v="989"/>
    <x v="0"/>
    <n v="34.07"/>
    <n v="5"/>
    <n v="170.35"/>
    <x v="1"/>
    <x v="0"/>
  </r>
  <r>
    <s v="O1073"/>
    <d v="2024-12-17T00:00:00"/>
    <x v="4"/>
    <x v="9"/>
    <x v="1"/>
    <s v="C266"/>
    <x v="992"/>
    <s v="B1560"/>
    <x v="616"/>
    <x v="3"/>
    <n v="44.47"/>
    <n v="3"/>
    <n v="133.41"/>
    <x v="0"/>
    <x v="4"/>
  </r>
  <r>
    <s v="O2378"/>
    <d v="2022-08-31T00:00:00"/>
    <x v="3"/>
    <x v="8"/>
    <x v="3"/>
    <s v="C146"/>
    <x v="993"/>
    <s v="B1983"/>
    <x v="343"/>
    <x v="0"/>
    <n v="22.38"/>
    <n v="1"/>
    <n v="22.38"/>
    <x v="0"/>
    <x v="6"/>
  </r>
  <r>
    <s v="O1107"/>
    <d v="2024-08-12T00:00:00"/>
    <x v="1"/>
    <x v="8"/>
    <x v="1"/>
    <s v="C563"/>
    <x v="631"/>
    <s v="B1709"/>
    <x v="1013"/>
    <x v="2"/>
    <n v="5.7"/>
    <n v="3"/>
    <n v="17.100000000000001"/>
    <x v="0"/>
    <x v="4"/>
  </r>
  <r>
    <s v="O1929"/>
    <d v="2024-11-19T00:00:00"/>
    <x v="4"/>
    <x v="5"/>
    <x v="1"/>
    <s v="C856"/>
    <x v="943"/>
    <s v="B1457"/>
    <x v="562"/>
    <x v="1"/>
    <n v="41.8"/>
    <n v="3"/>
    <n v="125.4"/>
    <x v="2"/>
    <x v="0"/>
  </r>
  <r>
    <s v="O2095"/>
    <d v="2024-02-08T00:00:00"/>
    <x v="5"/>
    <x v="3"/>
    <x v="1"/>
    <s v="C800"/>
    <x v="994"/>
    <s v="B1933"/>
    <x v="302"/>
    <x v="3"/>
    <n v="30.03"/>
    <n v="1"/>
    <n v="30.03"/>
    <x v="2"/>
    <x v="2"/>
  </r>
  <r>
    <s v="O3556"/>
    <d v="2023-03-09T00:00:00"/>
    <x v="5"/>
    <x v="0"/>
    <x v="2"/>
    <s v="C464"/>
    <x v="629"/>
    <s v="B1340"/>
    <x v="648"/>
    <x v="0"/>
    <n v="9.99"/>
    <n v="4"/>
    <n v="39.96"/>
    <x v="2"/>
    <x v="1"/>
  </r>
  <r>
    <s v="O1118"/>
    <d v="2024-11-30T00:00:00"/>
    <x v="6"/>
    <x v="5"/>
    <x v="1"/>
    <s v="C963"/>
    <x v="995"/>
    <s v="B1125"/>
    <x v="532"/>
    <x v="1"/>
    <n v="8.76"/>
    <n v="5"/>
    <n v="43.8"/>
    <x v="3"/>
    <x v="7"/>
  </r>
  <r>
    <s v="O3241"/>
    <d v="2022-09-14T00:00:00"/>
    <x v="3"/>
    <x v="6"/>
    <x v="3"/>
    <s v="C471"/>
    <x v="611"/>
    <s v="B1925"/>
    <x v="1014"/>
    <x v="2"/>
    <n v="25.7"/>
    <n v="5"/>
    <n v="128.5"/>
    <x v="2"/>
    <x v="0"/>
  </r>
  <r>
    <s v="O1522"/>
    <d v="2024-01-17T00:00:00"/>
    <x v="3"/>
    <x v="11"/>
    <x v="1"/>
    <s v="C114"/>
    <x v="996"/>
    <s v="B1166"/>
    <x v="1015"/>
    <x v="2"/>
    <n v="44.97"/>
    <n v="2"/>
    <n v="89.94"/>
    <x v="1"/>
    <x v="3"/>
  </r>
  <r>
    <s v="O2639"/>
    <d v="2024-06-20T00:00:00"/>
    <x v="5"/>
    <x v="1"/>
    <x v="1"/>
    <s v="C132"/>
    <x v="136"/>
    <s v="B1254"/>
    <x v="783"/>
    <x v="2"/>
    <n v="55"/>
    <n v="2"/>
    <n v="110"/>
    <x v="2"/>
    <x v="1"/>
  </r>
  <r>
    <s v="O1089"/>
    <d v="2023-04-30T00:00:00"/>
    <x v="0"/>
    <x v="7"/>
    <x v="2"/>
    <s v="C659"/>
    <x v="711"/>
    <s v="B1986"/>
    <x v="1016"/>
    <x v="1"/>
    <n v="11.52"/>
    <n v="5"/>
    <n v="57.6"/>
    <x v="2"/>
    <x v="4"/>
  </r>
  <r>
    <s v="O2222"/>
    <d v="2024-07-04T00:00:00"/>
    <x v="5"/>
    <x v="2"/>
    <x v="1"/>
    <s v="C335"/>
    <x v="569"/>
    <s v="B1721"/>
    <x v="179"/>
    <x v="1"/>
    <n v="23.16"/>
    <n v="4"/>
    <n v="92.64"/>
    <x v="0"/>
    <x v="2"/>
  </r>
  <r>
    <s v="O1532"/>
    <d v="2023-06-15T00:00:00"/>
    <x v="5"/>
    <x v="1"/>
    <x v="2"/>
    <s v="C381"/>
    <x v="437"/>
    <s v="B1726"/>
    <x v="167"/>
    <x v="0"/>
    <n v="18.399999999999999"/>
    <n v="5"/>
    <n v="92"/>
    <x v="0"/>
    <x v="4"/>
  </r>
  <r>
    <s v="O1372"/>
    <d v="2023-07-30T00:00:00"/>
    <x v="0"/>
    <x v="2"/>
    <x v="2"/>
    <s v="C678"/>
    <x v="997"/>
    <s v="B1752"/>
    <x v="1017"/>
    <x v="0"/>
    <n v="13.3"/>
    <n v="2"/>
    <n v="26.6"/>
    <x v="1"/>
    <x v="7"/>
  </r>
  <r>
    <s v="O1956"/>
    <d v="2024-12-19T00:00:00"/>
    <x v="5"/>
    <x v="9"/>
    <x v="1"/>
    <s v="C492"/>
    <x v="704"/>
    <s v="B1350"/>
    <x v="962"/>
    <x v="2"/>
    <n v="21.04"/>
    <n v="3"/>
    <n v="63.12"/>
    <x v="2"/>
    <x v="3"/>
  </r>
  <r>
    <s v="O2484"/>
    <d v="2023-08-15T00:00:00"/>
    <x v="4"/>
    <x v="8"/>
    <x v="2"/>
    <s v="C291"/>
    <x v="904"/>
    <s v="B1936"/>
    <x v="122"/>
    <x v="0"/>
    <n v="39.74"/>
    <n v="4"/>
    <n v="158.96"/>
    <x v="0"/>
    <x v="7"/>
  </r>
  <r>
    <s v="O1144"/>
    <d v="2024-01-26T00:00:00"/>
    <x v="2"/>
    <x v="11"/>
    <x v="1"/>
    <s v="C415"/>
    <x v="167"/>
    <s v="B1627"/>
    <x v="963"/>
    <x v="2"/>
    <n v="11.74"/>
    <n v="1"/>
    <n v="11.74"/>
    <x v="3"/>
    <x v="1"/>
  </r>
  <r>
    <s v="O2767"/>
    <d v="2024-01-18T00:00:00"/>
    <x v="5"/>
    <x v="11"/>
    <x v="1"/>
    <s v="C396"/>
    <x v="574"/>
    <s v="B1028"/>
    <x v="518"/>
    <x v="2"/>
    <n v="18.77"/>
    <n v="3"/>
    <n v="56.31"/>
    <x v="1"/>
    <x v="2"/>
  </r>
  <r>
    <s v="O2461"/>
    <d v="2023-03-16T00:00:00"/>
    <x v="5"/>
    <x v="0"/>
    <x v="2"/>
    <s v="C773"/>
    <x v="650"/>
    <s v="B1073"/>
    <x v="110"/>
    <x v="0"/>
    <n v="33.76"/>
    <n v="4"/>
    <n v="135.04"/>
    <x v="0"/>
    <x v="5"/>
  </r>
  <r>
    <s v="O2723"/>
    <d v="2025-01-29T00:00:00"/>
    <x v="3"/>
    <x v="11"/>
    <x v="0"/>
    <s v="C876"/>
    <x v="191"/>
    <s v="B1300"/>
    <x v="479"/>
    <x v="3"/>
    <n v="53.49"/>
    <n v="4"/>
    <n v="213.96"/>
    <x v="2"/>
    <x v="5"/>
  </r>
  <r>
    <s v="O3493"/>
    <d v="2023-01-20T00:00:00"/>
    <x v="2"/>
    <x v="11"/>
    <x v="2"/>
    <s v="C941"/>
    <x v="998"/>
    <s v="B1783"/>
    <x v="1018"/>
    <x v="2"/>
    <n v="8.8800000000000008"/>
    <n v="1"/>
    <n v="8.8800000000000008"/>
    <x v="2"/>
    <x v="1"/>
  </r>
  <r>
    <s v="O2481"/>
    <d v="2024-11-12T00:00:00"/>
    <x v="4"/>
    <x v="5"/>
    <x v="1"/>
    <s v="C601"/>
    <x v="159"/>
    <s v="B1706"/>
    <x v="880"/>
    <x v="0"/>
    <n v="6.88"/>
    <n v="1"/>
    <n v="6.88"/>
    <x v="0"/>
    <x v="6"/>
  </r>
  <r>
    <s v="O3887"/>
    <d v="2025-05-21T00:00:00"/>
    <x v="3"/>
    <x v="4"/>
    <x v="0"/>
    <s v="C880"/>
    <x v="643"/>
    <s v="B1231"/>
    <x v="28"/>
    <x v="2"/>
    <n v="23.47"/>
    <n v="4"/>
    <n v="93.88"/>
    <x v="2"/>
    <x v="0"/>
  </r>
  <r>
    <s v="O2578"/>
    <d v="2024-03-10T00:00:00"/>
    <x v="0"/>
    <x v="0"/>
    <x v="1"/>
    <s v="C601"/>
    <x v="159"/>
    <s v="B1262"/>
    <x v="766"/>
    <x v="0"/>
    <n v="17.46"/>
    <n v="2"/>
    <n v="34.92"/>
    <x v="0"/>
    <x v="3"/>
  </r>
  <r>
    <s v="O3724"/>
    <d v="2024-10-07T00:00:00"/>
    <x v="1"/>
    <x v="10"/>
    <x v="1"/>
    <s v="C712"/>
    <x v="429"/>
    <s v="B1809"/>
    <x v="907"/>
    <x v="0"/>
    <n v="40.82"/>
    <n v="3"/>
    <n v="122.46"/>
    <x v="2"/>
    <x v="5"/>
  </r>
  <r>
    <s v="O2325"/>
    <d v="2025-02-19T00:00:00"/>
    <x v="3"/>
    <x v="3"/>
    <x v="0"/>
    <s v="C527"/>
    <x v="0"/>
    <s v="B1243"/>
    <x v="440"/>
    <x v="1"/>
    <n v="38.369999999999997"/>
    <n v="2"/>
    <n v="76.739999999999995"/>
    <x v="2"/>
    <x v="2"/>
  </r>
  <r>
    <s v="O3125"/>
    <d v="2023-07-11T00:00:00"/>
    <x v="4"/>
    <x v="2"/>
    <x v="2"/>
    <s v="C553"/>
    <x v="276"/>
    <s v="B1887"/>
    <x v="523"/>
    <x v="3"/>
    <n v="23.99"/>
    <n v="1"/>
    <n v="23.99"/>
    <x v="1"/>
    <x v="1"/>
  </r>
  <r>
    <s v="O1841"/>
    <d v="2024-02-14T00:00:00"/>
    <x v="3"/>
    <x v="3"/>
    <x v="1"/>
    <s v="C651"/>
    <x v="213"/>
    <s v="B1248"/>
    <x v="358"/>
    <x v="3"/>
    <n v="12.02"/>
    <n v="2"/>
    <n v="24.04"/>
    <x v="3"/>
    <x v="7"/>
  </r>
  <r>
    <s v="O1443"/>
    <d v="2024-02-29T00:00:00"/>
    <x v="5"/>
    <x v="3"/>
    <x v="1"/>
    <s v="C996"/>
    <x v="452"/>
    <s v="B1565"/>
    <x v="128"/>
    <x v="2"/>
    <n v="34.840000000000003"/>
    <n v="2"/>
    <n v="69.680000000000007"/>
    <x v="3"/>
    <x v="1"/>
  </r>
  <r>
    <s v="O1153"/>
    <d v="2023-12-09T00:00:00"/>
    <x v="6"/>
    <x v="9"/>
    <x v="2"/>
    <s v="C573"/>
    <x v="649"/>
    <s v="B1739"/>
    <x v="1019"/>
    <x v="1"/>
    <n v="18.3"/>
    <n v="5"/>
    <n v="91.5"/>
    <x v="2"/>
    <x v="2"/>
  </r>
  <r>
    <s v="O1497"/>
    <d v="2024-02-07T00:00:00"/>
    <x v="3"/>
    <x v="3"/>
    <x v="1"/>
    <s v="C461"/>
    <x v="67"/>
    <s v="B1272"/>
    <x v="1020"/>
    <x v="0"/>
    <n v="30.62"/>
    <n v="2"/>
    <n v="61.24"/>
    <x v="3"/>
    <x v="2"/>
  </r>
  <r>
    <s v="O2530"/>
    <d v="2025-03-02T00:00:00"/>
    <x v="0"/>
    <x v="0"/>
    <x v="0"/>
    <s v="C538"/>
    <x v="674"/>
    <s v="B1012"/>
    <x v="568"/>
    <x v="2"/>
    <n v="22.3"/>
    <n v="2"/>
    <n v="44.6"/>
    <x v="2"/>
    <x v="7"/>
  </r>
  <r>
    <s v="O3777"/>
    <d v="2023-08-08T00:00:00"/>
    <x v="4"/>
    <x v="8"/>
    <x v="2"/>
    <s v="C267"/>
    <x v="999"/>
    <s v="B1772"/>
    <x v="761"/>
    <x v="0"/>
    <n v="17.690000000000001"/>
    <n v="1"/>
    <n v="17.690000000000001"/>
    <x v="0"/>
    <x v="2"/>
  </r>
  <r>
    <s v="O1117"/>
    <d v="2023-01-16T00:00:00"/>
    <x v="1"/>
    <x v="11"/>
    <x v="2"/>
    <s v="C395"/>
    <x v="1000"/>
    <s v="B1656"/>
    <x v="1021"/>
    <x v="2"/>
    <n v="22.59"/>
    <n v="1"/>
    <n v="22.59"/>
    <x v="1"/>
    <x v="2"/>
  </r>
  <r>
    <s v="O2406"/>
    <d v="2024-03-14T00:00:00"/>
    <x v="5"/>
    <x v="0"/>
    <x v="1"/>
    <s v="C575"/>
    <x v="140"/>
    <s v="B1795"/>
    <x v="66"/>
    <x v="2"/>
    <n v="13.62"/>
    <n v="4"/>
    <n v="54.48"/>
    <x v="2"/>
    <x v="7"/>
  </r>
  <r>
    <s v="O1530"/>
    <d v="2024-04-30T00:00:00"/>
    <x v="4"/>
    <x v="7"/>
    <x v="1"/>
    <s v="C222"/>
    <x v="684"/>
    <s v="B1554"/>
    <x v="622"/>
    <x v="1"/>
    <n v="35.229999999999997"/>
    <n v="2"/>
    <n v="70.459999999999994"/>
    <x v="0"/>
    <x v="1"/>
  </r>
  <r>
    <s v="O2306"/>
    <d v="2023-05-20T00:00:00"/>
    <x v="6"/>
    <x v="4"/>
    <x v="2"/>
    <s v="C685"/>
    <x v="1001"/>
    <s v="B1232"/>
    <x v="803"/>
    <x v="0"/>
    <n v="30.06"/>
    <n v="5"/>
    <n v="150.30000000000001"/>
    <x v="1"/>
    <x v="6"/>
  </r>
  <r>
    <s v="O3877"/>
    <d v="2024-01-19T00:00:00"/>
    <x v="2"/>
    <x v="11"/>
    <x v="1"/>
    <s v="C518"/>
    <x v="1002"/>
    <s v="B1739"/>
    <x v="807"/>
    <x v="2"/>
    <n v="24.23"/>
    <n v="5"/>
    <n v="121.15"/>
    <x v="1"/>
    <x v="7"/>
  </r>
  <r>
    <s v="O3453"/>
    <d v="2025-03-08T00:00:00"/>
    <x v="6"/>
    <x v="0"/>
    <x v="0"/>
    <s v="C881"/>
    <x v="158"/>
    <s v="B1781"/>
    <x v="121"/>
    <x v="0"/>
    <n v="32.9"/>
    <n v="4"/>
    <n v="131.6"/>
    <x v="2"/>
    <x v="5"/>
  </r>
  <r>
    <s v="O1881"/>
    <d v="2023-09-13T00:00:00"/>
    <x v="3"/>
    <x v="6"/>
    <x v="2"/>
    <s v="C884"/>
    <x v="405"/>
    <s v="B1375"/>
    <x v="431"/>
    <x v="3"/>
    <n v="27.67"/>
    <n v="3"/>
    <n v="83.01"/>
    <x v="2"/>
    <x v="4"/>
  </r>
  <r>
    <s v="O2702"/>
    <d v="2024-11-09T00:00:00"/>
    <x v="6"/>
    <x v="5"/>
    <x v="1"/>
    <s v="C379"/>
    <x v="282"/>
    <s v="B1450"/>
    <x v="103"/>
    <x v="0"/>
    <n v="48.28"/>
    <n v="1"/>
    <n v="48.28"/>
    <x v="0"/>
    <x v="2"/>
  </r>
  <r>
    <s v="O1082"/>
    <d v="2024-12-20T00:00:00"/>
    <x v="2"/>
    <x v="9"/>
    <x v="1"/>
    <s v="C882"/>
    <x v="1003"/>
    <s v="B1131"/>
    <x v="773"/>
    <x v="2"/>
    <n v="7.72"/>
    <n v="4"/>
    <n v="30.88"/>
    <x v="2"/>
    <x v="3"/>
  </r>
  <r>
    <s v="O2208"/>
    <d v="2023-02-21T00:00:00"/>
    <x v="4"/>
    <x v="3"/>
    <x v="2"/>
    <s v="C731"/>
    <x v="923"/>
    <s v="B1963"/>
    <x v="499"/>
    <x v="0"/>
    <n v="12.13"/>
    <n v="3"/>
    <n v="36.39"/>
    <x v="2"/>
    <x v="3"/>
  </r>
  <r>
    <s v="O3465"/>
    <d v="2025-04-11T00:00:00"/>
    <x v="2"/>
    <x v="7"/>
    <x v="0"/>
    <s v="C190"/>
    <x v="1004"/>
    <s v="B1800"/>
    <x v="406"/>
    <x v="2"/>
    <n v="40.24"/>
    <n v="4"/>
    <n v="160.96"/>
    <x v="1"/>
    <x v="0"/>
  </r>
  <r>
    <s v="O2336"/>
    <d v="2022-12-15T00:00:00"/>
    <x v="5"/>
    <x v="9"/>
    <x v="3"/>
    <s v="C359"/>
    <x v="95"/>
    <s v="B1668"/>
    <x v="680"/>
    <x v="0"/>
    <n v="40.49"/>
    <n v="4"/>
    <n v="161.96"/>
    <x v="2"/>
    <x v="0"/>
  </r>
  <r>
    <s v="O3824"/>
    <d v="2024-05-10T00:00:00"/>
    <x v="2"/>
    <x v="4"/>
    <x v="1"/>
    <s v="C303"/>
    <x v="298"/>
    <s v="B1031"/>
    <x v="686"/>
    <x v="2"/>
    <n v="40.200000000000003"/>
    <n v="3"/>
    <n v="120.6"/>
    <x v="1"/>
    <x v="2"/>
  </r>
  <r>
    <s v="O2231"/>
    <d v="2024-06-11T00:00:00"/>
    <x v="4"/>
    <x v="1"/>
    <x v="1"/>
    <s v="C114"/>
    <x v="947"/>
    <s v="B1613"/>
    <x v="858"/>
    <x v="1"/>
    <n v="23.86"/>
    <n v="1"/>
    <n v="23.86"/>
    <x v="1"/>
    <x v="2"/>
  </r>
  <r>
    <s v="O2686"/>
    <d v="2022-09-23T00:00:00"/>
    <x v="2"/>
    <x v="6"/>
    <x v="3"/>
    <s v="C545"/>
    <x v="14"/>
    <s v="B1066"/>
    <x v="21"/>
    <x v="0"/>
    <n v="39.61"/>
    <n v="4"/>
    <n v="158.44"/>
    <x v="2"/>
    <x v="2"/>
  </r>
  <r>
    <s v="O1508"/>
    <d v="2023-07-25T00:00:00"/>
    <x v="4"/>
    <x v="2"/>
    <x v="2"/>
    <s v="C903"/>
    <x v="1005"/>
    <s v="B1805"/>
    <x v="221"/>
    <x v="1"/>
    <n v="20.399999999999999"/>
    <n v="3"/>
    <n v="61.2"/>
    <x v="1"/>
    <x v="7"/>
  </r>
  <r>
    <s v="O3619"/>
    <d v="2023-07-31T00:00:00"/>
    <x v="1"/>
    <x v="2"/>
    <x v="2"/>
    <s v="C325"/>
    <x v="613"/>
    <s v="B1903"/>
    <x v="321"/>
    <x v="2"/>
    <n v="19.809999999999999"/>
    <n v="1"/>
    <n v="19.809999999999999"/>
    <x v="0"/>
    <x v="5"/>
  </r>
  <r>
    <s v="O1015"/>
    <d v="2023-10-11T00:00:00"/>
    <x v="3"/>
    <x v="10"/>
    <x v="2"/>
    <s v="C112"/>
    <x v="1006"/>
    <s v="B1651"/>
    <x v="782"/>
    <x v="2"/>
    <n v="28.9"/>
    <n v="5"/>
    <n v="144.5"/>
    <x v="3"/>
    <x v="7"/>
  </r>
  <r>
    <s v="O3116"/>
    <d v="2024-11-18T00:00:00"/>
    <x v="1"/>
    <x v="5"/>
    <x v="1"/>
    <s v="C682"/>
    <x v="1007"/>
    <s v="B1959"/>
    <x v="139"/>
    <x v="1"/>
    <n v="28.35"/>
    <n v="4"/>
    <n v="113.4"/>
    <x v="2"/>
    <x v="0"/>
  </r>
  <r>
    <s v="O2742"/>
    <d v="2024-04-06T00:00:00"/>
    <x v="6"/>
    <x v="7"/>
    <x v="1"/>
    <s v="C412"/>
    <x v="1008"/>
    <s v="B1616"/>
    <x v="724"/>
    <x v="3"/>
    <n v="44.28"/>
    <n v="5"/>
    <n v="221.4"/>
    <x v="0"/>
    <x v="0"/>
  </r>
  <r>
    <s v="O2818"/>
    <d v="2024-12-21T00:00:00"/>
    <x v="6"/>
    <x v="9"/>
    <x v="1"/>
    <s v="C624"/>
    <x v="86"/>
    <s v="B1413"/>
    <x v="374"/>
    <x v="2"/>
    <n v="11.55"/>
    <n v="3"/>
    <n v="34.65"/>
    <x v="0"/>
    <x v="2"/>
  </r>
  <r>
    <s v="O3661"/>
    <d v="2023-11-14T00:00:00"/>
    <x v="4"/>
    <x v="5"/>
    <x v="2"/>
    <s v="C307"/>
    <x v="1009"/>
    <s v="B1564"/>
    <x v="564"/>
    <x v="3"/>
    <n v="35.32"/>
    <n v="2"/>
    <n v="70.64"/>
    <x v="0"/>
    <x v="6"/>
  </r>
  <r>
    <s v="O2862"/>
    <d v="2024-04-22T00:00:00"/>
    <x v="1"/>
    <x v="7"/>
    <x v="1"/>
    <s v="C453"/>
    <x v="105"/>
    <s v="B1940"/>
    <x v="1022"/>
    <x v="0"/>
    <n v="9.1999999999999993"/>
    <n v="5"/>
    <n v="46"/>
    <x v="0"/>
    <x v="0"/>
  </r>
  <r>
    <s v="O1436"/>
    <d v="2024-07-29T00:00:00"/>
    <x v="1"/>
    <x v="2"/>
    <x v="1"/>
    <s v="C364"/>
    <x v="600"/>
    <s v="B1194"/>
    <x v="933"/>
    <x v="2"/>
    <n v="30.76"/>
    <n v="3"/>
    <n v="92.28"/>
    <x v="3"/>
    <x v="3"/>
  </r>
  <r>
    <s v="O3163"/>
    <d v="2025-05-04T00:00:00"/>
    <x v="0"/>
    <x v="4"/>
    <x v="0"/>
    <s v="C688"/>
    <x v="982"/>
    <s v="B1503"/>
    <x v="714"/>
    <x v="3"/>
    <n v="15.65"/>
    <n v="2"/>
    <n v="31.3"/>
    <x v="0"/>
    <x v="0"/>
  </r>
  <r>
    <s v="O1286"/>
    <d v="2024-06-02T00:00:00"/>
    <x v="0"/>
    <x v="1"/>
    <x v="1"/>
    <s v="C142"/>
    <x v="912"/>
    <s v="B1519"/>
    <x v="1023"/>
    <x v="3"/>
    <n v="22.88"/>
    <n v="2"/>
    <n v="45.76"/>
    <x v="1"/>
    <x v="2"/>
  </r>
  <r>
    <s v="O1667"/>
    <d v="2024-01-06T00:00:00"/>
    <x v="6"/>
    <x v="11"/>
    <x v="1"/>
    <s v="C303"/>
    <x v="1010"/>
    <s v="B1624"/>
    <x v="515"/>
    <x v="3"/>
    <n v="36.090000000000003"/>
    <n v="2"/>
    <n v="72.180000000000007"/>
    <x v="3"/>
    <x v="7"/>
  </r>
  <r>
    <s v="O1648"/>
    <d v="2024-09-16T00:00:00"/>
    <x v="1"/>
    <x v="6"/>
    <x v="1"/>
    <s v="C811"/>
    <x v="1011"/>
    <s v="B1148"/>
    <x v="1024"/>
    <x v="2"/>
    <n v="31.94"/>
    <n v="5"/>
    <n v="159.69999999999999"/>
    <x v="3"/>
    <x v="1"/>
  </r>
  <r>
    <s v="O3442"/>
    <d v="2024-05-01T00:00:00"/>
    <x v="3"/>
    <x v="4"/>
    <x v="1"/>
    <s v="C229"/>
    <x v="22"/>
    <s v="B1232"/>
    <x v="803"/>
    <x v="3"/>
    <n v="29.68"/>
    <n v="2"/>
    <n v="59.36"/>
    <x v="0"/>
    <x v="0"/>
  </r>
  <r>
    <s v="O3935"/>
    <d v="2023-06-12T00:00:00"/>
    <x v="1"/>
    <x v="1"/>
    <x v="2"/>
    <s v="C541"/>
    <x v="470"/>
    <s v="B1177"/>
    <x v="438"/>
    <x v="0"/>
    <n v="14.06"/>
    <n v="5"/>
    <n v="70.3"/>
    <x v="0"/>
    <x v="5"/>
  </r>
  <r>
    <s v="O2180"/>
    <d v="2024-08-10T00:00:00"/>
    <x v="6"/>
    <x v="8"/>
    <x v="1"/>
    <s v="C278"/>
    <x v="185"/>
    <s v="B1817"/>
    <x v="1025"/>
    <x v="2"/>
    <n v="5.91"/>
    <n v="1"/>
    <n v="5.91"/>
    <x v="2"/>
    <x v="3"/>
  </r>
  <r>
    <s v="O3907"/>
    <d v="2022-12-29T00:00:00"/>
    <x v="5"/>
    <x v="9"/>
    <x v="3"/>
    <s v="C697"/>
    <x v="1012"/>
    <s v="B1256"/>
    <x v="1026"/>
    <x v="3"/>
    <n v="27.68"/>
    <n v="2"/>
    <n v="55.36"/>
    <x v="2"/>
    <x v="6"/>
  </r>
  <r>
    <s v="O3996"/>
    <d v="2023-09-27T00:00:00"/>
    <x v="3"/>
    <x v="6"/>
    <x v="2"/>
    <s v="C703"/>
    <x v="40"/>
    <s v="B1228"/>
    <x v="1027"/>
    <x v="2"/>
    <n v="19.61"/>
    <n v="1"/>
    <n v="19.61"/>
    <x v="0"/>
    <x v="2"/>
  </r>
  <r>
    <s v="O1900"/>
    <d v="2024-07-23T00:00:00"/>
    <x v="4"/>
    <x v="2"/>
    <x v="1"/>
    <s v="C713"/>
    <x v="222"/>
    <s v="B1228"/>
    <x v="946"/>
    <x v="0"/>
    <n v="38.450000000000003"/>
    <n v="1"/>
    <n v="38.450000000000003"/>
    <x v="1"/>
    <x v="7"/>
  </r>
  <r>
    <s v="O3311"/>
    <d v="2024-10-11T00:00:00"/>
    <x v="2"/>
    <x v="10"/>
    <x v="1"/>
    <s v="C408"/>
    <x v="312"/>
    <s v="B1693"/>
    <x v="1028"/>
    <x v="2"/>
    <n v="41.34"/>
    <n v="2"/>
    <n v="82.68"/>
    <x v="1"/>
    <x v="3"/>
  </r>
  <r>
    <s v="O3986"/>
    <d v="2024-09-12T00:00:00"/>
    <x v="5"/>
    <x v="6"/>
    <x v="1"/>
    <s v="C101"/>
    <x v="780"/>
    <s v="B1488"/>
    <x v="396"/>
    <x v="0"/>
    <n v="37.25"/>
    <n v="2"/>
    <n v="74.5"/>
    <x v="2"/>
    <x v="3"/>
  </r>
  <r>
    <s v="O1913"/>
    <d v="2024-07-19T00:00:00"/>
    <x v="2"/>
    <x v="2"/>
    <x v="1"/>
    <s v="C267"/>
    <x v="999"/>
    <s v="B1882"/>
    <x v="730"/>
    <x v="1"/>
    <n v="44.2"/>
    <n v="5"/>
    <n v="221"/>
    <x v="3"/>
    <x v="2"/>
  </r>
  <r>
    <s v="O2653"/>
    <d v="2025-02-04T00:00:00"/>
    <x v="4"/>
    <x v="3"/>
    <x v="0"/>
    <s v="C940"/>
    <x v="134"/>
    <s v="B1189"/>
    <x v="517"/>
    <x v="0"/>
    <n v="14.99"/>
    <n v="5"/>
    <n v="74.95"/>
    <x v="0"/>
    <x v="0"/>
  </r>
  <r>
    <s v="O3061"/>
    <d v="2023-06-28T00:00:00"/>
    <x v="3"/>
    <x v="1"/>
    <x v="2"/>
    <s v="C392"/>
    <x v="219"/>
    <s v="B1481"/>
    <x v="413"/>
    <x v="2"/>
    <n v="27.93"/>
    <n v="4"/>
    <n v="111.72"/>
    <x v="1"/>
    <x v="6"/>
  </r>
  <r>
    <s v="O3012"/>
    <d v="2023-06-28T00:00:00"/>
    <x v="3"/>
    <x v="1"/>
    <x v="2"/>
    <s v="C845"/>
    <x v="860"/>
    <s v="B1511"/>
    <x v="751"/>
    <x v="0"/>
    <n v="5.45"/>
    <n v="5"/>
    <n v="27.25"/>
    <x v="0"/>
    <x v="7"/>
  </r>
  <r>
    <s v="O2167"/>
    <d v="2023-03-20T00:00:00"/>
    <x v="1"/>
    <x v="0"/>
    <x v="2"/>
    <s v="C302"/>
    <x v="874"/>
    <s v="B1071"/>
    <x v="251"/>
    <x v="2"/>
    <n v="20.09"/>
    <n v="5"/>
    <n v="100.45"/>
    <x v="2"/>
    <x v="4"/>
  </r>
  <r>
    <s v="O3889"/>
    <d v="2025-04-19T00:00:00"/>
    <x v="6"/>
    <x v="7"/>
    <x v="0"/>
    <s v="C661"/>
    <x v="444"/>
    <s v="B1724"/>
    <x v="647"/>
    <x v="0"/>
    <n v="8.0399999999999991"/>
    <n v="1"/>
    <n v="8.0399999999999991"/>
    <x v="2"/>
    <x v="3"/>
  </r>
  <r>
    <s v="O2079"/>
    <d v="2024-03-15T00:00:00"/>
    <x v="2"/>
    <x v="0"/>
    <x v="1"/>
    <s v="C973"/>
    <x v="422"/>
    <s v="B1903"/>
    <x v="321"/>
    <x v="1"/>
    <n v="18.77"/>
    <n v="3"/>
    <n v="56.31"/>
    <x v="0"/>
    <x v="1"/>
  </r>
  <r>
    <s v="O1035"/>
    <d v="2024-05-10T00:00:00"/>
    <x v="2"/>
    <x v="4"/>
    <x v="1"/>
    <s v="C450"/>
    <x v="161"/>
    <s v="B1488"/>
    <x v="396"/>
    <x v="2"/>
    <n v="36.04"/>
    <n v="4"/>
    <n v="144.16"/>
    <x v="1"/>
    <x v="0"/>
  </r>
  <r>
    <s v="O2768"/>
    <d v="2024-10-28T00:00:00"/>
    <x v="1"/>
    <x v="10"/>
    <x v="1"/>
    <s v="C946"/>
    <x v="963"/>
    <s v="B1799"/>
    <x v="1029"/>
    <x v="2"/>
    <n v="40.81"/>
    <n v="4"/>
    <n v="163.24"/>
    <x v="2"/>
    <x v="2"/>
  </r>
  <r>
    <s v="O2913"/>
    <d v="2023-08-02T00:00:00"/>
    <x v="3"/>
    <x v="8"/>
    <x v="2"/>
    <s v="C247"/>
    <x v="799"/>
    <s v="B1083"/>
    <x v="870"/>
    <x v="2"/>
    <n v="30.18"/>
    <n v="4"/>
    <n v="120.72"/>
    <x v="0"/>
    <x v="2"/>
  </r>
  <r>
    <s v="O2867"/>
    <d v="2025-07-26T00:00:00"/>
    <x v="6"/>
    <x v="2"/>
    <x v="0"/>
    <s v="C887"/>
    <x v="235"/>
    <s v="B1503"/>
    <x v="714"/>
    <x v="2"/>
    <n v="12.44"/>
    <n v="4"/>
    <n v="49.76"/>
    <x v="0"/>
    <x v="2"/>
  </r>
  <r>
    <s v="O1938"/>
    <d v="2023-07-16T00:00:00"/>
    <x v="0"/>
    <x v="2"/>
    <x v="2"/>
    <s v="C883"/>
    <x v="583"/>
    <s v="B1691"/>
    <x v="655"/>
    <x v="3"/>
    <n v="17.420000000000002"/>
    <n v="4"/>
    <n v="69.680000000000007"/>
    <x v="1"/>
    <x v="7"/>
  </r>
  <r>
    <s v="O3056"/>
    <d v="2022-10-13T00:00:00"/>
    <x v="5"/>
    <x v="10"/>
    <x v="3"/>
    <s v="C222"/>
    <x v="684"/>
    <s v="B1930"/>
    <x v="545"/>
    <x v="0"/>
    <n v="30.83"/>
    <n v="3"/>
    <n v="92.49"/>
    <x v="1"/>
    <x v="0"/>
  </r>
  <r>
    <s v="O1814"/>
    <d v="2024-10-12T00:00:00"/>
    <x v="6"/>
    <x v="10"/>
    <x v="1"/>
    <s v="C828"/>
    <x v="652"/>
    <s v="B1014"/>
    <x v="1030"/>
    <x v="0"/>
    <n v="44.37"/>
    <n v="2"/>
    <n v="88.74"/>
    <x v="3"/>
    <x v="4"/>
  </r>
  <r>
    <s v="O3772"/>
    <d v="2025-01-26T00:00:00"/>
    <x v="0"/>
    <x v="11"/>
    <x v="0"/>
    <s v="C329"/>
    <x v="247"/>
    <s v="B1798"/>
    <x v="810"/>
    <x v="2"/>
    <n v="51.08"/>
    <n v="3"/>
    <n v="153.24"/>
    <x v="0"/>
    <x v="0"/>
  </r>
  <r>
    <s v="O2298"/>
    <d v="2023-07-07T00:00:00"/>
    <x v="2"/>
    <x v="2"/>
    <x v="2"/>
    <s v="C787"/>
    <x v="798"/>
    <s v="B1300"/>
    <x v="479"/>
    <x v="1"/>
    <n v="48.27"/>
    <n v="3"/>
    <n v="144.81"/>
    <x v="0"/>
    <x v="7"/>
  </r>
  <r>
    <s v="O2834"/>
    <d v="2024-11-06T00:00:00"/>
    <x v="3"/>
    <x v="5"/>
    <x v="1"/>
    <s v="C489"/>
    <x v="813"/>
    <s v="B1552"/>
    <x v="181"/>
    <x v="3"/>
    <n v="9.5"/>
    <n v="2"/>
    <n v="19"/>
    <x v="0"/>
    <x v="7"/>
  </r>
  <r>
    <s v="O3989"/>
    <d v="2023-05-03T00:00:00"/>
    <x v="3"/>
    <x v="4"/>
    <x v="2"/>
    <s v="C718"/>
    <x v="1013"/>
    <s v="B1662"/>
    <x v="395"/>
    <x v="2"/>
    <n v="25.17"/>
    <n v="4"/>
    <n v="100.68"/>
    <x v="2"/>
    <x v="2"/>
  </r>
  <r>
    <s v="O3604"/>
    <d v="2023-05-04T00:00:00"/>
    <x v="5"/>
    <x v="4"/>
    <x v="2"/>
    <s v="C437"/>
    <x v="1014"/>
    <s v="B1613"/>
    <x v="201"/>
    <x v="0"/>
    <n v="35.86"/>
    <n v="3"/>
    <n v="107.58"/>
    <x v="1"/>
    <x v="7"/>
  </r>
  <r>
    <s v="O1825"/>
    <d v="2023-11-21T00:00:00"/>
    <x v="4"/>
    <x v="5"/>
    <x v="2"/>
    <s v="C256"/>
    <x v="1015"/>
    <s v="B1084"/>
    <x v="1031"/>
    <x v="0"/>
    <n v="23.32"/>
    <n v="5"/>
    <n v="116.6"/>
    <x v="0"/>
    <x v="7"/>
  </r>
  <r>
    <s v="O1679"/>
    <d v="2024-08-17T00:00:00"/>
    <x v="6"/>
    <x v="8"/>
    <x v="1"/>
    <s v="C881"/>
    <x v="1016"/>
    <s v="B1580"/>
    <x v="765"/>
    <x v="2"/>
    <n v="44.89"/>
    <n v="4"/>
    <n v="179.56"/>
    <x v="2"/>
    <x v="1"/>
  </r>
  <r>
    <s v="O1220"/>
    <d v="2024-07-13T00:00:00"/>
    <x v="6"/>
    <x v="2"/>
    <x v="1"/>
    <s v="C682"/>
    <x v="1007"/>
    <s v="B1548"/>
    <x v="1032"/>
    <x v="1"/>
    <n v="10.64"/>
    <n v="2"/>
    <n v="21.28"/>
    <x v="1"/>
    <x v="7"/>
  </r>
  <r>
    <s v="O1479"/>
    <d v="2023-04-11T00:00:00"/>
    <x v="4"/>
    <x v="7"/>
    <x v="2"/>
    <s v="C202"/>
    <x v="124"/>
    <s v="B1206"/>
    <x v="2"/>
    <x v="0"/>
    <n v="22.46"/>
    <n v="5"/>
    <n v="112.3"/>
    <x v="1"/>
    <x v="0"/>
  </r>
  <r>
    <s v="O3759"/>
    <d v="2023-04-12T00:00:00"/>
    <x v="3"/>
    <x v="7"/>
    <x v="2"/>
    <s v="C453"/>
    <x v="105"/>
    <s v="B1806"/>
    <x v="48"/>
    <x v="2"/>
    <n v="24.33"/>
    <n v="3"/>
    <n v="72.989999999999995"/>
    <x v="0"/>
    <x v="0"/>
  </r>
  <r>
    <s v="O1923"/>
    <d v="2023-04-13T00:00:00"/>
    <x v="5"/>
    <x v="7"/>
    <x v="2"/>
    <s v="C886"/>
    <x v="401"/>
    <s v="B1761"/>
    <x v="208"/>
    <x v="1"/>
    <n v="42.88"/>
    <n v="3"/>
    <n v="128.63999999999999"/>
    <x v="0"/>
    <x v="3"/>
  </r>
  <r>
    <s v="O2036"/>
    <d v="2023-07-24T00:00:00"/>
    <x v="1"/>
    <x v="2"/>
    <x v="2"/>
    <s v="C904"/>
    <x v="526"/>
    <s v="B1022"/>
    <x v="1033"/>
    <x v="3"/>
    <n v="32.72"/>
    <n v="4"/>
    <n v="130.88"/>
    <x v="2"/>
    <x v="1"/>
  </r>
  <r>
    <s v="O2072"/>
    <d v="2023-09-16T00:00:00"/>
    <x v="6"/>
    <x v="6"/>
    <x v="2"/>
    <s v="C744"/>
    <x v="888"/>
    <s v="B1170"/>
    <x v="811"/>
    <x v="3"/>
    <n v="15.59"/>
    <n v="3"/>
    <n v="46.77"/>
    <x v="1"/>
    <x v="4"/>
  </r>
  <r>
    <s v="O3449"/>
    <d v="2023-02-12T00:00:00"/>
    <x v="0"/>
    <x v="3"/>
    <x v="2"/>
    <s v="C336"/>
    <x v="930"/>
    <s v="B1044"/>
    <x v="931"/>
    <x v="0"/>
    <n v="25.12"/>
    <n v="2"/>
    <n v="50.24"/>
    <x v="0"/>
    <x v="2"/>
  </r>
  <r>
    <s v="O3839"/>
    <d v="2023-09-02T00:00:00"/>
    <x v="6"/>
    <x v="6"/>
    <x v="2"/>
    <s v="C193"/>
    <x v="762"/>
    <s v="B1090"/>
    <x v="6"/>
    <x v="2"/>
    <n v="10.84"/>
    <n v="3"/>
    <n v="32.520000000000003"/>
    <x v="2"/>
    <x v="6"/>
  </r>
  <r>
    <s v="O2800"/>
    <d v="2023-12-29T00:00:00"/>
    <x v="2"/>
    <x v="9"/>
    <x v="2"/>
    <s v="C918"/>
    <x v="945"/>
    <s v="B1557"/>
    <x v="339"/>
    <x v="0"/>
    <n v="7.46"/>
    <n v="4"/>
    <n v="29.84"/>
    <x v="2"/>
    <x v="0"/>
  </r>
  <r>
    <s v="O3814"/>
    <d v="2025-06-03T00:00:00"/>
    <x v="4"/>
    <x v="1"/>
    <x v="0"/>
    <s v="C681"/>
    <x v="768"/>
    <s v="B1583"/>
    <x v="497"/>
    <x v="3"/>
    <n v="12.16"/>
    <n v="2"/>
    <n v="24.32"/>
    <x v="2"/>
    <x v="3"/>
  </r>
  <r>
    <s v="O2680"/>
    <d v="2025-08-02T00:00:00"/>
    <x v="6"/>
    <x v="8"/>
    <x v="0"/>
    <s v="C509"/>
    <x v="929"/>
    <s v="B1983"/>
    <x v="314"/>
    <x v="2"/>
    <n v="26.04"/>
    <n v="5"/>
    <n v="130.19999999999999"/>
    <x v="0"/>
    <x v="3"/>
  </r>
  <r>
    <s v="O2541"/>
    <d v="2023-06-28T00:00:00"/>
    <x v="3"/>
    <x v="1"/>
    <x v="2"/>
    <s v="C865"/>
    <x v="1017"/>
    <s v="B1958"/>
    <x v="832"/>
    <x v="0"/>
    <n v="42.81"/>
    <n v="4"/>
    <n v="171.24"/>
    <x v="1"/>
    <x v="1"/>
  </r>
  <r>
    <s v="O3796"/>
    <d v="2024-07-23T00:00:00"/>
    <x v="4"/>
    <x v="2"/>
    <x v="1"/>
    <s v="C365"/>
    <x v="524"/>
    <s v="B1565"/>
    <x v="175"/>
    <x v="1"/>
    <n v="30.24"/>
    <n v="4"/>
    <n v="120.96"/>
    <x v="0"/>
    <x v="0"/>
  </r>
  <r>
    <s v="O2698"/>
    <d v="2025-06-19T00:00:00"/>
    <x v="5"/>
    <x v="1"/>
    <x v="0"/>
    <s v="C471"/>
    <x v="611"/>
    <s v="B1506"/>
    <x v="213"/>
    <x v="2"/>
    <n v="30.62"/>
    <n v="1"/>
    <n v="30.62"/>
    <x v="2"/>
    <x v="0"/>
  </r>
  <r>
    <s v="O2809"/>
    <d v="2025-08-03T00:00:00"/>
    <x v="0"/>
    <x v="8"/>
    <x v="0"/>
    <s v="C213"/>
    <x v="1018"/>
    <s v="B1752"/>
    <x v="1017"/>
    <x v="2"/>
    <n v="12.88"/>
    <n v="5"/>
    <n v="64.400000000000006"/>
    <x v="0"/>
    <x v="2"/>
  </r>
  <r>
    <s v="O1917"/>
    <d v="2024-08-26T00:00:00"/>
    <x v="1"/>
    <x v="8"/>
    <x v="1"/>
    <s v="C431"/>
    <x v="154"/>
    <s v="B1798"/>
    <x v="1034"/>
    <x v="0"/>
    <n v="31.92"/>
    <n v="1"/>
    <n v="31.92"/>
    <x v="2"/>
    <x v="0"/>
  </r>
  <r>
    <s v="O3975"/>
    <d v="2023-11-20T00:00:00"/>
    <x v="1"/>
    <x v="5"/>
    <x v="2"/>
    <s v="C692"/>
    <x v="41"/>
    <s v="B1853"/>
    <x v="560"/>
    <x v="2"/>
    <n v="38.229999999999997"/>
    <n v="5"/>
    <n v="191.15"/>
    <x v="2"/>
    <x v="0"/>
  </r>
  <r>
    <s v="O3334"/>
    <d v="2023-06-12T00:00:00"/>
    <x v="1"/>
    <x v="1"/>
    <x v="2"/>
    <s v="C842"/>
    <x v="566"/>
    <s v="B1679"/>
    <x v="74"/>
    <x v="2"/>
    <n v="11.81"/>
    <n v="4"/>
    <n v="47.24"/>
    <x v="0"/>
    <x v="5"/>
  </r>
  <r>
    <s v="O1064"/>
    <d v="2023-08-08T00:00:00"/>
    <x v="4"/>
    <x v="8"/>
    <x v="2"/>
    <s v="C874"/>
    <x v="761"/>
    <s v="B1724"/>
    <x v="105"/>
    <x v="3"/>
    <n v="17.79"/>
    <n v="2"/>
    <n v="35.58"/>
    <x v="0"/>
    <x v="1"/>
  </r>
  <r>
    <s v="O1995"/>
    <d v="2023-12-09T00:00:00"/>
    <x v="6"/>
    <x v="9"/>
    <x v="2"/>
    <s v="C668"/>
    <x v="1019"/>
    <s v="B1354"/>
    <x v="845"/>
    <x v="3"/>
    <n v="38.700000000000003"/>
    <n v="1"/>
    <n v="38.700000000000003"/>
    <x v="0"/>
    <x v="4"/>
  </r>
  <r>
    <s v="O2979"/>
    <d v="2022-10-26T00:00:00"/>
    <x v="3"/>
    <x v="10"/>
    <x v="3"/>
    <s v="C811"/>
    <x v="168"/>
    <s v="B1564"/>
    <x v="564"/>
    <x v="1"/>
    <n v="39.61"/>
    <n v="1"/>
    <n v="39.61"/>
    <x v="0"/>
    <x v="0"/>
  </r>
  <r>
    <s v="O1322"/>
    <d v="2024-10-17T00:00:00"/>
    <x v="5"/>
    <x v="10"/>
    <x v="1"/>
    <s v="C907"/>
    <x v="817"/>
    <s v="B1387"/>
    <x v="727"/>
    <x v="2"/>
    <n v="30.85"/>
    <n v="5"/>
    <n v="154.25"/>
    <x v="0"/>
    <x v="1"/>
  </r>
  <r>
    <s v="O3537"/>
    <d v="2022-11-04T00:00:00"/>
    <x v="2"/>
    <x v="5"/>
    <x v="3"/>
    <s v="C187"/>
    <x v="418"/>
    <s v="B1840"/>
    <x v="164"/>
    <x v="2"/>
    <n v="16.489999999999998"/>
    <n v="3"/>
    <n v="49.47"/>
    <x v="0"/>
    <x v="2"/>
  </r>
  <r>
    <s v="O3335"/>
    <d v="2022-10-14T00:00:00"/>
    <x v="2"/>
    <x v="10"/>
    <x v="3"/>
    <s v="C871"/>
    <x v="334"/>
    <s v="B1385"/>
    <x v="460"/>
    <x v="2"/>
    <n v="23.47"/>
    <n v="1"/>
    <n v="23.47"/>
    <x v="0"/>
    <x v="0"/>
  </r>
  <r>
    <s v="O1694"/>
    <d v="2024-03-12T00:00:00"/>
    <x v="4"/>
    <x v="0"/>
    <x v="1"/>
    <s v="C190"/>
    <x v="1004"/>
    <s v="B1114"/>
    <x v="642"/>
    <x v="3"/>
    <n v="8.15"/>
    <n v="3"/>
    <n v="24.45"/>
    <x v="1"/>
    <x v="1"/>
  </r>
  <r>
    <s v="O1670"/>
    <d v="2023-08-23T00:00:00"/>
    <x v="3"/>
    <x v="8"/>
    <x v="2"/>
    <s v="C982"/>
    <x v="615"/>
    <s v="B1887"/>
    <x v="62"/>
    <x v="2"/>
    <n v="39.44"/>
    <n v="5"/>
    <n v="197.2"/>
    <x v="3"/>
    <x v="0"/>
  </r>
  <r>
    <s v="O2317"/>
    <d v="2025-02-10T00:00:00"/>
    <x v="1"/>
    <x v="3"/>
    <x v="0"/>
    <s v="C962"/>
    <x v="152"/>
    <s v="B1554"/>
    <x v="116"/>
    <x v="0"/>
    <n v="39.86"/>
    <n v="2"/>
    <n v="79.72"/>
    <x v="0"/>
    <x v="2"/>
  </r>
  <r>
    <s v="O1732"/>
    <d v="2023-10-01T00:00:00"/>
    <x v="0"/>
    <x v="10"/>
    <x v="2"/>
    <s v="C844"/>
    <x v="206"/>
    <s v="B1357"/>
    <x v="214"/>
    <x v="2"/>
    <n v="47.8"/>
    <n v="5"/>
    <n v="239"/>
    <x v="3"/>
    <x v="7"/>
  </r>
  <r>
    <s v="O2250"/>
    <d v="2025-02-10T00:00:00"/>
    <x v="1"/>
    <x v="3"/>
    <x v="0"/>
    <s v="C453"/>
    <x v="11"/>
    <s v="B1223"/>
    <x v="215"/>
    <x v="2"/>
    <n v="6.23"/>
    <n v="5"/>
    <n v="31.15"/>
    <x v="2"/>
    <x v="1"/>
  </r>
  <r>
    <s v="O1862"/>
    <d v="2024-10-08T00:00:00"/>
    <x v="4"/>
    <x v="10"/>
    <x v="1"/>
    <s v="C198"/>
    <x v="1020"/>
    <s v="B1331"/>
    <x v="124"/>
    <x v="2"/>
    <n v="44.34"/>
    <n v="1"/>
    <n v="44.34"/>
    <x v="1"/>
    <x v="2"/>
  </r>
  <r>
    <s v="O3860"/>
    <d v="2024-12-16T00:00:00"/>
    <x v="1"/>
    <x v="9"/>
    <x v="1"/>
    <s v="C280"/>
    <x v="602"/>
    <s v="B1331"/>
    <x v="575"/>
    <x v="0"/>
    <n v="32"/>
    <n v="3"/>
    <n v="96"/>
    <x v="2"/>
    <x v="7"/>
  </r>
  <r>
    <s v="O3157"/>
    <d v="2022-10-18T00:00:00"/>
    <x v="4"/>
    <x v="10"/>
    <x v="3"/>
    <s v="C881"/>
    <x v="158"/>
    <s v="B1689"/>
    <x v="469"/>
    <x v="1"/>
    <n v="28.51"/>
    <n v="3"/>
    <n v="85.53"/>
    <x v="2"/>
    <x v="7"/>
  </r>
  <r>
    <s v="O2678"/>
    <d v="2024-05-06T00:00:00"/>
    <x v="1"/>
    <x v="4"/>
    <x v="1"/>
    <s v="C951"/>
    <x v="1021"/>
    <s v="B1297"/>
    <x v="797"/>
    <x v="2"/>
    <n v="13.81"/>
    <n v="2"/>
    <n v="27.62"/>
    <x v="1"/>
    <x v="2"/>
  </r>
  <r>
    <s v="O3626"/>
    <d v="2025-07-15T00:00:00"/>
    <x v="4"/>
    <x v="2"/>
    <x v="0"/>
    <s v="C615"/>
    <x v="38"/>
    <s v="B1502"/>
    <x v="336"/>
    <x v="0"/>
    <n v="24.14"/>
    <n v="2"/>
    <n v="48.28"/>
    <x v="0"/>
    <x v="3"/>
  </r>
  <r>
    <s v="O3228"/>
    <d v="2025-01-11T00:00:00"/>
    <x v="6"/>
    <x v="11"/>
    <x v="0"/>
    <s v="C836"/>
    <x v="343"/>
    <s v="B1828"/>
    <x v="262"/>
    <x v="2"/>
    <n v="15"/>
    <n v="1"/>
    <n v="15"/>
    <x v="2"/>
    <x v="1"/>
  </r>
  <r>
    <s v="O3367"/>
    <d v="2022-09-22T00:00:00"/>
    <x v="5"/>
    <x v="6"/>
    <x v="3"/>
    <s v="C597"/>
    <x v="2"/>
    <s v="B1476"/>
    <x v="597"/>
    <x v="0"/>
    <n v="45.98"/>
    <n v="2"/>
    <n v="91.96"/>
    <x v="1"/>
    <x v="0"/>
  </r>
  <r>
    <s v="O3522"/>
    <d v="2025-04-21T00:00:00"/>
    <x v="1"/>
    <x v="7"/>
    <x v="0"/>
    <s v="C713"/>
    <x v="1022"/>
    <s v="B1783"/>
    <x v="1035"/>
    <x v="2"/>
    <n v="51.56"/>
    <n v="4"/>
    <n v="206.24"/>
    <x v="1"/>
    <x v="0"/>
  </r>
  <r>
    <s v="O2235"/>
    <d v="2023-11-11T00:00:00"/>
    <x v="6"/>
    <x v="5"/>
    <x v="2"/>
    <s v="C480"/>
    <x v="927"/>
    <s v="B1354"/>
    <x v="574"/>
    <x v="0"/>
    <n v="33.31"/>
    <n v="2"/>
    <n v="66.62"/>
    <x v="2"/>
    <x v="2"/>
  </r>
  <r>
    <s v="O3242"/>
    <d v="2023-06-13T00:00:00"/>
    <x v="4"/>
    <x v="1"/>
    <x v="2"/>
    <s v="C884"/>
    <x v="405"/>
    <s v="B1558"/>
    <x v="1036"/>
    <x v="0"/>
    <n v="49.73"/>
    <n v="4"/>
    <n v="198.92"/>
    <x v="2"/>
    <x v="1"/>
  </r>
  <r>
    <s v="O1112"/>
    <d v="2024-09-04T00:00:00"/>
    <x v="3"/>
    <x v="6"/>
    <x v="1"/>
    <s v="C696"/>
    <x v="43"/>
    <s v="B1791"/>
    <x v="1037"/>
    <x v="1"/>
    <n v="20.03"/>
    <n v="3"/>
    <n v="60.09"/>
    <x v="3"/>
    <x v="4"/>
  </r>
  <r>
    <s v="O2498"/>
    <d v="2025-03-10T00:00:00"/>
    <x v="1"/>
    <x v="0"/>
    <x v="0"/>
    <s v="C134"/>
    <x v="393"/>
    <s v="B1139"/>
    <x v="967"/>
    <x v="2"/>
    <n v="16.649999999999999"/>
    <n v="4"/>
    <n v="66.599999999999994"/>
    <x v="1"/>
    <x v="7"/>
  </r>
  <r>
    <s v="O3380"/>
    <d v="2023-12-09T00:00:00"/>
    <x v="6"/>
    <x v="9"/>
    <x v="2"/>
    <s v="C641"/>
    <x v="330"/>
    <s v="B1422"/>
    <x v="1038"/>
    <x v="0"/>
    <n v="19.22"/>
    <n v="5"/>
    <n v="96.1"/>
    <x v="0"/>
    <x v="5"/>
  </r>
  <r>
    <s v="O3268"/>
    <d v="2024-10-05T00:00:00"/>
    <x v="6"/>
    <x v="10"/>
    <x v="1"/>
    <s v="C936"/>
    <x v="852"/>
    <s v="B1083"/>
    <x v="434"/>
    <x v="2"/>
    <n v="18.45"/>
    <n v="1"/>
    <n v="18.45"/>
    <x v="2"/>
    <x v="2"/>
  </r>
  <r>
    <s v="O3634"/>
    <d v="2024-11-26T00:00:00"/>
    <x v="4"/>
    <x v="5"/>
    <x v="1"/>
    <s v="C989"/>
    <x v="423"/>
    <s v="B1119"/>
    <x v="154"/>
    <x v="2"/>
    <n v="8.4"/>
    <n v="5"/>
    <n v="42"/>
    <x v="2"/>
    <x v="2"/>
  </r>
  <r>
    <s v="O1806"/>
    <d v="2024-05-26T00:00:00"/>
    <x v="0"/>
    <x v="4"/>
    <x v="1"/>
    <s v="C697"/>
    <x v="1012"/>
    <s v="B1894"/>
    <x v="653"/>
    <x v="0"/>
    <n v="7.67"/>
    <n v="4"/>
    <n v="30.68"/>
    <x v="1"/>
    <x v="3"/>
  </r>
  <r>
    <s v="O1945"/>
    <d v="2023-03-28T00:00:00"/>
    <x v="4"/>
    <x v="0"/>
    <x v="2"/>
    <s v="C267"/>
    <x v="408"/>
    <s v="B1873"/>
    <x v="1039"/>
    <x v="3"/>
    <n v="45.82"/>
    <n v="4"/>
    <n v="183.28"/>
    <x v="3"/>
    <x v="7"/>
  </r>
  <r>
    <s v="O2204"/>
    <d v="2025-06-08T00:00:00"/>
    <x v="0"/>
    <x v="1"/>
    <x v="0"/>
    <s v="C559"/>
    <x v="316"/>
    <s v="B1226"/>
    <x v="255"/>
    <x v="2"/>
    <n v="50.99"/>
    <n v="5"/>
    <n v="254.95"/>
    <x v="2"/>
    <x v="2"/>
  </r>
  <r>
    <s v="O3313"/>
    <d v="2022-09-09T00:00:00"/>
    <x v="2"/>
    <x v="6"/>
    <x v="3"/>
    <s v="C273"/>
    <x v="446"/>
    <s v="B1598"/>
    <x v="792"/>
    <x v="1"/>
    <n v="6.03"/>
    <n v="2"/>
    <n v="12.06"/>
    <x v="0"/>
    <x v="2"/>
  </r>
  <r>
    <s v="O3599"/>
    <d v="2023-11-01T00:00:00"/>
    <x v="3"/>
    <x v="5"/>
    <x v="2"/>
    <s v="C691"/>
    <x v="430"/>
    <s v="B1690"/>
    <x v="1040"/>
    <x v="0"/>
    <n v="54.13"/>
    <n v="4"/>
    <n v="216.52"/>
    <x v="1"/>
    <x v="1"/>
  </r>
  <r>
    <s v="O1391"/>
    <d v="2023-09-09T00:00:00"/>
    <x v="6"/>
    <x v="6"/>
    <x v="2"/>
    <s v="C698"/>
    <x v="1023"/>
    <s v="B1449"/>
    <x v="531"/>
    <x v="3"/>
    <n v="19.100000000000001"/>
    <n v="3"/>
    <n v="57.3"/>
    <x v="2"/>
    <x v="4"/>
  </r>
  <r>
    <s v="O1046"/>
    <d v="2024-04-03T00:00:00"/>
    <x v="3"/>
    <x v="7"/>
    <x v="1"/>
    <s v="C325"/>
    <x v="776"/>
    <s v="B1746"/>
    <x v="414"/>
    <x v="3"/>
    <n v="18.68"/>
    <n v="3"/>
    <n v="56.04"/>
    <x v="2"/>
    <x v="1"/>
  </r>
  <r>
    <s v="O2049"/>
    <d v="2023-10-31T00:00:00"/>
    <x v="4"/>
    <x v="10"/>
    <x v="2"/>
    <s v="C225"/>
    <x v="162"/>
    <s v="B1387"/>
    <x v="1041"/>
    <x v="3"/>
    <n v="32.159999999999997"/>
    <n v="2"/>
    <n v="64.319999999999993"/>
    <x v="1"/>
    <x v="2"/>
  </r>
  <r>
    <s v="O3494"/>
    <d v="2024-11-29T00:00:00"/>
    <x v="2"/>
    <x v="5"/>
    <x v="1"/>
    <s v="C415"/>
    <x v="1024"/>
    <s v="B1739"/>
    <x v="1019"/>
    <x v="2"/>
    <n v="20.78"/>
    <n v="4"/>
    <n v="83.12"/>
    <x v="0"/>
    <x v="6"/>
  </r>
  <r>
    <s v="O3991"/>
    <d v="2025-08-02T00:00:00"/>
    <x v="6"/>
    <x v="8"/>
    <x v="0"/>
    <s v="C586"/>
    <x v="901"/>
    <s v="B1418"/>
    <x v="882"/>
    <x v="0"/>
    <n v="11.65"/>
    <n v="2"/>
    <n v="23.3"/>
    <x v="2"/>
    <x v="7"/>
  </r>
  <r>
    <s v="O3550"/>
    <d v="2022-11-19T00:00:00"/>
    <x v="6"/>
    <x v="5"/>
    <x v="3"/>
    <s v="C315"/>
    <x v="1025"/>
    <s v="B1669"/>
    <x v="4"/>
    <x v="2"/>
    <n v="44.18"/>
    <n v="2"/>
    <n v="88.36"/>
    <x v="2"/>
    <x v="3"/>
  </r>
  <r>
    <s v="O2233"/>
    <d v="2022-11-26T00:00:00"/>
    <x v="6"/>
    <x v="5"/>
    <x v="3"/>
    <s v="C222"/>
    <x v="318"/>
    <s v="B1871"/>
    <x v="889"/>
    <x v="2"/>
    <n v="30.84"/>
    <n v="3"/>
    <n v="92.52"/>
    <x v="0"/>
    <x v="6"/>
  </r>
  <r>
    <s v="O2330"/>
    <d v="2025-05-09T00:00:00"/>
    <x v="2"/>
    <x v="4"/>
    <x v="0"/>
    <s v="C678"/>
    <x v="997"/>
    <s v="B1274"/>
    <x v="1042"/>
    <x v="0"/>
    <n v="24.08"/>
    <n v="4"/>
    <n v="96.32"/>
    <x v="2"/>
    <x v="5"/>
  </r>
  <r>
    <s v="O3457"/>
    <d v="2022-09-30T00:00:00"/>
    <x v="2"/>
    <x v="6"/>
    <x v="3"/>
    <s v="C307"/>
    <x v="881"/>
    <s v="B1159"/>
    <x v="1043"/>
    <x v="0"/>
    <n v="45.89"/>
    <n v="5"/>
    <n v="229.45"/>
    <x v="2"/>
    <x v="6"/>
  </r>
  <r>
    <s v="O1871"/>
    <d v="2023-09-28T00:00:00"/>
    <x v="5"/>
    <x v="6"/>
    <x v="2"/>
    <s v="C271"/>
    <x v="880"/>
    <s v="B1689"/>
    <x v="469"/>
    <x v="0"/>
    <n v="27.69"/>
    <n v="4"/>
    <n v="110.76"/>
    <x v="2"/>
    <x v="7"/>
  </r>
  <r>
    <s v="O2030"/>
    <d v="2023-11-12T00:00:00"/>
    <x v="0"/>
    <x v="5"/>
    <x v="2"/>
    <s v="C751"/>
    <x v="987"/>
    <s v="B1377"/>
    <x v="1044"/>
    <x v="3"/>
    <n v="46.32"/>
    <n v="1"/>
    <n v="46.32"/>
    <x v="1"/>
    <x v="0"/>
  </r>
  <r>
    <s v="O3106"/>
    <d v="2024-09-21T00:00:00"/>
    <x v="6"/>
    <x v="6"/>
    <x v="1"/>
    <s v="C745"/>
    <x v="1026"/>
    <s v="B1486"/>
    <x v="392"/>
    <x v="3"/>
    <n v="12.36"/>
    <n v="3"/>
    <n v="37.08"/>
    <x v="1"/>
    <x v="7"/>
  </r>
  <r>
    <s v="O3586"/>
    <d v="2023-02-20T00:00:00"/>
    <x v="1"/>
    <x v="3"/>
    <x v="2"/>
    <s v="C871"/>
    <x v="800"/>
    <s v="B1170"/>
    <x v="811"/>
    <x v="3"/>
    <n v="16.7"/>
    <n v="1"/>
    <n v="16.7"/>
    <x v="0"/>
    <x v="0"/>
  </r>
  <r>
    <s v="O2239"/>
    <d v="2024-12-20T00:00:00"/>
    <x v="2"/>
    <x v="9"/>
    <x v="1"/>
    <s v="C244"/>
    <x v="823"/>
    <s v="B1745"/>
    <x v="557"/>
    <x v="0"/>
    <n v="45.6"/>
    <n v="3"/>
    <n v="136.80000000000001"/>
    <x v="1"/>
    <x v="3"/>
  </r>
  <r>
    <s v="O3749"/>
    <d v="2024-12-04T00:00:00"/>
    <x v="3"/>
    <x v="9"/>
    <x v="1"/>
    <s v="C767"/>
    <x v="707"/>
    <s v="B1297"/>
    <x v="256"/>
    <x v="2"/>
    <n v="36.630000000000003"/>
    <n v="1"/>
    <n v="36.630000000000003"/>
    <x v="2"/>
    <x v="5"/>
  </r>
  <r>
    <s v="O2404"/>
    <d v="2025-06-11T00:00:00"/>
    <x v="3"/>
    <x v="1"/>
    <x v="0"/>
    <s v="C416"/>
    <x v="513"/>
    <s v="B1565"/>
    <x v="702"/>
    <x v="0"/>
    <n v="39.86"/>
    <n v="5"/>
    <n v="199.3"/>
    <x v="2"/>
    <x v="5"/>
  </r>
  <r>
    <s v="O3253"/>
    <d v="2024-10-09T00:00:00"/>
    <x v="3"/>
    <x v="10"/>
    <x v="1"/>
    <s v="C365"/>
    <x v="1027"/>
    <s v="B1257"/>
    <x v="606"/>
    <x v="0"/>
    <n v="51.61"/>
    <n v="5"/>
    <n v="258.05"/>
    <x v="2"/>
    <x v="1"/>
  </r>
  <r>
    <s v="O2672"/>
    <d v="2023-07-08T00:00:00"/>
    <x v="6"/>
    <x v="2"/>
    <x v="2"/>
    <s v="C858"/>
    <x v="469"/>
    <s v="B1536"/>
    <x v="852"/>
    <x v="0"/>
    <n v="24.76"/>
    <n v="1"/>
    <n v="24.76"/>
    <x v="1"/>
    <x v="0"/>
  </r>
  <r>
    <s v="O3978"/>
    <d v="2024-09-23T00:00:00"/>
    <x v="1"/>
    <x v="6"/>
    <x v="1"/>
    <s v="C749"/>
    <x v="593"/>
    <s v="B1328"/>
    <x v="79"/>
    <x v="2"/>
    <n v="35.35"/>
    <n v="2"/>
    <n v="70.7"/>
    <x v="0"/>
    <x v="2"/>
  </r>
  <r>
    <s v="O1623"/>
    <d v="2023-02-12T00:00:00"/>
    <x v="0"/>
    <x v="3"/>
    <x v="2"/>
    <s v="C452"/>
    <x v="457"/>
    <s v="B1757"/>
    <x v="59"/>
    <x v="1"/>
    <n v="38.549999999999997"/>
    <n v="4"/>
    <n v="154.19999999999999"/>
    <x v="0"/>
    <x v="2"/>
  </r>
  <r>
    <s v="O3783"/>
    <d v="2025-01-31T00:00:00"/>
    <x v="2"/>
    <x v="11"/>
    <x v="0"/>
    <s v="C453"/>
    <x v="11"/>
    <s v="B1144"/>
    <x v="352"/>
    <x v="3"/>
    <n v="29.32"/>
    <n v="3"/>
    <n v="87.96"/>
    <x v="0"/>
    <x v="2"/>
  </r>
  <r>
    <s v="O3079"/>
    <d v="2023-06-24T00:00:00"/>
    <x v="6"/>
    <x v="1"/>
    <x v="2"/>
    <s v="C376"/>
    <x v="1028"/>
    <s v="B1438"/>
    <x v="1045"/>
    <x v="0"/>
    <n v="19.5"/>
    <n v="5"/>
    <n v="97.5"/>
    <x v="0"/>
    <x v="3"/>
  </r>
  <r>
    <s v="O1931"/>
    <d v="2024-09-11T00:00:00"/>
    <x v="3"/>
    <x v="6"/>
    <x v="1"/>
    <s v="C741"/>
    <x v="66"/>
    <s v="B1696"/>
    <x v="14"/>
    <x v="1"/>
    <n v="47.39"/>
    <n v="3"/>
    <n v="142.16999999999999"/>
    <x v="1"/>
    <x v="7"/>
  </r>
  <r>
    <s v="O3072"/>
    <d v="2023-02-15T00:00:00"/>
    <x v="3"/>
    <x v="3"/>
    <x v="2"/>
    <s v="C158"/>
    <x v="218"/>
    <s v="B1585"/>
    <x v="595"/>
    <x v="2"/>
    <n v="24.97"/>
    <n v="3"/>
    <n v="74.91"/>
    <x v="1"/>
    <x v="2"/>
  </r>
  <r>
    <s v="O1708"/>
    <d v="2024-09-30T00:00:00"/>
    <x v="1"/>
    <x v="6"/>
    <x v="1"/>
    <s v="C296"/>
    <x v="1029"/>
    <s v="B1515"/>
    <x v="409"/>
    <x v="0"/>
    <n v="39.36"/>
    <n v="4"/>
    <n v="157.44"/>
    <x v="1"/>
    <x v="7"/>
  </r>
  <r>
    <s v="O2197"/>
    <d v="2024-02-17T00:00:00"/>
    <x v="6"/>
    <x v="3"/>
    <x v="1"/>
    <s v="C531"/>
    <x v="231"/>
    <s v="B1418"/>
    <x v="882"/>
    <x v="0"/>
    <n v="13.16"/>
    <n v="3"/>
    <n v="39.479999999999997"/>
    <x v="3"/>
    <x v="3"/>
  </r>
  <r>
    <s v="O3401"/>
    <d v="2024-01-31T00:00:00"/>
    <x v="3"/>
    <x v="11"/>
    <x v="1"/>
    <s v="C354"/>
    <x v="420"/>
    <s v="B1357"/>
    <x v="101"/>
    <x v="0"/>
    <n v="39.020000000000003"/>
    <n v="1"/>
    <n v="39.020000000000003"/>
    <x v="0"/>
    <x v="0"/>
  </r>
  <r>
    <s v="O3579"/>
    <d v="2023-01-29T00:00:00"/>
    <x v="0"/>
    <x v="11"/>
    <x v="2"/>
    <s v="C527"/>
    <x v="0"/>
    <s v="B1028"/>
    <x v="518"/>
    <x v="0"/>
    <n v="22.79"/>
    <n v="2"/>
    <n v="45.58"/>
    <x v="2"/>
    <x v="0"/>
  </r>
  <r>
    <s v="O2533"/>
    <d v="2023-11-21T00:00:00"/>
    <x v="4"/>
    <x v="5"/>
    <x v="2"/>
    <s v="C835"/>
    <x v="117"/>
    <s v="B1791"/>
    <x v="1037"/>
    <x v="0"/>
    <n v="20.21"/>
    <n v="5"/>
    <n v="101.05"/>
    <x v="0"/>
    <x v="2"/>
  </r>
  <r>
    <s v="O3775"/>
    <d v="2023-08-28T00:00:00"/>
    <x v="1"/>
    <x v="8"/>
    <x v="2"/>
    <s v="C250"/>
    <x v="743"/>
    <s v="B1029"/>
    <x v="808"/>
    <x v="0"/>
    <n v="36.409999999999997"/>
    <n v="1"/>
    <n v="36.409999999999997"/>
    <x v="0"/>
    <x v="7"/>
  </r>
  <r>
    <s v="O2350"/>
    <d v="2024-04-17T00:00:00"/>
    <x v="3"/>
    <x v="7"/>
    <x v="1"/>
    <s v="C962"/>
    <x v="152"/>
    <s v="B1703"/>
    <x v="368"/>
    <x v="0"/>
    <n v="14.25"/>
    <n v="1"/>
    <n v="14.25"/>
    <x v="2"/>
    <x v="5"/>
  </r>
  <r>
    <s v="O2545"/>
    <d v="2023-08-12T00:00:00"/>
    <x v="6"/>
    <x v="8"/>
    <x v="2"/>
    <s v="C957"/>
    <x v="362"/>
    <s v="B1757"/>
    <x v="975"/>
    <x v="0"/>
    <n v="31.97"/>
    <n v="1"/>
    <n v="31.97"/>
    <x v="0"/>
    <x v="7"/>
  </r>
  <r>
    <s v="O2737"/>
    <d v="2023-07-19T00:00:00"/>
    <x v="3"/>
    <x v="2"/>
    <x v="2"/>
    <s v="C588"/>
    <x v="1030"/>
    <s v="B1117"/>
    <x v="394"/>
    <x v="0"/>
    <n v="41.23"/>
    <n v="4"/>
    <n v="164.92"/>
    <x v="2"/>
    <x v="3"/>
  </r>
  <r>
    <s v="O1919"/>
    <d v="2023-04-29T00:00:00"/>
    <x v="6"/>
    <x v="7"/>
    <x v="2"/>
    <s v="C453"/>
    <x v="11"/>
    <s v="B1228"/>
    <x v="1027"/>
    <x v="2"/>
    <n v="17.18"/>
    <n v="4"/>
    <n v="68.72"/>
    <x v="0"/>
    <x v="3"/>
  </r>
  <r>
    <s v="O1529"/>
    <d v="2024-07-23T00:00:00"/>
    <x v="4"/>
    <x v="2"/>
    <x v="1"/>
    <s v="C699"/>
    <x v="640"/>
    <s v="B1033"/>
    <x v="677"/>
    <x v="2"/>
    <n v="43.87"/>
    <n v="5"/>
    <n v="219.35"/>
    <x v="1"/>
    <x v="3"/>
  </r>
  <r>
    <s v="O3588"/>
    <d v="2025-06-03T00:00:00"/>
    <x v="4"/>
    <x v="1"/>
    <x v="0"/>
    <s v="C423"/>
    <x v="464"/>
    <s v="B1978"/>
    <x v="379"/>
    <x v="0"/>
    <n v="19.53"/>
    <n v="1"/>
    <n v="19.53"/>
    <x v="1"/>
    <x v="1"/>
  </r>
  <r>
    <s v="O2878"/>
    <d v="2025-03-06T00:00:00"/>
    <x v="5"/>
    <x v="0"/>
    <x v="0"/>
    <s v="C558"/>
    <x v="1031"/>
    <s v="B1157"/>
    <x v="206"/>
    <x v="3"/>
    <n v="43.78"/>
    <n v="2"/>
    <n v="87.56"/>
    <x v="2"/>
    <x v="5"/>
  </r>
  <r>
    <s v="O1468"/>
    <d v="2024-01-16T00:00:00"/>
    <x v="4"/>
    <x v="11"/>
    <x v="1"/>
    <s v="C354"/>
    <x v="420"/>
    <s v="B1768"/>
    <x v="63"/>
    <x v="1"/>
    <n v="21.5"/>
    <n v="2"/>
    <n v="43"/>
    <x v="3"/>
    <x v="7"/>
  </r>
  <r>
    <s v="O1282"/>
    <d v="2023-06-12T00:00:00"/>
    <x v="1"/>
    <x v="1"/>
    <x v="2"/>
    <s v="C230"/>
    <x v="774"/>
    <s v="B1362"/>
    <x v="775"/>
    <x v="1"/>
    <n v="49.2"/>
    <n v="1"/>
    <n v="49.2"/>
    <x v="3"/>
    <x v="3"/>
  </r>
  <r>
    <s v="O3350"/>
    <d v="2024-07-13T00:00:00"/>
    <x v="6"/>
    <x v="2"/>
    <x v="1"/>
    <s v="C476"/>
    <x v="554"/>
    <s v="B1085"/>
    <x v="899"/>
    <x v="3"/>
    <n v="35.28"/>
    <n v="2"/>
    <n v="70.56"/>
    <x v="1"/>
    <x v="2"/>
  </r>
  <r>
    <s v="O3915"/>
    <d v="2024-09-07T00:00:00"/>
    <x v="6"/>
    <x v="6"/>
    <x v="1"/>
    <s v="C569"/>
    <x v="550"/>
    <s v="B1730"/>
    <x v="113"/>
    <x v="2"/>
    <n v="38.479999999999997"/>
    <n v="1"/>
    <n v="38.479999999999997"/>
    <x v="1"/>
    <x v="0"/>
  </r>
  <r>
    <s v="O3055"/>
    <d v="2022-12-12T00:00:00"/>
    <x v="1"/>
    <x v="9"/>
    <x v="3"/>
    <s v="C413"/>
    <x v="693"/>
    <s v="B1607"/>
    <x v="747"/>
    <x v="0"/>
    <n v="13.76"/>
    <n v="3"/>
    <n v="41.28"/>
    <x v="2"/>
    <x v="2"/>
  </r>
  <r>
    <s v="O2329"/>
    <d v="2023-03-18T00:00:00"/>
    <x v="6"/>
    <x v="0"/>
    <x v="2"/>
    <s v="C691"/>
    <x v="533"/>
    <s v="B1594"/>
    <x v="161"/>
    <x v="0"/>
    <n v="53.66"/>
    <n v="2"/>
    <n v="107.32"/>
    <x v="1"/>
    <x v="3"/>
  </r>
  <r>
    <s v="O3733"/>
    <d v="2023-03-06T00:00:00"/>
    <x v="1"/>
    <x v="0"/>
    <x v="2"/>
    <s v="C491"/>
    <x v="1032"/>
    <s v="B1774"/>
    <x v="613"/>
    <x v="0"/>
    <n v="32.549999999999997"/>
    <n v="4"/>
    <n v="130.19999999999999"/>
    <x v="2"/>
    <x v="7"/>
  </r>
  <r>
    <s v="O3657"/>
    <d v="2024-07-14T00:00:00"/>
    <x v="0"/>
    <x v="2"/>
    <x v="1"/>
    <s v="C604"/>
    <x v="673"/>
    <s v="B1669"/>
    <x v="891"/>
    <x v="2"/>
    <n v="7.46"/>
    <n v="3"/>
    <n v="22.38"/>
    <x v="2"/>
    <x v="0"/>
  </r>
  <r>
    <s v="O3809"/>
    <d v="2023-12-09T00:00:00"/>
    <x v="6"/>
    <x v="9"/>
    <x v="2"/>
    <s v="C828"/>
    <x v="1033"/>
    <s v="B1274"/>
    <x v="1042"/>
    <x v="1"/>
    <n v="25.37"/>
    <n v="2"/>
    <n v="50.74"/>
    <x v="0"/>
    <x v="7"/>
  </r>
  <r>
    <s v="O1628"/>
    <d v="2023-06-16T00:00:00"/>
    <x v="2"/>
    <x v="1"/>
    <x v="2"/>
    <s v="C252"/>
    <x v="681"/>
    <s v="B1833"/>
    <x v="1046"/>
    <x v="0"/>
    <n v="19.12"/>
    <n v="4"/>
    <n v="76.48"/>
    <x v="1"/>
    <x v="3"/>
  </r>
  <r>
    <s v="O3102"/>
    <d v="2023-09-03T00:00:00"/>
    <x v="0"/>
    <x v="6"/>
    <x v="2"/>
    <s v="C478"/>
    <x v="1034"/>
    <s v="B1515"/>
    <x v="501"/>
    <x v="0"/>
    <n v="23.9"/>
    <n v="3"/>
    <n v="71.7"/>
    <x v="1"/>
    <x v="1"/>
  </r>
  <r>
    <s v="O2898"/>
    <d v="2025-02-02T00:00:00"/>
    <x v="0"/>
    <x v="3"/>
    <x v="0"/>
    <s v="C816"/>
    <x v="148"/>
    <s v="B1172"/>
    <x v="231"/>
    <x v="2"/>
    <n v="15.18"/>
    <n v="4"/>
    <n v="60.72"/>
    <x v="2"/>
    <x v="6"/>
  </r>
  <r>
    <s v="O1181"/>
    <d v="2024-06-30T00:00:00"/>
    <x v="0"/>
    <x v="1"/>
    <x v="1"/>
    <s v="C430"/>
    <x v="1035"/>
    <s v="B1928"/>
    <x v="1047"/>
    <x v="0"/>
    <n v="18.89"/>
    <n v="2"/>
    <n v="37.78"/>
    <x v="0"/>
    <x v="3"/>
  </r>
  <r>
    <s v="O3870"/>
    <d v="2023-01-05T00:00:00"/>
    <x v="5"/>
    <x v="11"/>
    <x v="2"/>
    <s v="C604"/>
    <x v="696"/>
    <s v="B1598"/>
    <x v="792"/>
    <x v="2"/>
    <n v="5.0999999999999996"/>
    <n v="4"/>
    <n v="20.399999999999999"/>
    <x v="0"/>
    <x v="2"/>
  </r>
  <r>
    <s v="O3981"/>
    <d v="2023-12-20T00:00:00"/>
    <x v="3"/>
    <x v="9"/>
    <x v="2"/>
    <s v="C225"/>
    <x v="162"/>
    <s v="B1008"/>
    <x v="177"/>
    <x v="2"/>
    <n v="5.18"/>
    <n v="5"/>
    <n v="25.9"/>
    <x v="2"/>
    <x v="2"/>
  </r>
  <r>
    <s v="O3279"/>
    <d v="2024-09-14T00:00:00"/>
    <x v="6"/>
    <x v="6"/>
    <x v="1"/>
    <s v="C235"/>
    <x v="294"/>
    <s v="B1383"/>
    <x v="324"/>
    <x v="2"/>
    <n v="26.91"/>
    <n v="2"/>
    <n v="53.82"/>
    <x v="0"/>
    <x v="1"/>
  </r>
  <r>
    <s v="O1404"/>
    <d v="2023-02-23T00:00:00"/>
    <x v="5"/>
    <x v="3"/>
    <x v="2"/>
    <s v="C654"/>
    <x v="952"/>
    <s v="B1997"/>
    <x v="484"/>
    <x v="2"/>
    <n v="7.08"/>
    <n v="5"/>
    <n v="35.4"/>
    <x v="0"/>
    <x v="2"/>
  </r>
  <r>
    <s v="O2563"/>
    <d v="2024-05-11T00:00:00"/>
    <x v="6"/>
    <x v="4"/>
    <x v="1"/>
    <s v="C167"/>
    <x v="456"/>
    <s v="B1106"/>
    <x v="432"/>
    <x v="2"/>
    <n v="31.12"/>
    <n v="2"/>
    <n v="62.24"/>
    <x v="0"/>
    <x v="3"/>
  </r>
  <r>
    <s v="O3811"/>
    <d v="2024-05-19T00:00:00"/>
    <x v="0"/>
    <x v="4"/>
    <x v="1"/>
    <s v="C651"/>
    <x v="213"/>
    <s v="B1851"/>
    <x v="232"/>
    <x v="0"/>
    <n v="56.13"/>
    <n v="4"/>
    <n v="224.52"/>
    <x v="0"/>
    <x v="2"/>
  </r>
  <r>
    <s v="O3183"/>
    <d v="2025-07-04T00:00:00"/>
    <x v="2"/>
    <x v="2"/>
    <x v="0"/>
    <s v="C858"/>
    <x v="283"/>
    <s v="B1931"/>
    <x v="130"/>
    <x v="0"/>
    <n v="15.54"/>
    <n v="5"/>
    <n v="77.7"/>
    <x v="0"/>
    <x v="0"/>
  </r>
  <r>
    <s v="O2764"/>
    <d v="2022-11-23T00:00:00"/>
    <x v="3"/>
    <x v="5"/>
    <x v="3"/>
    <s v="C994"/>
    <x v="956"/>
    <s v="B1972"/>
    <x v="70"/>
    <x v="2"/>
    <n v="30.82"/>
    <n v="2"/>
    <n v="61.64"/>
    <x v="0"/>
    <x v="3"/>
  </r>
  <r>
    <s v="O1474"/>
    <d v="2023-04-05T00:00:00"/>
    <x v="3"/>
    <x v="7"/>
    <x v="2"/>
    <s v="C825"/>
    <x v="227"/>
    <s v="B1945"/>
    <x v="1048"/>
    <x v="2"/>
    <n v="18.3"/>
    <n v="1"/>
    <n v="18.3"/>
    <x v="3"/>
    <x v="4"/>
  </r>
  <r>
    <s v="O2722"/>
    <d v="2023-07-23T00:00:00"/>
    <x v="0"/>
    <x v="2"/>
    <x v="2"/>
    <s v="C775"/>
    <x v="675"/>
    <s v="B1536"/>
    <x v="556"/>
    <x v="0"/>
    <n v="14.53"/>
    <n v="3"/>
    <n v="43.59"/>
    <x v="0"/>
    <x v="2"/>
  </r>
  <r>
    <s v="O1742"/>
    <d v="2023-11-04T00:00:00"/>
    <x v="6"/>
    <x v="5"/>
    <x v="2"/>
    <s v="C100"/>
    <x v="720"/>
    <s v="B1117"/>
    <x v="679"/>
    <x v="2"/>
    <n v="44.3"/>
    <n v="1"/>
    <n v="44.3"/>
    <x v="2"/>
    <x v="7"/>
  </r>
  <r>
    <s v="O2833"/>
    <d v="2022-10-16T00:00:00"/>
    <x v="0"/>
    <x v="10"/>
    <x v="3"/>
    <s v="C202"/>
    <x v="914"/>
    <s v="B1451"/>
    <x v="640"/>
    <x v="0"/>
    <n v="44.42"/>
    <n v="3"/>
    <n v="133.26"/>
    <x v="0"/>
    <x v="5"/>
  </r>
  <r>
    <s v="O2652"/>
    <d v="2022-08-31T00:00:00"/>
    <x v="3"/>
    <x v="8"/>
    <x v="3"/>
    <s v="C683"/>
    <x v="301"/>
    <s v="B1926"/>
    <x v="502"/>
    <x v="0"/>
    <n v="53.52"/>
    <n v="5"/>
    <n v="267.60000000000002"/>
    <x v="0"/>
    <x v="2"/>
  </r>
  <r>
    <s v="O3747"/>
    <d v="2025-05-15T00:00:00"/>
    <x v="5"/>
    <x v="4"/>
    <x v="0"/>
    <s v="C571"/>
    <x v="491"/>
    <s v="B1867"/>
    <x v="684"/>
    <x v="2"/>
    <n v="17.09"/>
    <n v="3"/>
    <n v="51.27"/>
    <x v="1"/>
    <x v="2"/>
  </r>
  <r>
    <s v="O3001"/>
    <d v="2022-11-11T00:00:00"/>
    <x v="2"/>
    <x v="5"/>
    <x v="3"/>
    <s v="C213"/>
    <x v="409"/>
    <s v="B1874"/>
    <x v="600"/>
    <x v="3"/>
    <n v="45.19"/>
    <n v="3"/>
    <n v="135.57"/>
    <x v="0"/>
    <x v="7"/>
  </r>
  <r>
    <s v="O2054"/>
    <d v="2024-05-27T00:00:00"/>
    <x v="1"/>
    <x v="4"/>
    <x v="1"/>
    <s v="C984"/>
    <x v="839"/>
    <s v="B1327"/>
    <x v="131"/>
    <x v="1"/>
    <n v="13.68"/>
    <n v="2"/>
    <n v="27.36"/>
    <x v="2"/>
    <x v="2"/>
  </r>
  <r>
    <s v="O2320"/>
    <d v="2024-03-30T00:00:00"/>
    <x v="6"/>
    <x v="0"/>
    <x v="1"/>
    <s v="C932"/>
    <x v="892"/>
    <s v="B1728"/>
    <x v="307"/>
    <x v="2"/>
    <n v="8.69"/>
    <n v="2"/>
    <n v="17.38"/>
    <x v="0"/>
    <x v="5"/>
  </r>
  <r>
    <s v="O3919"/>
    <d v="2023-07-06T00:00:00"/>
    <x v="5"/>
    <x v="2"/>
    <x v="2"/>
    <s v="C950"/>
    <x v="688"/>
    <s v="B1795"/>
    <x v="369"/>
    <x v="2"/>
    <n v="13.79"/>
    <n v="4"/>
    <n v="55.16"/>
    <x v="0"/>
    <x v="2"/>
  </r>
  <r>
    <s v="O1457"/>
    <d v="2023-04-09T00:00:00"/>
    <x v="0"/>
    <x v="7"/>
    <x v="2"/>
    <s v="C199"/>
    <x v="618"/>
    <s v="B1540"/>
    <x v="1049"/>
    <x v="2"/>
    <n v="24.83"/>
    <n v="4"/>
    <n v="99.32"/>
    <x v="2"/>
    <x v="0"/>
  </r>
  <r>
    <s v="O1025"/>
    <d v="2024-02-17T00:00:00"/>
    <x v="6"/>
    <x v="3"/>
    <x v="1"/>
    <s v="C772"/>
    <x v="459"/>
    <s v="B1357"/>
    <x v="101"/>
    <x v="3"/>
    <n v="40.700000000000003"/>
    <n v="1"/>
    <n v="40.700000000000003"/>
    <x v="0"/>
    <x v="3"/>
  </r>
  <r>
    <s v="O2102"/>
    <d v="2023-03-18T00:00:00"/>
    <x v="6"/>
    <x v="0"/>
    <x v="2"/>
    <s v="C928"/>
    <x v="907"/>
    <s v="B1434"/>
    <x v="550"/>
    <x v="3"/>
    <n v="43.21"/>
    <n v="1"/>
    <n v="43.21"/>
    <x v="1"/>
    <x v="0"/>
  </r>
  <r>
    <s v="O1151"/>
    <d v="2024-11-18T00:00:00"/>
    <x v="1"/>
    <x v="5"/>
    <x v="1"/>
    <s v="C579"/>
    <x v="1036"/>
    <s v="B1530"/>
    <x v="715"/>
    <x v="2"/>
    <n v="38.9"/>
    <n v="5"/>
    <n v="194.5"/>
    <x v="1"/>
    <x v="3"/>
  </r>
  <r>
    <s v="O2297"/>
    <d v="2023-06-14T00:00:00"/>
    <x v="3"/>
    <x v="1"/>
    <x v="2"/>
    <s v="C775"/>
    <x v="690"/>
    <s v="B1845"/>
    <x v="1050"/>
    <x v="2"/>
    <n v="29.53"/>
    <n v="3"/>
    <n v="88.59"/>
    <x v="0"/>
    <x v="0"/>
  </r>
  <r>
    <s v="O3330"/>
    <d v="2025-03-04T00:00:00"/>
    <x v="4"/>
    <x v="0"/>
    <x v="0"/>
    <s v="C313"/>
    <x v="97"/>
    <s v="B1983"/>
    <x v="314"/>
    <x v="1"/>
    <n v="22.15"/>
    <n v="3"/>
    <n v="66.45"/>
    <x v="2"/>
    <x v="3"/>
  </r>
  <r>
    <s v="O1577"/>
    <d v="2024-11-22T00:00:00"/>
    <x v="2"/>
    <x v="5"/>
    <x v="1"/>
    <s v="C455"/>
    <x v="572"/>
    <s v="B1036"/>
    <x v="901"/>
    <x v="0"/>
    <n v="19.29"/>
    <n v="3"/>
    <n v="57.87"/>
    <x v="2"/>
    <x v="2"/>
  </r>
  <r>
    <s v="O3936"/>
    <d v="2025-04-11T00:00:00"/>
    <x v="2"/>
    <x v="7"/>
    <x v="0"/>
    <s v="C333"/>
    <x v="415"/>
    <s v="B1283"/>
    <x v="904"/>
    <x v="2"/>
    <n v="17.66"/>
    <n v="5"/>
    <n v="88.3"/>
    <x v="0"/>
    <x v="7"/>
  </r>
  <r>
    <s v="O2038"/>
    <d v="2023-12-20T00:00:00"/>
    <x v="3"/>
    <x v="9"/>
    <x v="2"/>
    <s v="C692"/>
    <x v="172"/>
    <s v="B1237"/>
    <x v="949"/>
    <x v="3"/>
    <n v="24.72"/>
    <n v="3"/>
    <n v="74.16"/>
    <x v="3"/>
    <x v="0"/>
  </r>
  <r>
    <s v="O3742"/>
    <d v="2023-05-05T00:00:00"/>
    <x v="2"/>
    <x v="4"/>
    <x v="2"/>
    <s v="C604"/>
    <x v="673"/>
    <s v="B1621"/>
    <x v="64"/>
    <x v="1"/>
    <n v="28.95"/>
    <n v="5"/>
    <n v="144.75"/>
    <x v="0"/>
    <x v="2"/>
  </r>
  <r>
    <s v="O1894"/>
    <d v="2023-05-20T00:00:00"/>
    <x v="6"/>
    <x v="4"/>
    <x v="2"/>
    <s v="C108"/>
    <x v="1037"/>
    <s v="B1016"/>
    <x v="1051"/>
    <x v="3"/>
    <n v="14.37"/>
    <n v="1"/>
    <n v="14.37"/>
    <x v="2"/>
    <x v="3"/>
  </r>
  <r>
    <s v="O1138"/>
    <d v="2023-01-09T00:00:00"/>
    <x v="1"/>
    <x v="11"/>
    <x v="2"/>
    <s v="C383"/>
    <x v="1038"/>
    <s v="B1257"/>
    <x v="606"/>
    <x v="1"/>
    <n v="45.78"/>
    <n v="2"/>
    <n v="91.56"/>
    <x v="2"/>
    <x v="0"/>
  </r>
  <r>
    <s v="O2010"/>
    <d v="2023-04-10T00:00:00"/>
    <x v="1"/>
    <x v="7"/>
    <x v="2"/>
    <s v="C540"/>
    <x v="1039"/>
    <s v="B1659"/>
    <x v="465"/>
    <x v="2"/>
    <n v="35.4"/>
    <n v="5"/>
    <n v="177"/>
    <x v="1"/>
    <x v="3"/>
  </r>
  <r>
    <s v="O1467"/>
    <d v="2023-02-07T00:00:00"/>
    <x v="4"/>
    <x v="3"/>
    <x v="2"/>
    <s v="C613"/>
    <x v="770"/>
    <s v="B1515"/>
    <x v="1052"/>
    <x v="3"/>
    <n v="20.43"/>
    <n v="1"/>
    <n v="20.43"/>
    <x v="0"/>
    <x v="1"/>
  </r>
  <r>
    <s v="O3237"/>
    <d v="2024-07-15T00:00:00"/>
    <x v="1"/>
    <x v="2"/>
    <x v="1"/>
    <s v="C993"/>
    <x v="779"/>
    <s v="B1739"/>
    <x v="807"/>
    <x v="1"/>
    <n v="25.3"/>
    <n v="3"/>
    <n v="75.900000000000006"/>
    <x v="2"/>
    <x v="2"/>
  </r>
  <r>
    <s v="O2369"/>
    <d v="2025-06-01T00:00:00"/>
    <x v="0"/>
    <x v="1"/>
    <x v="0"/>
    <s v="C660"/>
    <x v="1040"/>
    <s v="B1688"/>
    <x v="72"/>
    <x v="0"/>
    <n v="34.96"/>
    <n v="3"/>
    <n v="104.88"/>
    <x v="0"/>
    <x v="0"/>
  </r>
  <r>
    <s v="O3774"/>
    <d v="2025-06-24T00:00:00"/>
    <x v="4"/>
    <x v="1"/>
    <x v="0"/>
    <s v="C996"/>
    <x v="388"/>
    <s v="B1228"/>
    <x v="946"/>
    <x v="0"/>
    <n v="46.01"/>
    <n v="4"/>
    <n v="184.04"/>
    <x v="2"/>
    <x v="5"/>
  </r>
  <r>
    <s v="O1387"/>
    <d v="2024-05-26T00:00:00"/>
    <x v="0"/>
    <x v="4"/>
    <x v="1"/>
    <s v="C589"/>
    <x v="555"/>
    <s v="B1563"/>
    <x v="98"/>
    <x v="1"/>
    <n v="30.3"/>
    <n v="1"/>
    <n v="30.3"/>
    <x v="1"/>
    <x v="1"/>
  </r>
  <r>
    <s v="O2845"/>
    <d v="2023-06-12T00:00:00"/>
    <x v="1"/>
    <x v="1"/>
    <x v="2"/>
    <s v="C850"/>
    <x v="336"/>
    <s v="B1037"/>
    <x v="958"/>
    <x v="2"/>
    <n v="6.39"/>
    <n v="5"/>
    <n v="31.95"/>
    <x v="1"/>
    <x v="1"/>
  </r>
  <r>
    <s v="O1745"/>
    <d v="2023-10-26T00:00:00"/>
    <x v="5"/>
    <x v="10"/>
    <x v="2"/>
    <s v="C102"/>
    <x v="1041"/>
    <s v="B1515"/>
    <x v="501"/>
    <x v="3"/>
    <n v="26.21"/>
    <n v="3"/>
    <n v="78.63"/>
    <x v="2"/>
    <x v="7"/>
  </r>
  <r>
    <s v="O3195"/>
    <d v="2022-12-12T00:00:00"/>
    <x v="1"/>
    <x v="9"/>
    <x v="3"/>
    <s v="C452"/>
    <x v="546"/>
    <s v="B1098"/>
    <x v="451"/>
    <x v="0"/>
    <n v="7.59"/>
    <n v="4"/>
    <n v="30.36"/>
    <x v="0"/>
    <x v="0"/>
  </r>
  <r>
    <s v="O1356"/>
    <d v="2024-08-28T00:00:00"/>
    <x v="3"/>
    <x v="8"/>
    <x v="1"/>
    <s v="C274"/>
    <x v="135"/>
    <s v="B1987"/>
    <x v="546"/>
    <x v="1"/>
    <n v="40.61"/>
    <n v="1"/>
    <n v="40.61"/>
    <x v="3"/>
    <x v="7"/>
  </r>
  <r>
    <s v="O2127"/>
    <d v="2023-05-03T00:00:00"/>
    <x v="3"/>
    <x v="4"/>
    <x v="2"/>
    <s v="C131"/>
    <x v="641"/>
    <s v="B1465"/>
    <x v="1053"/>
    <x v="0"/>
    <n v="26.82"/>
    <n v="2"/>
    <n v="53.64"/>
    <x v="1"/>
    <x v="3"/>
  </r>
  <r>
    <s v="O1315"/>
    <d v="2023-10-31T00:00:00"/>
    <x v="4"/>
    <x v="10"/>
    <x v="2"/>
    <s v="C553"/>
    <x v="1042"/>
    <s v="B1578"/>
    <x v="171"/>
    <x v="0"/>
    <n v="20.56"/>
    <n v="5"/>
    <n v="102.8"/>
    <x v="3"/>
    <x v="3"/>
  </r>
  <r>
    <s v="O3458"/>
    <d v="2024-11-08T00:00:00"/>
    <x v="2"/>
    <x v="5"/>
    <x v="1"/>
    <s v="C827"/>
    <x v="1043"/>
    <s v="B1726"/>
    <x v="167"/>
    <x v="0"/>
    <n v="14.92"/>
    <n v="3"/>
    <n v="44.76"/>
    <x v="2"/>
    <x v="3"/>
  </r>
  <r>
    <s v="O2354"/>
    <d v="2024-07-24T00:00:00"/>
    <x v="3"/>
    <x v="2"/>
    <x v="1"/>
    <s v="C828"/>
    <x v="1033"/>
    <s v="B1729"/>
    <x v="165"/>
    <x v="0"/>
    <n v="31.09"/>
    <n v="1"/>
    <n v="31.09"/>
    <x v="0"/>
    <x v="0"/>
  </r>
  <r>
    <s v="O1439"/>
    <d v="2023-07-02T00:00:00"/>
    <x v="0"/>
    <x v="2"/>
    <x v="2"/>
    <s v="C109"/>
    <x v="182"/>
    <s v="B1165"/>
    <x v="1054"/>
    <x v="3"/>
    <n v="10.88"/>
    <n v="4"/>
    <n v="43.52"/>
    <x v="2"/>
    <x v="2"/>
  </r>
  <r>
    <s v="O3960"/>
    <d v="2023-11-02T00:00:00"/>
    <x v="5"/>
    <x v="5"/>
    <x v="2"/>
    <s v="C256"/>
    <x v="1015"/>
    <s v="B1232"/>
    <x v="803"/>
    <x v="1"/>
    <n v="24.03"/>
    <n v="4"/>
    <n v="96.12"/>
    <x v="2"/>
    <x v="1"/>
  </r>
  <r>
    <s v="O1820"/>
    <d v="2024-05-08T00:00:00"/>
    <x v="3"/>
    <x v="4"/>
    <x v="1"/>
    <s v="C980"/>
    <x v="121"/>
    <s v="B1058"/>
    <x v="552"/>
    <x v="0"/>
    <n v="38.200000000000003"/>
    <n v="3"/>
    <n v="114.6"/>
    <x v="1"/>
    <x v="7"/>
  </r>
  <r>
    <s v="O1738"/>
    <d v="2024-09-17T00:00:00"/>
    <x v="4"/>
    <x v="6"/>
    <x v="1"/>
    <s v="C959"/>
    <x v="549"/>
    <s v="B1386"/>
    <x v="994"/>
    <x v="0"/>
    <n v="22.13"/>
    <n v="4"/>
    <n v="88.52"/>
    <x v="1"/>
    <x v="0"/>
  </r>
  <r>
    <s v="O3421"/>
    <d v="2024-01-09T00:00:00"/>
    <x v="4"/>
    <x v="11"/>
    <x v="1"/>
    <s v="C588"/>
    <x v="1030"/>
    <s v="B1726"/>
    <x v="167"/>
    <x v="2"/>
    <n v="17.850000000000001"/>
    <n v="3"/>
    <n v="53.55"/>
    <x v="0"/>
    <x v="0"/>
  </r>
  <r>
    <s v="O3614"/>
    <d v="2022-10-31T00:00:00"/>
    <x v="1"/>
    <x v="10"/>
    <x v="3"/>
    <s v="C601"/>
    <x v="159"/>
    <s v="B1998"/>
    <x v="868"/>
    <x v="0"/>
    <n v="19.61"/>
    <n v="2"/>
    <n v="39.22"/>
    <x v="0"/>
    <x v="2"/>
  </r>
  <r>
    <s v="O3709"/>
    <d v="2023-06-09T00:00:00"/>
    <x v="2"/>
    <x v="1"/>
    <x v="2"/>
    <s v="C202"/>
    <x v="914"/>
    <s v="B1186"/>
    <x v="458"/>
    <x v="2"/>
    <n v="39.869999999999997"/>
    <n v="2"/>
    <n v="79.739999999999995"/>
    <x v="2"/>
    <x v="2"/>
  </r>
  <r>
    <s v="O1645"/>
    <d v="2024-08-15T00:00:00"/>
    <x v="5"/>
    <x v="8"/>
    <x v="1"/>
    <s v="C848"/>
    <x v="1044"/>
    <s v="B1723"/>
    <x v="1055"/>
    <x v="3"/>
    <n v="42.48"/>
    <n v="5"/>
    <n v="212.4"/>
    <x v="2"/>
    <x v="0"/>
  </r>
  <r>
    <s v="O3115"/>
    <d v="2024-10-19T00:00:00"/>
    <x v="6"/>
    <x v="10"/>
    <x v="1"/>
    <s v="C101"/>
    <x v="581"/>
    <s v="B1920"/>
    <x v="1056"/>
    <x v="0"/>
    <n v="43.46"/>
    <n v="4"/>
    <n v="173.84"/>
    <x v="0"/>
    <x v="2"/>
  </r>
  <r>
    <s v="O3491"/>
    <d v="2023-07-13T00:00:00"/>
    <x v="5"/>
    <x v="2"/>
    <x v="2"/>
    <s v="C821"/>
    <x v="146"/>
    <s v="B1326"/>
    <x v="1057"/>
    <x v="1"/>
    <n v="32.03"/>
    <n v="5"/>
    <n v="160.15"/>
    <x v="0"/>
    <x v="3"/>
  </r>
  <r>
    <s v="O2844"/>
    <d v="2022-12-18T00:00:00"/>
    <x v="0"/>
    <x v="9"/>
    <x v="3"/>
    <s v="C213"/>
    <x v="777"/>
    <s v="B1469"/>
    <x v="1010"/>
    <x v="3"/>
    <n v="5.57"/>
    <n v="1"/>
    <n v="5.57"/>
    <x v="1"/>
    <x v="0"/>
  </r>
  <r>
    <s v="O1326"/>
    <d v="2024-05-20T00:00:00"/>
    <x v="1"/>
    <x v="4"/>
    <x v="1"/>
    <s v="C594"/>
    <x v="728"/>
    <s v="B1690"/>
    <x v="1040"/>
    <x v="3"/>
    <n v="47.42"/>
    <n v="3"/>
    <n v="142.26"/>
    <x v="1"/>
    <x v="0"/>
  </r>
  <r>
    <s v="O2665"/>
    <d v="2025-01-09T00:00:00"/>
    <x v="5"/>
    <x v="11"/>
    <x v="0"/>
    <s v="C255"/>
    <x v="1045"/>
    <s v="B1651"/>
    <x v="691"/>
    <x v="0"/>
    <n v="40.42"/>
    <n v="4"/>
    <n v="161.68"/>
    <x v="2"/>
    <x v="0"/>
  </r>
  <r>
    <s v="O3233"/>
    <d v="2023-09-24T00:00:00"/>
    <x v="0"/>
    <x v="6"/>
    <x v="2"/>
    <s v="C814"/>
    <x v="493"/>
    <s v="B1316"/>
    <x v="794"/>
    <x v="0"/>
    <n v="25.78"/>
    <n v="3"/>
    <n v="77.34"/>
    <x v="0"/>
    <x v="2"/>
  </r>
  <r>
    <s v="O2283"/>
    <d v="2023-09-27T00:00:00"/>
    <x v="3"/>
    <x v="6"/>
    <x v="2"/>
    <s v="C108"/>
    <x v="1037"/>
    <s v="B1937"/>
    <x v="55"/>
    <x v="0"/>
    <n v="28.02"/>
    <n v="4"/>
    <n v="112.08"/>
    <x v="0"/>
    <x v="0"/>
  </r>
  <r>
    <s v="O2285"/>
    <d v="2023-08-14T00:00:00"/>
    <x v="1"/>
    <x v="8"/>
    <x v="2"/>
    <s v="C742"/>
    <x v="394"/>
    <s v="B1569"/>
    <x v="1058"/>
    <x v="0"/>
    <n v="18.670000000000002"/>
    <n v="5"/>
    <n v="93.35"/>
    <x v="0"/>
    <x v="2"/>
  </r>
  <r>
    <s v="O2801"/>
    <d v="2023-05-25T00:00:00"/>
    <x v="5"/>
    <x v="4"/>
    <x v="2"/>
    <s v="C365"/>
    <x v="1046"/>
    <s v="B1877"/>
    <x v="362"/>
    <x v="0"/>
    <n v="25.33"/>
    <n v="1"/>
    <n v="25.33"/>
    <x v="0"/>
    <x v="2"/>
  </r>
  <r>
    <s v="O3337"/>
    <d v="2024-06-11T00:00:00"/>
    <x v="4"/>
    <x v="1"/>
    <x v="1"/>
    <s v="C660"/>
    <x v="669"/>
    <s v="B1503"/>
    <x v="714"/>
    <x v="2"/>
    <n v="18.059999999999999"/>
    <n v="5"/>
    <n v="90.3"/>
    <x v="0"/>
    <x v="0"/>
  </r>
  <r>
    <s v="O1702"/>
    <d v="2024-12-27T00:00:00"/>
    <x v="2"/>
    <x v="9"/>
    <x v="1"/>
    <s v="C966"/>
    <x v="760"/>
    <s v="B1922"/>
    <x v="587"/>
    <x v="1"/>
    <n v="22.62"/>
    <n v="4"/>
    <n v="90.48"/>
    <x v="3"/>
    <x v="2"/>
  </r>
  <r>
    <s v="O1920"/>
    <d v="2023-05-23T00:00:00"/>
    <x v="4"/>
    <x v="4"/>
    <x v="2"/>
    <s v="C213"/>
    <x v="1018"/>
    <s v="B1887"/>
    <x v="523"/>
    <x v="0"/>
    <n v="26.39"/>
    <n v="2"/>
    <n v="52.78"/>
    <x v="0"/>
    <x v="7"/>
  </r>
  <r>
    <s v="O2579"/>
    <d v="2024-09-16T00:00:00"/>
    <x v="1"/>
    <x v="6"/>
    <x v="1"/>
    <s v="C177"/>
    <x v="100"/>
    <s v="B1756"/>
    <x v="20"/>
    <x v="0"/>
    <n v="50.81"/>
    <n v="3"/>
    <n v="152.43"/>
    <x v="0"/>
    <x v="0"/>
  </r>
  <r>
    <s v="O1964"/>
    <d v="2024-03-06T00:00:00"/>
    <x v="3"/>
    <x v="0"/>
    <x v="1"/>
    <s v="C396"/>
    <x v="574"/>
    <s v="B1392"/>
    <x v="754"/>
    <x v="3"/>
    <n v="19.93"/>
    <n v="3"/>
    <n v="59.79"/>
    <x v="3"/>
    <x v="0"/>
  </r>
  <r>
    <s v="O2888"/>
    <d v="2023-04-27T00:00:00"/>
    <x v="5"/>
    <x v="7"/>
    <x v="2"/>
    <s v="C746"/>
    <x v="619"/>
    <s v="B1991"/>
    <x v="599"/>
    <x v="0"/>
    <n v="42.74"/>
    <n v="4"/>
    <n v="170.96"/>
    <x v="2"/>
    <x v="5"/>
  </r>
  <r>
    <s v="O1256"/>
    <d v="2023-11-25T00:00:00"/>
    <x v="6"/>
    <x v="5"/>
    <x v="2"/>
    <s v="C966"/>
    <x v="846"/>
    <s v="B1160"/>
    <x v="902"/>
    <x v="1"/>
    <n v="34.96"/>
    <n v="4"/>
    <n v="139.84"/>
    <x v="3"/>
    <x v="3"/>
  </r>
  <r>
    <s v="O1421"/>
    <d v="2024-09-12T00:00:00"/>
    <x v="5"/>
    <x v="6"/>
    <x v="1"/>
    <s v="C370"/>
    <x v="1047"/>
    <s v="B1099"/>
    <x v="308"/>
    <x v="1"/>
    <n v="28.13"/>
    <n v="2"/>
    <n v="56.26"/>
    <x v="0"/>
    <x v="1"/>
  </r>
  <r>
    <s v="O2413"/>
    <d v="2024-08-06T00:00:00"/>
    <x v="4"/>
    <x v="8"/>
    <x v="1"/>
    <s v="C178"/>
    <x v="689"/>
    <s v="B1003"/>
    <x v="361"/>
    <x v="0"/>
    <n v="35.71"/>
    <n v="2"/>
    <n v="71.42"/>
    <x v="2"/>
    <x v="6"/>
  </r>
  <r>
    <s v="O2912"/>
    <d v="2022-11-12T00:00:00"/>
    <x v="6"/>
    <x v="5"/>
    <x v="3"/>
    <s v="C607"/>
    <x v="506"/>
    <s v="B1240"/>
    <x v="197"/>
    <x v="0"/>
    <n v="19.64"/>
    <n v="2"/>
    <n v="39.28"/>
    <x v="2"/>
    <x v="5"/>
  </r>
  <r>
    <s v="O1856"/>
    <d v="2024-10-02T00:00:00"/>
    <x v="3"/>
    <x v="10"/>
    <x v="1"/>
    <s v="C930"/>
    <x v="1048"/>
    <s v="B1903"/>
    <x v="194"/>
    <x v="0"/>
    <n v="34.090000000000003"/>
    <n v="4"/>
    <n v="136.36000000000001"/>
    <x v="1"/>
    <x v="1"/>
  </r>
  <r>
    <s v="O3569"/>
    <d v="2024-10-08T00:00:00"/>
    <x v="4"/>
    <x v="10"/>
    <x v="1"/>
    <s v="C877"/>
    <x v="744"/>
    <s v="B1125"/>
    <x v="126"/>
    <x v="1"/>
    <n v="28.28"/>
    <n v="3"/>
    <n v="84.84"/>
    <x v="0"/>
    <x v="6"/>
  </r>
  <r>
    <s v="O2827"/>
    <d v="2025-05-24T00:00:00"/>
    <x v="6"/>
    <x v="4"/>
    <x v="0"/>
    <s v="C639"/>
    <x v="951"/>
    <s v="B1874"/>
    <x v="600"/>
    <x v="0"/>
    <n v="45.23"/>
    <n v="2"/>
    <n v="90.46"/>
    <x v="0"/>
    <x v="3"/>
  </r>
  <r>
    <s v="O3939"/>
    <d v="2023-09-01T00:00:00"/>
    <x v="2"/>
    <x v="6"/>
    <x v="2"/>
    <s v="C272"/>
    <x v="509"/>
    <s v="B1382"/>
    <x v="259"/>
    <x v="2"/>
    <n v="41.42"/>
    <n v="2"/>
    <n v="82.84"/>
    <x v="2"/>
    <x v="6"/>
  </r>
  <r>
    <s v="O1701"/>
    <d v="2023-07-14T00:00:00"/>
    <x v="2"/>
    <x v="2"/>
    <x v="2"/>
    <s v="C894"/>
    <x v="1049"/>
    <s v="B1772"/>
    <x v="1059"/>
    <x v="3"/>
    <n v="8.3000000000000007"/>
    <n v="4"/>
    <n v="33.200000000000003"/>
    <x v="3"/>
    <x v="0"/>
  </r>
  <r>
    <s v="O1689"/>
    <d v="2023-12-20T00:00:00"/>
    <x v="3"/>
    <x v="9"/>
    <x v="2"/>
    <s v="C263"/>
    <x v="323"/>
    <s v="B1342"/>
    <x v="548"/>
    <x v="1"/>
    <n v="48.35"/>
    <n v="3"/>
    <n v="145.05000000000001"/>
    <x v="3"/>
    <x v="3"/>
  </r>
  <r>
    <s v="O2240"/>
    <d v="2023-06-10T00:00:00"/>
    <x v="6"/>
    <x v="1"/>
    <x v="2"/>
    <s v="C313"/>
    <x v="1050"/>
    <s v="B1059"/>
    <x v="944"/>
    <x v="1"/>
    <n v="11.67"/>
    <n v="4"/>
    <n v="46.68"/>
    <x v="1"/>
    <x v="2"/>
  </r>
  <r>
    <s v="O1601"/>
    <d v="2024-07-10T00:00:00"/>
    <x v="3"/>
    <x v="2"/>
    <x v="1"/>
    <s v="C465"/>
    <x v="1051"/>
    <s v="B1085"/>
    <x v="899"/>
    <x v="2"/>
    <n v="35.19"/>
    <n v="5"/>
    <n v="175.95"/>
    <x v="1"/>
    <x v="0"/>
  </r>
  <r>
    <s v="O1617"/>
    <d v="2024-01-08T00:00:00"/>
    <x v="1"/>
    <x v="11"/>
    <x v="1"/>
    <s v="C470"/>
    <x v="1052"/>
    <s v="B1121"/>
    <x v="1060"/>
    <x v="3"/>
    <n v="47.44"/>
    <n v="3"/>
    <n v="142.32"/>
    <x v="1"/>
    <x v="1"/>
  </r>
  <r>
    <s v="O3894"/>
    <d v="2022-10-28T00:00:00"/>
    <x v="2"/>
    <x v="10"/>
    <x v="3"/>
    <s v="C875"/>
    <x v="28"/>
    <s v="B1172"/>
    <x v="1061"/>
    <x v="2"/>
    <n v="39.909999999999997"/>
    <n v="4"/>
    <n v="159.63999999999999"/>
    <x v="0"/>
    <x v="2"/>
  </r>
  <r>
    <s v="O3025"/>
    <d v="2025-05-06T00:00:00"/>
    <x v="4"/>
    <x v="4"/>
    <x v="0"/>
    <s v="C217"/>
    <x v="748"/>
    <s v="B1445"/>
    <x v="838"/>
    <x v="3"/>
    <n v="36.590000000000003"/>
    <n v="1"/>
    <n v="36.590000000000003"/>
    <x v="1"/>
    <x v="2"/>
  </r>
  <r>
    <s v="O2471"/>
    <d v="2022-09-07T00:00:00"/>
    <x v="3"/>
    <x v="6"/>
    <x v="3"/>
    <s v="C258"/>
    <x v="939"/>
    <s v="B1911"/>
    <x v="778"/>
    <x v="0"/>
    <n v="41.22"/>
    <n v="1"/>
    <n v="41.22"/>
    <x v="1"/>
    <x v="7"/>
  </r>
  <r>
    <s v="O1707"/>
    <d v="2024-03-19T00:00:00"/>
    <x v="4"/>
    <x v="0"/>
    <x v="1"/>
    <s v="C272"/>
    <x v="509"/>
    <s v="B1581"/>
    <x v="351"/>
    <x v="0"/>
    <n v="25.31"/>
    <n v="2"/>
    <n v="50.62"/>
    <x v="3"/>
    <x v="7"/>
  </r>
  <r>
    <s v="O1502"/>
    <d v="2024-07-18T00:00:00"/>
    <x v="5"/>
    <x v="2"/>
    <x v="1"/>
    <s v="C563"/>
    <x v="185"/>
    <s v="B1447"/>
    <x v="1062"/>
    <x v="1"/>
    <n v="28.21"/>
    <n v="3"/>
    <n v="84.63"/>
    <x v="3"/>
    <x v="0"/>
  </r>
  <r>
    <s v="O3510"/>
    <d v="2024-08-02T00:00:00"/>
    <x v="2"/>
    <x v="8"/>
    <x v="1"/>
    <s v="C636"/>
    <x v="715"/>
    <s v="B1149"/>
    <x v="572"/>
    <x v="2"/>
    <n v="18.3"/>
    <n v="5"/>
    <n v="91.5"/>
    <x v="2"/>
    <x v="5"/>
  </r>
  <r>
    <s v="O3879"/>
    <d v="2023-02-23T00:00:00"/>
    <x v="5"/>
    <x v="3"/>
    <x v="2"/>
    <s v="C775"/>
    <x v="588"/>
    <s v="B1765"/>
    <x v="971"/>
    <x v="0"/>
    <n v="28.28"/>
    <n v="3"/>
    <n v="84.84"/>
    <x v="0"/>
    <x v="0"/>
  </r>
  <r>
    <s v="O2571"/>
    <d v="2022-10-30T00:00:00"/>
    <x v="0"/>
    <x v="10"/>
    <x v="3"/>
    <s v="C405"/>
    <x v="403"/>
    <s v="B1378"/>
    <x v="23"/>
    <x v="0"/>
    <n v="27.29"/>
    <n v="1"/>
    <n v="27.29"/>
    <x v="1"/>
    <x v="2"/>
  </r>
  <r>
    <s v="O2761"/>
    <d v="2023-10-07T00:00:00"/>
    <x v="6"/>
    <x v="10"/>
    <x v="2"/>
    <s v="C514"/>
    <x v="81"/>
    <s v="B1903"/>
    <x v="224"/>
    <x v="3"/>
    <n v="27.69"/>
    <n v="3"/>
    <n v="83.07"/>
    <x v="2"/>
    <x v="0"/>
  </r>
  <r>
    <s v="O3066"/>
    <d v="2024-09-16T00:00:00"/>
    <x v="1"/>
    <x v="6"/>
    <x v="1"/>
    <s v="C900"/>
    <x v="1053"/>
    <s v="B1137"/>
    <x v="871"/>
    <x v="3"/>
    <n v="52.94"/>
    <n v="2"/>
    <n v="105.88"/>
    <x v="0"/>
    <x v="0"/>
  </r>
  <r>
    <s v="O1437"/>
    <d v="2024-01-29T00:00:00"/>
    <x v="1"/>
    <x v="11"/>
    <x v="1"/>
    <s v="C557"/>
    <x v="785"/>
    <s v="B1725"/>
    <x v="777"/>
    <x v="2"/>
    <n v="16.46"/>
    <n v="5"/>
    <n v="82.3"/>
    <x v="2"/>
    <x v="2"/>
  </r>
  <r>
    <s v="O2567"/>
    <d v="2023-01-27T00:00:00"/>
    <x v="2"/>
    <x v="11"/>
    <x v="2"/>
    <s v="C931"/>
    <x v="922"/>
    <s v="B1359"/>
    <x v="503"/>
    <x v="2"/>
    <n v="18.96"/>
    <n v="4"/>
    <n v="75.84"/>
    <x v="2"/>
    <x v="2"/>
  </r>
  <r>
    <s v="O1341"/>
    <d v="2024-08-10T00:00:00"/>
    <x v="6"/>
    <x v="8"/>
    <x v="1"/>
    <s v="C355"/>
    <x v="924"/>
    <s v="B1144"/>
    <x v="352"/>
    <x v="1"/>
    <n v="33.58"/>
    <n v="1"/>
    <n v="33.58"/>
    <x v="2"/>
    <x v="7"/>
  </r>
  <r>
    <s v="O2881"/>
    <d v="2022-12-28T00:00:00"/>
    <x v="3"/>
    <x v="9"/>
    <x v="3"/>
    <s v="C623"/>
    <x v="216"/>
    <s v="B1049"/>
    <x v="1063"/>
    <x v="0"/>
    <n v="15.83"/>
    <n v="5"/>
    <n v="79.150000000000006"/>
    <x v="0"/>
    <x v="5"/>
  </r>
  <r>
    <s v="O2631"/>
    <d v="2024-05-29T00:00:00"/>
    <x v="3"/>
    <x v="4"/>
    <x v="1"/>
    <s v="C985"/>
    <x v="339"/>
    <s v="B1107"/>
    <x v="873"/>
    <x v="0"/>
    <n v="37.39"/>
    <n v="5"/>
    <n v="186.95"/>
    <x v="2"/>
    <x v="2"/>
  </r>
  <r>
    <s v="O2396"/>
    <d v="2025-07-27T00:00:00"/>
    <x v="0"/>
    <x v="2"/>
    <x v="0"/>
    <s v="C697"/>
    <x v="1012"/>
    <s v="B1331"/>
    <x v="575"/>
    <x v="2"/>
    <n v="42.72"/>
    <n v="1"/>
    <n v="42.72"/>
    <x v="0"/>
    <x v="0"/>
  </r>
  <r>
    <s v="O2148"/>
    <d v="2023-11-15T00:00:00"/>
    <x v="3"/>
    <x v="5"/>
    <x v="2"/>
    <s v="C911"/>
    <x v="559"/>
    <s v="B1847"/>
    <x v="1064"/>
    <x v="1"/>
    <n v="40.94"/>
    <n v="5"/>
    <n v="204.7"/>
    <x v="1"/>
    <x v="4"/>
  </r>
  <r>
    <s v="O2854"/>
    <d v="2024-07-06T00:00:00"/>
    <x v="6"/>
    <x v="2"/>
    <x v="1"/>
    <s v="C175"/>
    <x v="324"/>
    <s v="B1138"/>
    <x v="1065"/>
    <x v="2"/>
    <n v="17.14"/>
    <n v="5"/>
    <n v="85.7"/>
    <x v="0"/>
    <x v="6"/>
  </r>
  <r>
    <s v="O3928"/>
    <d v="2022-11-26T00:00:00"/>
    <x v="6"/>
    <x v="5"/>
    <x v="3"/>
    <s v="C985"/>
    <x v="339"/>
    <s v="B1656"/>
    <x v="355"/>
    <x v="2"/>
    <n v="17.239999999999998"/>
    <n v="2"/>
    <n v="34.479999999999997"/>
    <x v="0"/>
    <x v="0"/>
  </r>
  <r>
    <s v="O2987"/>
    <d v="2025-06-17T00:00:00"/>
    <x v="4"/>
    <x v="1"/>
    <x v="0"/>
    <s v="C672"/>
    <x v="514"/>
    <s v="B1549"/>
    <x v="19"/>
    <x v="0"/>
    <n v="30.73"/>
    <n v="2"/>
    <n v="61.46"/>
    <x v="1"/>
    <x v="5"/>
  </r>
  <r>
    <s v="O2550"/>
    <d v="2023-05-04T00:00:00"/>
    <x v="5"/>
    <x v="4"/>
    <x v="2"/>
    <s v="C717"/>
    <x v="142"/>
    <s v="B1763"/>
    <x v="246"/>
    <x v="0"/>
    <n v="17.329999999999998"/>
    <n v="3"/>
    <n v="51.99"/>
    <x v="0"/>
    <x v="7"/>
  </r>
  <r>
    <s v="O2994"/>
    <d v="2023-01-08T00:00:00"/>
    <x v="0"/>
    <x v="11"/>
    <x v="2"/>
    <s v="C720"/>
    <x v="836"/>
    <s v="B1921"/>
    <x v="921"/>
    <x v="0"/>
    <n v="23"/>
    <n v="4"/>
    <n v="92"/>
    <x v="0"/>
    <x v="5"/>
  </r>
  <r>
    <s v="O2411"/>
    <d v="2022-12-05T00:00:00"/>
    <x v="1"/>
    <x v="9"/>
    <x v="3"/>
    <s v="C814"/>
    <x v="449"/>
    <s v="B1799"/>
    <x v="1029"/>
    <x v="2"/>
    <n v="43.63"/>
    <n v="4"/>
    <n v="174.52"/>
    <x v="0"/>
    <x v="1"/>
  </r>
  <r>
    <s v="O3447"/>
    <d v="2023-01-12T00:00:00"/>
    <x v="5"/>
    <x v="11"/>
    <x v="2"/>
    <s v="C987"/>
    <x v="297"/>
    <s v="B1577"/>
    <x v="909"/>
    <x v="2"/>
    <n v="45.33"/>
    <n v="2"/>
    <n v="90.66"/>
    <x v="1"/>
    <x v="5"/>
  </r>
  <r>
    <s v="O3230"/>
    <d v="2023-03-28T00:00:00"/>
    <x v="4"/>
    <x v="0"/>
    <x v="2"/>
    <s v="C365"/>
    <x v="84"/>
    <s v="B1075"/>
    <x v="1066"/>
    <x v="2"/>
    <n v="30.04"/>
    <n v="5"/>
    <n v="150.19999999999999"/>
    <x v="1"/>
    <x v="2"/>
  </r>
  <r>
    <s v="O3609"/>
    <d v="2023-08-23T00:00:00"/>
    <x v="3"/>
    <x v="8"/>
    <x v="2"/>
    <s v="C328"/>
    <x v="895"/>
    <s v="B1465"/>
    <x v="1053"/>
    <x v="1"/>
    <n v="30.77"/>
    <n v="2"/>
    <n v="61.54"/>
    <x v="1"/>
    <x v="7"/>
  </r>
  <r>
    <s v="O3361"/>
    <d v="2023-06-09T00:00:00"/>
    <x v="2"/>
    <x v="1"/>
    <x v="2"/>
    <s v="C584"/>
    <x v="1054"/>
    <s v="B1986"/>
    <x v="948"/>
    <x v="2"/>
    <n v="49.72"/>
    <n v="1"/>
    <n v="49.72"/>
    <x v="0"/>
    <x v="0"/>
  </r>
  <r>
    <s v="O2106"/>
    <d v="2023-05-30T00:00:00"/>
    <x v="4"/>
    <x v="4"/>
    <x v="2"/>
    <s v="C427"/>
    <x v="63"/>
    <s v="B1634"/>
    <x v="738"/>
    <x v="2"/>
    <n v="12.21"/>
    <n v="4"/>
    <n v="48.84"/>
    <x v="3"/>
    <x v="4"/>
  </r>
  <r>
    <s v="O2724"/>
    <d v="2023-03-02T00:00:00"/>
    <x v="5"/>
    <x v="0"/>
    <x v="2"/>
    <s v="C198"/>
    <x v="490"/>
    <s v="B1166"/>
    <x v="1015"/>
    <x v="0"/>
    <n v="44.85"/>
    <n v="3"/>
    <n v="134.55000000000001"/>
    <x v="2"/>
    <x v="3"/>
  </r>
  <r>
    <s v="O1538"/>
    <d v="2024-06-30T00:00:00"/>
    <x v="0"/>
    <x v="1"/>
    <x v="1"/>
    <s v="C337"/>
    <x v="784"/>
    <s v="B1395"/>
    <x v="1067"/>
    <x v="2"/>
    <n v="26.09"/>
    <n v="1"/>
    <n v="26.09"/>
    <x v="0"/>
    <x v="1"/>
  </r>
  <r>
    <s v="O3720"/>
    <d v="2024-05-02T00:00:00"/>
    <x v="5"/>
    <x v="4"/>
    <x v="1"/>
    <s v="C104"/>
    <x v="845"/>
    <s v="B1456"/>
    <x v="421"/>
    <x v="2"/>
    <n v="14.43"/>
    <n v="1"/>
    <n v="14.43"/>
    <x v="0"/>
    <x v="2"/>
  </r>
  <r>
    <s v="O1703"/>
    <d v="2024-12-03T00:00:00"/>
    <x v="4"/>
    <x v="9"/>
    <x v="1"/>
    <s v="C858"/>
    <x v="283"/>
    <s v="B1836"/>
    <x v="1068"/>
    <x v="3"/>
    <n v="17.690000000000001"/>
    <n v="2"/>
    <n v="35.380000000000003"/>
    <x v="0"/>
    <x v="7"/>
  </r>
  <r>
    <s v="O1656"/>
    <d v="2024-02-29T00:00:00"/>
    <x v="5"/>
    <x v="3"/>
    <x v="1"/>
    <s v="C858"/>
    <x v="1055"/>
    <s v="B1360"/>
    <x v="1069"/>
    <x v="0"/>
    <n v="20.12"/>
    <n v="4"/>
    <n v="80.48"/>
    <x v="0"/>
    <x v="4"/>
  </r>
  <r>
    <s v="O2262"/>
    <d v="2022-11-23T00:00:00"/>
    <x v="3"/>
    <x v="5"/>
    <x v="3"/>
    <s v="C162"/>
    <x v="666"/>
    <s v="B1537"/>
    <x v="934"/>
    <x v="2"/>
    <n v="8.7100000000000009"/>
    <n v="5"/>
    <n v="43.55"/>
    <x v="0"/>
    <x v="0"/>
  </r>
  <r>
    <s v="O1353"/>
    <d v="2023-10-07T00:00:00"/>
    <x v="6"/>
    <x v="10"/>
    <x v="2"/>
    <s v="C929"/>
    <x v="1056"/>
    <s v="B1473"/>
    <x v="1070"/>
    <x v="2"/>
    <n v="42.78"/>
    <n v="5"/>
    <n v="213.9"/>
    <x v="1"/>
    <x v="7"/>
  </r>
  <r>
    <s v="O3298"/>
    <d v="2025-04-01T00:00:00"/>
    <x v="4"/>
    <x v="7"/>
    <x v="0"/>
    <s v="C322"/>
    <x v="507"/>
    <s v="B1623"/>
    <x v="638"/>
    <x v="2"/>
    <n v="46.54"/>
    <n v="3"/>
    <n v="139.62"/>
    <x v="0"/>
    <x v="1"/>
  </r>
  <r>
    <s v="O1481"/>
    <d v="2024-01-04T00:00:00"/>
    <x v="5"/>
    <x v="11"/>
    <x v="1"/>
    <s v="C267"/>
    <x v="1057"/>
    <s v="B1991"/>
    <x v="599"/>
    <x v="0"/>
    <n v="37.700000000000003"/>
    <n v="5"/>
    <n v="188.5"/>
    <x v="3"/>
    <x v="7"/>
  </r>
  <r>
    <s v="O1829"/>
    <d v="2024-07-23T00:00:00"/>
    <x v="4"/>
    <x v="2"/>
    <x v="1"/>
    <s v="C651"/>
    <x v="113"/>
    <s v="B1724"/>
    <x v="263"/>
    <x v="3"/>
    <n v="29.18"/>
    <n v="3"/>
    <n v="87.54"/>
    <x v="3"/>
    <x v="3"/>
  </r>
  <r>
    <s v="O2661"/>
    <d v="2024-11-11T00:00:00"/>
    <x v="1"/>
    <x v="5"/>
    <x v="1"/>
    <s v="C939"/>
    <x v="1058"/>
    <s v="B1921"/>
    <x v="921"/>
    <x v="0"/>
    <n v="30.79"/>
    <n v="3"/>
    <n v="92.37"/>
    <x v="1"/>
    <x v="0"/>
  </r>
  <r>
    <s v="O3073"/>
    <d v="2022-09-28T00:00:00"/>
    <x v="3"/>
    <x v="6"/>
    <x v="3"/>
    <s v="C871"/>
    <x v="822"/>
    <s v="B1704"/>
    <x v="93"/>
    <x v="1"/>
    <n v="32.92"/>
    <n v="2"/>
    <n v="65.84"/>
    <x v="2"/>
    <x v="7"/>
  </r>
  <r>
    <s v="O1270"/>
    <d v="2024-01-30T00:00:00"/>
    <x v="4"/>
    <x v="11"/>
    <x v="1"/>
    <s v="C323"/>
    <x v="871"/>
    <s v="B1835"/>
    <x v="260"/>
    <x v="2"/>
    <n v="14.74"/>
    <n v="1"/>
    <n v="14.74"/>
    <x v="0"/>
    <x v="0"/>
  </r>
  <r>
    <s v="O2457"/>
    <d v="2024-06-25T00:00:00"/>
    <x v="4"/>
    <x v="1"/>
    <x v="1"/>
    <s v="C928"/>
    <x v="907"/>
    <s v="B1033"/>
    <x v="677"/>
    <x v="0"/>
    <n v="46.57"/>
    <n v="4"/>
    <n v="186.28"/>
    <x v="2"/>
    <x v="2"/>
  </r>
  <r>
    <s v="O1525"/>
    <d v="2023-11-14T00:00:00"/>
    <x v="4"/>
    <x v="5"/>
    <x v="2"/>
    <s v="C942"/>
    <x v="1059"/>
    <s v="B1172"/>
    <x v="729"/>
    <x v="3"/>
    <n v="25.53"/>
    <n v="4"/>
    <n v="102.12"/>
    <x v="3"/>
    <x v="1"/>
  </r>
  <r>
    <s v="O3587"/>
    <d v="2024-05-01T00:00:00"/>
    <x v="3"/>
    <x v="4"/>
    <x v="1"/>
    <s v="C791"/>
    <x v="596"/>
    <s v="B1014"/>
    <x v="1030"/>
    <x v="0"/>
    <n v="42.36"/>
    <n v="1"/>
    <n v="42.36"/>
    <x v="0"/>
    <x v="2"/>
  </r>
  <r>
    <s v="O1932"/>
    <d v="2024-03-16T00:00:00"/>
    <x v="6"/>
    <x v="0"/>
    <x v="1"/>
    <s v="C538"/>
    <x v="674"/>
    <s v="B1445"/>
    <x v="838"/>
    <x v="0"/>
    <n v="40.83"/>
    <n v="2"/>
    <n v="81.66"/>
    <x v="1"/>
    <x v="0"/>
  </r>
  <r>
    <s v="O3371"/>
    <d v="2023-09-08T00:00:00"/>
    <x v="2"/>
    <x v="6"/>
    <x v="2"/>
    <s v="C457"/>
    <x v="701"/>
    <s v="B1776"/>
    <x v="930"/>
    <x v="1"/>
    <n v="16.100000000000001"/>
    <n v="5"/>
    <n v="80.5"/>
    <x v="0"/>
    <x v="2"/>
  </r>
  <r>
    <s v="O2754"/>
    <d v="2023-10-13T00:00:00"/>
    <x v="2"/>
    <x v="10"/>
    <x v="2"/>
    <s v="C788"/>
    <x v="489"/>
    <s v="B1316"/>
    <x v="794"/>
    <x v="1"/>
    <n v="21.82"/>
    <n v="4"/>
    <n v="87.28"/>
    <x v="1"/>
    <x v="2"/>
  </r>
  <r>
    <s v="O3004"/>
    <d v="2024-05-26T00:00:00"/>
    <x v="0"/>
    <x v="4"/>
    <x v="1"/>
    <s v="C931"/>
    <x v="922"/>
    <s v="B1353"/>
    <x v="1005"/>
    <x v="0"/>
    <n v="22.68"/>
    <n v="5"/>
    <n v="113.4"/>
    <x v="0"/>
    <x v="2"/>
  </r>
  <r>
    <s v="O2830"/>
    <d v="2023-09-07T00:00:00"/>
    <x v="5"/>
    <x v="6"/>
    <x v="2"/>
    <s v="C246"/>
    <x v="759"/>
    <s v="B1627"/>
    <x v="963"/>
    <x v="0"/>
    <n v="11.73"/>
    <n v="1"/>
    <n v="11.73"/>
    <x v="2"/>
    <x v="2"/>
  </r>
  <r>
    <s v="O3590"/>
    <d v="2023-12-24T00:00:00"/>
    <x v="0"/>
    <x v="9"/>
    <x v="2"/>
    <s v="C755"/>
    <x v="299"/>
    <s v="B1780"/>
    <x v="1071"/>
    <x v="2"/>
    <n v="29.9"/>
    <n v="4"/>
    <n v="119.6"/>
    <x v="2"/>
    <x v="2"/>
  </r>
  <r>
    <s v="O3247"/>
    <d v="2023-03-08T00:00:00"/>
    <x v="3"/>
    <x v="0"/>
    <x v="2"/>
    <s v="C570"/>
    <x v="597"/>
    <s v="B1877"/>
    <x v="362"/>
    <x v="0"/>
    <n v="27.02"/>
    <n v="1"/>
    <n v="27.02"/>
    <x v="0"/>
    <x v="5"/>
  </r>
  <r>
    <s v="O3192"/>
    <d v="2023-04-19T00:00:00"/>
    <x v="3"/>
    <x v="7"/>
    <x v="2"/>
    <s v="C919"/>
    <x v="786"/>
    <s v="B1976"/>
    <x v="516"/>
    <x v="1"/>
    <n v="21.9"/>
    <n v="5"/>
    <n v="109.5"/>
    <x v="1"/>
    <x v="0"/>
  </r>
  <r>
    <s v="O2088"/>
    <d v="2023-03-09T00:00:00"/>
    <x v="5"/>
    <x v="0"/>
    <x v="2"/>
    <s v="C388"/>
    <x v="1060"/>
    <s v="B1935"/>
    <x v="107"/>
    <x v="2"/>
    <n v="5.56"/>
    <n v="5"/>
    <n v="27.8"/>
    <x v="3"/>
    <x v="3"/>
  </r>
  <r>
    <s v="O1233"/>
    <d v="2024-09-10T00:00:00"/>
    <x v="4"/>
    <x v="6"/>
    <x v="1"/>
    <s v="C371"/>
    <x v="1061"/>
    <s v="B1837"/>
    <x v="1072"/>
    <x v="0"/>
    <n v="21.88"/>
    <n v="2"/>
    <n v="43.76"/>
    <x v="0"/>
    <x v="3"/>
  </r>
  <r>
    <s v="O1895"/>
    <d v="2024-07-22T00:00:00"/>
    <x v="1"/>
    <x v="2"/>
    <x v="1"/>
    <s v="C307"/>
    <x v="808"/>
    <s v="B1329"/>
    <x v="1073"/>
    <x v="2"/>
    <n v="42.54"/>
    <n v="2"/>
    <n v="85.08"/>
    <x v="1"/>
    <x v="7"/>
  </r>
  <r>
    <s v="O3034"/>
    <d v="2025-05-28T00:00:00"/>
    <x v="3"/>
    <x v="4"/>
    <x v="0"/>
    <s v="C536"/>
    <x v="848"/>
    <s v="B1891"/>
    <x v="804"/>
    <x v="2"/>
    <n v="26.64"/>
    <n v="5"/>
    <n v="133.19999999999999"/>
    <x v="2"/>
    <x v="7"/>
  </r>
  <r>
    <s v="O2242"/>
    <d v="2024-06-08T00:00:00"/>
    <x v="6"/>
    <x v="1"/>
    <x v="1"/>
    <s v="C697"/>
    <x v="1012"/>
    <s v="B1139"/>
    <x v="790"/>
    <x v="0"/>
    <n v="26.42"/>
    <n v="1"/>
    <n v="26.42"/>
    <x v="1"/>
    <x v="2"/>
  </r>
  <r>
    <s v="O3923"/>
    <d v="2024-10-08T00:00:00"/>
    <x v="4"/>
    <x v="10"/>
    <x v="1"/>
    <s v="C407"/>
    <x v="1062"/>
    <s v="B1594"/>
    <x v="161"/>
    <x v="3"/>
    <n v="49.36"/>
    <n v="3"/>
    <n v="148.08000000000001"/>
    <x v="2"/>
    <x v="2"/>
  </r>
  <r>
    <s v="O2380"/>
    <d v="2023-02-01T00:00:00"/>
    <x v="3"/>
    <x v="3"/>
    <x v="2"/>
    <s v="C731"/>
    <x v="923"/>
    <s v="B1359"/>
    <x v="922"/>
    <x v="0"/>
    <n v="37.619999999999997"/>
    <n v="4"/>
    <n v="150.47999999999999"/>
    <x v="0"/>
    <x v="0"/>
  </r>
  <r>
    <s v="O2721"/>
    <d v="2023-03-23T00:00:00"/>
    <x v="5"/>
    <x v="0"/>
    <x v="2"/>
    <s v="C868"/>
    <x v="519"/>
    <s v="B1356"/>
    <x v="264"/>
    <x v="0"/>
    <n v="29.56"/>
    <n v="4"/>
    <n v="118.24"/>
    <x v="0"/>
    <x v="2"/>
  </r>
  <r>
    <s v="O2019"/>
    <d v="2023-02-17T00:00:00"/>
    <x v="2"/>
    <x v="3"/>
    <x v="2"/>
    <s v="C426"/>
    <x v="110"/>
    <s v="B1047"/>
    <x v="399"/>
    <x v="3"/>
    <n v="24.84"/>
    <n v="2"/>
    <n v="49.68"/>
    <x v="0"/>
    <x v="4"/>
  </r>
  <r>
    <s v="O3795"/>
    <d v="2024-07-26T00:00:00"/>
    <x v="2"/>
    <x v="2"/>
    <x v="1"/>
    <s v="C672"/>
    <x v="961"/>
    <s v="B1481"/>
    <x v="935"/>
    <x v="2"/>
    <n v="12.58"/>
    <n v="1"/>
    <n v="12.58"/>
    <x v="0"/>
    <x v="7"/>
  </r>
  <r>
    <s v="O1810"/>
    <d v="2024-11-19T00:00:00"/>
    <x v="4"/>
    <x v="5"/>
    <x v="1"/>
    <s v="C902"/>
    <x v="645"/>
    <s v="B1162"/>
    <x v="549"/>
    <x v="2"/>
    <n v="42"/>
    <n v="4"/>
    <n v="168"/>
    <x v="1"/>
    <x v="2"/>
  </r>
  <r>
    <s v="O1736"/>
    <d v="2024-04-17T00:00:00"/>
    <x v="3"/>
    <x v="7"/>
    <x v="1"/>
    <s v="C109"/>
    <x v="1063"/>
    <s v="B1659"/>
    <x v="188"/>
    <x v="1"/>
    <n v="7.8"/>
    <n v="5"/>
    <n v="39"/>
    <x v="2"/>
    <x v="2"/>
  </r>
  <r>
    <s v="O1396"/>
    <d v="2023-05-03T00:00:00"/>
    <x v="3"/>
    <x v="4"/>
    <x v="2"/>
    <s v="C408"/>
    <x v="312"/>
    <s v="B1799"/>
    <x v="1029"/>
    <x v="3"/>
    <n v="40.75"/>
    <n v="5"/>
    <n v="203.75"/>
    <x v="2"/>
    <x v="2"/>
  </r>
  <r>
    <s v="O1111"/>
    <d v="2023-05-23T00:00:00"/>
    <x v="4"/>
    <x v="4"/>
    <x v="2"/>
    <s v="C709"/>
    <x v="188"/>
    <s v="B1666"/>
    <x v="685"/>
    <x v="3"/>
    <n v="31.73"/>
    <n v="3"/>
    <n v="95.19"/>
    <x v="2"/>
    <x v="7"/>
  </r>
  <r>
    <s v="O2660"/>
    <d v="2022-11-14T00:00:00"/>
    <x v="1"/>
    <x v="5"/>
    <x v="3"/>
    <s v="C928"/>
    <x v="907"/>
    <s v="B1995"/>
    <x v="447"/>
    <x v="2"/>
    <n v="10.36"/>
    <n v="3"/>
    <n v="31.08"/>
    <x v="2"/>
    <x v="3"/>
  </r>
  <r>
    <s v="O1811"/>
    <d v="2024-01-22T00:00:00"/>
    <x v="1"/>
    <x v="11"/>
    <x v="1"/>
    <s v="C408"/>
    <x v="151"/>
    <s v="B1274"/>
    <x v="456"/>
    <x v="3"/>
    <n v="10.31"/>
    <n v="1"/>
    <n v="10.31"/>
    <x v="3"/>
    <x v="2"/>
  </r>
  <r>
    <s v="O2024"/>
    <d v="2024-09-12T00:00:00"/>
    <x v="5"/>
    <x v="6"/>
    <x v="1"/>
    <s v="C151"/>
    <x v="975"/>
    <s v="B1782"/>
    <x v="939"/>
    <x v="2"/>
    <n v="26.19"/>
    <n v="3"/>
    <n v="78.569999999999993"/>
    <x v="3"/>
    <x v="1"/>
  </r>
  <r>
    <s v="O2307"/>
    <d v="2025-05-03T00:00:00"/>
    <x v="6"/>
    <x v="4"/>
    <x v="0"/>
    <s v="C521"/>
    <x v="1064"/>
    <s v="B1181"/>
    <x v="789"/>
    <x v="0"/>
    <n v="37.71"/>
    <n v="1"/>
    <n v="37.71"/>
    <x v="0"/>
    <x v="7"/>
  </r>
  <r>
    <s v="O2756"/>
    <d v="2023-04-14T00:00:00"/>
    <x v="2"/>
    <x v="7"/>
    <x v="2"/>
    <s v="C213"/>
    <x v="409"/>
    <s v="B1046"/>
    <x v="498"/>
    <x v="0"/>
    <n v="13.28"/>
    <n v="5"/>
    <n v="66.400000000000006"/>
    <x v="0"/>
    <x v="0"/>
  </r>
  <r>
    <s v="O2746"/>
    <d v="2024-06-08T00:00:00"/>
    <x v="6"/>
    <x v="1"/>
    <x v="1"/>
    <s v="C999"/>
    <x v="75"/>
    <s v="B1726"/>
    <x v="167"/>
    <x v="1"/>
    <n v="17.37"/>
    <n v="2"/>
    <n v="34.74"/>
    <x v="0"/>
    <x v="3"/>
  </r>
  <r>
    <s v="O2227"/>
    <d v="2025-08-11T00:00:00"/>
    <x v="1"/>
    <x v="8"/>
    <x v="0"/>
    <s v="C578"/>
    <x v="849"/>
    <s v="B1462"/>
    <x v="189"/>
    <x v="2"/>
    <n v="43.04"/>
    <n v="2"/>
    <n v="86.08"/>
    <x v="1"/>
    <x v="2"/>
  </r>
  <r>
    <s v="O1970"/>
    <d v="2024-11-17T00:00:00"/>
    <x v="0"/>
    <x v="5"/>
    <x v="1"/>
    <s v="C152"/>
    <x v="48"/>
    <s v="B1721"/>
    <x v="429"/>
    <x v="1"/>
    <n v="27.98"/>
    <n v="4"/>
    <n v="111.92"/>
    <x v="3"/>
    <x v="4"/>
  </r>
  <r>
    <s v="O3705"/>
    <d v="2025-02-12T00:00:00"/>
    <x v="3"/>
    <x v="3"/>
    <x v="0"/>
    <s v="C419"/>
    <x v="1065"/>
    <s v="B1252"/>
    <x v="660"/>
    <x v="1"/>
    <n v="32.74"/>
    <n v="3"/>
    <n v="98.22"/>
    <x v="0"/>
    <x v="2"/>
  </r>
  <r>
    <s v="O1955"/>
    <d v="2024-01-30T00:00:00"/>
    <x v="4"/>
    <x v="11"/>
    <x v="1"/>
    <s v="C827"/>
    <x v="1066"/>
    <s v="B1976"/>
    <x v="516"/>
    <x v="3"/>
    <n v="21.56"/>
    <n v="5"/>
    <n v="107.8"/>
    <x v="3"/>
    <x v="3"/>
  </r>
  <r>
    <s v="O3336"/>
    <d v="2023-12-26T00:00:00"/>
    <x v="4"/>
    <x v="9"/>
    <x v="2"/>
    <s v="C911"/>
    <x v="559"/>
    <s v="B1222"/>
    <x v="442"/>
    <x v="0"/>
    <n v="29.14"/>
    <n v="1"/>
    <n v="29.14"/>
    <x v="0"/>
    <x v="0"/>
  </r>
  <r>
    <s v="O1659"/>
    <d v="2023-09-14T00:00:00"/>
    <x v="5"/>
    <x v="6"/>
    <x v="2"/>
    <s v="C236"/>
    <x v="1067"/>
    <s v="B1788"/>
    <x v="1074"/>
    <x v="2"/>
    <n v="11.26"/>
    <n v="2"/>
    <n v="22.52"/>
    <x v="0"/>
    <x v="3"/>
  </r>
  <r>
    <s v="O1361"/>
    <d v="2024-02-19T00:00:00"/>
    <x v="1"/>
    <x v="3"/>
    <x v="1"/>
    <s v="C135"/>
    <x v="746"/>
    <s v="B1521"/>
    <x v="320"/>
    <x v="1"/>
    <n v="28.5"/>
    <n v="5"/>
    <n v="142.5"/>
    <x v="0"/>
    <x v="1"/>
  </r>
  <r>
    <s v="O1294"/>
    <d v="2024-11-06T00:00:00"/>
    <x v="3"/>
    <x v="5"/>
    <x v="1"/>
    <s v="C966"/>
    <x v="314"/>
    <s v="B1761"/>
    <x v="478"/>
    <x v="3"/>
    <n v="47.74"/>
    <n v="3"/>
    <n v="143.22"/>
    <x v="2"/>
    <x v="4"/>
  </r>
  <r>
    <s v="O1558"/>
    <d v="2024-08-28T00:00:00"/>
    <x v="3"/>
    <x v="8"/>
    <x v="1"/>
    <s v="C415"/>
    <x v="1068"/>
    <s v="B1116"/>
    <x v="1075"/>
    <x v="3"/>
    <n v="5.36"/>
    <n v="3"/>
    <n v="16.079999999999998"/>
    <x v="1"/>
    <x v="4"/>
  </r>
  <r>
    <s v="O2837"/>
    <d v="2025-03-16T00:00:00"/>
    <x v="0"/>
    <x v="0"/>
    <x v="0"/>
    <s v="C955"/>
    <x v="91"/>
    <s v="B1612"/>
    <x v="205"/>
    <x v="2"/>
    <n v="35.74"/>
    <n v="5"/>
    <n v="178.7"/>
    <x v="0"/>
    <x v="0"/>
  </r>
  <r>
    <s v="O2758"/>
    <d v="2022-10-17T00:00:00"/>
    <x v="1"/>
    <x v="10"/>
    <x v="3"/>
    <s v="C919"/>
    <x v="402"/>
    <s v="B1744"/>
    <x v="881"/>
    <x v="0"/>
    <n v="46.06"/>
    <n v="5"/>
    <n v="230.3"/>
    <x v="2"/>
    <x v="3"/>
  </r>
  <r>
    <s v="O3445"/>
    <d v="2022-11-17T00:00:00"/>
    <x v="5"/>
    <x v="5"/>
    <x v="3"/>
    <s v="C107"/>
    <x v="729"/>
    <s v="B1342"/>
    <x v="548"/>
    <x v="2"/>
    <n v="40.590000000000003"/>
    <n v="3"/>
    <n v="121.77"/>
    <x v="0"/>
    <x v="0"/>
  </r>
  <r>
    <s v="O3083"/>
    <d v="2024-01-08T00:00:00"/>
    <x v="1"/>
    <x v="11"/>
    <x v="1"/>
    <s v="C679"/>
    <x v="165"/>
    <s v="B1586"/>
    <x v="467"/>
    <x v="2"/>
    <n v="22.4"/>
    <n v="5"/>
    <n v="112"/>
    <x v="0"/>
    <x v="2"/>
  </r>
  <r>
    <s v="O2272"/>
    <d v="2024-01-02T00:00:00"/>
    <x v="4"/>
    <x v="11"/>
    <x v="1"/>
    <s v="C818"/>
    <x v="534"/>
    <s v="B1353"/>
    <x v="391"/>
    <x v="0"/>
    <n v="50.71"/>
    <n v="1"/>
    <n v="50.71"/>
    <x v="1"/>
    <x v="6"/>
  </r>
  <r>
    <s v="O1593"/>
    <d v="2024-04-05T00:00:00"/>
    <x v="2"/>
    <x v="7"/>
    <x v="1"/>
    <s v="C443"/>
    <x v="1069"/>
    <s v="B1912"/>
    <x v="132"/>
    <x v="0"/>
    <n v="11.83"/>
    <n v="2"/>
    <n v="23.66"/>
    <x v="3"/>
    <x v="7"/>
  </r>
  <r>
    <s v="O3497"/>
    <d v="2025-08-15T00:00:00"/>
    <x v="2"/>
    <x v="8"/>
    <x v="0"/>
    <s v="C435"/>
    <x v="1070"/>
    <s v="B1569"/>
    <x v="1058"/>
    <x v="1"/>
    <n v="23.98"/>
    <n v="4"/>
    <n v="95.92"/>
    <x v="0"/>
    <x v="2"/>
  </r>
  <r>
    <s v="O3142"/>
    <d v="2024-02-05T00:00:00"/>
    <x v="1"/>
    <x v="3"/>
    <x v="1"/>
    <s v="C689"/>
    <x v="661"/>
    <s v="B1350"/>
    <x v="234"/>
    <x v="3"/>
    <n v="18.59"/>
    <n v="2"/>
    <n v="37.18"/>
    <x v="0"/>
    <x v="7"/>
  </r>
  <r>
    <s v="O1230"/>
    <d v="2024-06-15T00:00:00"/>
    <x v="6"/>
    <x v="1"/>
    <x v="1"/>
    <s v="C436"/>
    <x v="605"/>
    <s v="B1603"/>
    <x v="1076"/>
    <x v="2"/>
    <n v="45.35"/>
    <n v="1"/>
    <n v="45.35"/>
    <x v="0"/>
    <x v="3"/>
  </r>
  <r>
    <s v="O1678"/>
    <d v="2024-06-09T00:00:00"/>
    <x v="0"/>
    <x v="1"/>
    <x v="1"/>
    <s v="C316"/>
    <x v="1071"/>
    <s v="B1578"/>
    <x v="65"/>
    <x v="2"/>
    <n v="43.91"/>
    <n v="5"/>
    <n v="219.55"/>
    <x v="3"/>
    <x v="1"/>
  </r>
  <r>
    <s v="O2835"/>
    <d v="2025-06-25T00:00:00"/>
    <x v="3"/>
    <x v="1"/>
    <x v="0"/>
    <s v="C748"/>
    <x v="1072"/>
    <s v="B1511"/>
    <x v="751"/>
    <x v="1"/>
    <n v="6.02"/>
    <n v="1"/>
    <n v="6.02"/>
    <x v="0"/>
    <x v="5"/>
  </r>
  <r>
    <s v="O1612"/>
    <d v="2024-11-04T00:00:00"/>
    <x v="1"/>
    <x v="5"/>
    <x v="1"/>
    <s v="C610"/>
    <x v="544"/>
    <s v="B1173"/>
    <x v="626"/>
    <x v="3"/>
    <n v="42.03"/>
    <n v="4"/>
    <n v="168.12"/>
    <x v="1"/>
    <x v="1"/>
  </r>
  <r>
    <s v="O2777"/>
    <d v="2025-07-19T00:00:00"/>
    <x v="6"/>
    <x v="2"/>
    <x v="0"/>
    <s v="C976"/>
    <x v="1073"/>
    <s v="B1243"/>
    <x v="402"/>
    <x v="3"/>
    <n v="44.36"/>
    <n v="4"/>
    <n v="177.44"/>
    <x v="0"/>
    <x v="0"/>
  </r>
  <r>
    <s v="O2103"/>
    <d v="2023-10-03T00:00:00"/>
    <x v="4"/>
    <x v="10"/>
    <x v="2"/>
    <s v="C715"/>
    <x v="1074"/>
    <s v="B1038"/>
    <x v="202"/>
    <x v="2"/>
    <n v="39.15"/>
    <n v="2"/>
    <n v="78.3"/>
    <x v="1"/>
    <x v="1"/>
  </r>
  <r>
    <s v="O2866"/>
    <d v="2022-10-13T00:00:00"/>
    <x v="5"/>
    <x v="10"/>
    <x v="3"/>
    <s v="C806"/>
    <x v="967"/>
    <s v="B1486"/>
    <x v="392"/>
    <x v="0"/>
    <n v="14.93"/>
    <n v="1"/>
    <n v="14.93"/>
    <x v="2"/>
    <x v="0"/>
  </r>
  <r>
    <s v="O3671"/>
    <d v="2024-10-06T00:00:00"/>
    <x v="0"/>
    <x v="10"/>
    <x v="1"/>
    <s v="C660"/>
    <x v="642"/>
    <s v="B1218"/>
    <x v="127"/>
    <x v="3"/>
    <n v="19.149999999999999"/>
    <n v="4"/>
    <n v="76.599999999999994"/>
    <x v="2"/>
    <x v="0"/>
  </r>
  <r>
    <s v="O3041"/>
    <d v="2025-08-19T00:00:00"/>
    <x v="4"/>
    <x v="8"/>
    <x v="0"/>
    <s v="C941"/>
    <x v="998"/>
    <s v="B1105"/>
    <x v="543"/>
    <x v="2"/>
    <n v="31.2"/>
    <n v="2"/>
    <n v="62.4"/>
    <x v="0"/>
    <x v="0"/>
  </r>
  <r>
    <s v="O1446"/>
    <d v="2024-08-21T00:00:00"/>
    <x v="3"/>
    <x v="8"/>
    <x v="1"/>
    <s v="C584"/>
    <x v="1054"/>
    <s v="B1696"/>
    <x v="1077"/>
    <x v="2"/>
    <n v="15.42"/>
    <n v="4"/>
    <n v="61.68"/>
    <x v="2"/>
    <x v="3"/>
  </r>
  <r>
    <s v="O1041"/>
    <d v="2024-07-12T00:00:00"/>
    <x v="2"/>
    <x v="2"/>
    <x v="1"/>
    <s v="C491"/>
    <x v="1032"/>
    <s v="B1648"/>
    <x v="786"/>
    <x v="3"/>
    <n v="47.11"/>
    <n v="4"/>
    <n v="188.44"/>
    <x v="0"/>
    <x v="4"/>
  </r>
  <r>
    <s v="O3956"/>
    <d v="2025-02-12T00:00:00"/>
    <x v="3"/>
    <x v="3"/>
    <x v="0"/>
    <s v="C461"/>
    <x v="67"/>
    <s v="B1549"/>
    <x v="894"/>
    <x v="0"/>
    <n v="40.549999999999997"/>
    <n v="2"/>
    <n v="81.099999999999994"/>
    <x v="2"/>
    <x v="1"/>
  </r>
  <r>
    <s v="O3987"/>
    <d v="2022-12-24T00:00:00"/>
    <x v="6"/>
    <x v="9"/>
    <x v="3"/>
    <s v="C871"/>
    <x v="334"/>
    <s v="B1864"/>
    <x v="100"/>
    <x v="1"/>
    <n v="14.68"/>
    <n v="5"/>
    <n v="73.400000000000006"/>
    <x v="0"/>
    <x v="2"/>
  </r>
  <r>
    <s v="O2609"/>
    <d v="2022-11-09T00:00:00"/>
    <x v="3"/>
    <x v="5"/>
    <x v="3"/>
    <s v="C923"/>
    <x v="33"/>
    <s v="B1558"/>
    <x v="1036"/>
    <x v="3"/>
    <n v="46.16"/>
    <n v="5"/>
    <n v="230.8"/>
    <x v="1"/>
    <x v="1"/>
  </r>
  <r>
    <s v="O3993"/>
    <d v="2024-01-31T00:00:00"/>
    <x v="3"/>
    <x v="11"/>
    <x v="1"/>
    <s v="C173"/>
    <x v="678"/>
    <s v="B1465"/>
    <x v="937"/>
    <x v="1"/>
    <n v="36.54"/>
    <n v="4"/>
    <n v="146.16"/>
    <x v="0"/>
    <x v="2"/>
  </r>
  <r>
    <s v="O1380"/>
    <d v="2024-11-18T00:00:00"/>
    <x v="1"/>
    <x v="5"/>
    <x v="1"/>
    <s v="C475"/>
    <x v="1075"/>
    <s v="B1191"/>
    <x v="746"/>
    <x v="1"/>
    <n v="11.45"/>
    <n v="2"/>
    <n v="22.9"/>
    <x v="1"/>
    <x v="1"/>
  </r>
  <r>
    <s v="O3376"/>
    <d v="2022-09-04T00:00:00"/>
    <x v="0"/>
    <x v="6"/>
    <x v="3"/>
    <s v="C992"/>
    <x v="127"/>
    <s v="B1160"/>
    <x v="366"/>
    <x v="0"/>
    <n v="26.03"/>
    <n v="1"/>
    <n v="26.03"/>
    <x v="1"/>
    <x v="2"/>
  </r>
  <r>
    <s v="O3756"/>
    <d v="2023-01-15T00:00:00"/>
    <x v="0"/>
    <x v="11"/>
    <x v="2"/>
    <s v="C892"/>
    <x v="818"/>
    <s v="B1232"/>
    <x v="803"/>
    <x v="0"/>
    <n v="32.880000000000003"/>
    <n v="1"/>
    <n v="32.880000000000003"/>
    <x v="2"/>
    <x v="1"/>
  </r>
  <r>
    <s v="O2114"/>
    <d v="2023-04-21T00:00:00"/>
    <x v="2"/>
    <x v="7"/>
    <x v="2"/>
    <s v="C462"/>
    <x v="400"/>
    <s v="B1807"/>
    <x v="1078"/>
    <x v="1"/>
    <n v="5.77"/>
    <n v="4"/>
    <n v="23.08"/>
    <x v="2"/>
    <x v="1"/>
  </r>
  <r>
    <s v="O3876"/>
    <d v="2022-10-15T00:00:00"/>
    <x v="6"/>
    <x v="10"/>
    <x v="3"/>
    <s v="C595"/>
    <x v="45"/>
    <s v="B1912"/>
    <x v="132"/>
    <x v="0"/>
    <n v="11.7"/>
    <n v="5"/>
    <n v="58.5"/>
    <x v="2"/>
    <x v="3"/>
  </r>
  <r>
    <s v="O2997"/>
    <d v="2023-03-05T00:00:00"/>
    <x v="0"/>
    <x v="0"/>
    <x v="2"/>
    <s v="C767"/>
    <x v="757"/>
    <s v="B1616"/>
    <x v="724"/>
    <x v="0"/>
    <n v="45.1"/>
    <n v="4"/>
    <n v="180.4"/>
    <x v="0"/>
    <x v="0"/>
  </r>
  <r>
    <s v="O1786"/>
    <d v="2023-06-18T00:00:00"/>
    <x v="0"/>
    <x v="1"/>
    <x v="2"/>
    <s v="C140"/>
    <x v="637"/>
    <s v="B1766"/>
    <x v="487"/>
    <x v="1"/>
    <n v="49.18"/>
    <n v="3"/>
    <n v="147.54"/>
    <x v="0"/>
    <x v="2"/>
  </r>
  <r>
    <s v="O2978"/>
    <d v="2024-10-17T00:00:00"/>
    <x v="5"/>
    <x v="10"/>
    <x v="1"/>
    <s v="C931"/>
    <x v="922"/>
    <s v="B1189"/>
    <x v="169"/>
    <x v="2"/>
    <n v="10.14"/>
    <n v="3"/>
    <n v="30.42"/>
    <x v="2"/>
    <x v="2"/>
  </r>
  <r>
    <s v="O1597"/>
    <d v="2024-10-04T00:00:00"/>
    <x v="2"/>
    <x v="10"/>
    <x v="1"/>
    <s v="C243"/>
    <x v="1076"/>
    <s v="B1514"/>
    <x v="1079"/>
    <x v="3"/>
    <n v="43.11"/>
    <n v="2"/>
    <n v="86.22"/>
    <x v="0"/>
    <x v="4"/>
  </r>
  <r>
    <s v="O1465"/>
    <d v="2024-02-11T00:00:00"/>
    <x v="0"/>
    <x v="3"/>
    <x v="1"/>
    <s v="C585"/>
    <x v="859"/>
    <s v="B1518"/>
    <x v="623"/>
    <x v="0"/>
    <n v="30.62"/>
    <n v="4"/>
    <n v="122.48"/>
    <x v="2"/>
    <x v="1"/>
  </r>
  <r>
    <s v="O1581"/>
    <d v="2023-05-20T00:00:00"/>
    <x v="6"/>
    <x v="4"/>
    <x v="2"/>
    <s v="C234"/>
    <x v="606"/>
    <s v="B1508"/>
    <x v="981"/>
    <x v="0"/>
    <n v="23.52"/>
    <n v="2"/>
    <n v="47.04"/>
    <x v="1"/>
    <x v="1"/>
  </r>
  <r>
    <s v="O3641"/>
    <d v="2022-09-29T00:00:00"/>
    <x v="5"/>
    <x v="6"/>
    <x v="3"/>
    <s v="C453"/>
    <x v="11"/>
    <s v="B1645"/>
    <x v="796"/>
    <x v="2"/>
    <n v="16.86"/>
    <n v="2"/>
    <n v="33.72"/>
    <x v="0"/>
    <x v="1"/>
  </r>
  <r>
    <s v="O3402"/>
    <d v="2023-04-07T00:00:00"/>
    <x v="2"/>
    <x v="7"/>
    <x v="2"/>
    <s v="C795"/>
    <x v="557"/>
    <s v="B1659"/>
    <x v="465"/>
    <x v="0"/>
    <n v="29.79"/>
    <n v="1"/>
    <n v="29.79"/>
    <x v="2"/>
    <x v="1"/>
  </r>
  <r>
    <s v="O3566"/>
    <d v="2025-08-05T00:00:00"/>
    <x v="4"/>
    <x v="8"/>
    <x v="0"/>
    <s v="C843"/>
    <x v="335"/>
    <s v="B1454"/>
    <x v="15"/>
    <x v="0"/>
    <n v="43.2"/>
    <n v="5"/>
    <n v="216"/>
    <x v="0"/>
    <x v="3"/>
  </r>
  <r>
    <s v="O3172"/>
    <d v="2025-01-12T00:00:00"/>
    <x v="0"/>
    <x v="11"/>
    <x v="0"/>
    <s v="C716"/>
    <x v="42"/>
    <s v="B1395"/>
    <x v="936"/>
    <x v="2"/>
    <n v="7.39"/>
    <n v="2"/>
    <n v="14.78"/>
    <x v="2"/>
    <x v="5"/>
  </r>
  <r>
    <s v="O3568"/>
    <d v="2025-02-13T00:00:00"/>
    <x v="5"/>
    <x v="3"/>
    <x v="0"/>
    <s v="C923"/>
    <x v="438"/>
    <s v="B1389"/>
    <x v="762"/>
    <x v="0"/>
    <n v="42.92"/>
    <n v="1"/>
    <n v="42.92"/>
    <x v="0"/>
    <x v="7"/>
  </r>
  <r>
    <s v="O1462"/>
    <d v="2024-12-08T00:00:00"/>
    <x v="0"/>
    <x v="9"/>
    <x v="1"/>
    <s v="C687"/>
    <x v="677"/>
    <s v="B1572"/>
    <x v="357"/>
    <x v="1"/>
    <n v="14.78"/>
    <n v="3"/>
    <n v="44.34"/>
    <x v="0"/>
    <x v="7"/>
  </r>
  <r>
    <s v="O1990"/>
    <d v="2023-02-24T00:00:00"/>
    <x v="2"/>
    <x v="3"/>
    <x v="2"/>
    <s v="C562"/>
    <x v="467"/>
    <s v="B1783"/>
    <x v="1035"/>
    <x v="1"/>
    <n v="47.56"/>
    <n v="4"/>
    <n v="190.24"/>
    <x v="1"/>
    <x v="0"/>
  </r>
  <r>
    <s v="O2132"/>
    <d v="2023-03-21T00:00:00"/>
    <x v="4"/>
    <x v="0"/>
    <x v="2"/>
    <s v="C848"/>
    <x v="835"/>
    <s v="B1817"/>
    <x v="886"/>
    <x v="0"/>
    <n v="41.38"/>
    <n v="5"/>
    <n v="206.9"/>
    <x v="0"/>
    <x v="7"/>
  </r>
  <r>
    <s v="O2663"/>
    <d v="2024-02-08T00:00:00"/>
    <x v="5"/>
    <x v="3"/>
    <x v="1"/>
    <s v="C716"/>
    <x v="42"/>
    <s v="B1847"/>
    <x v="1064"/>
    <x v="2"/>
    <n v="42.61"/>
    <n v="4"/>
    <n v="170.44"/>
    <x v="2"/>
    <x v="2"/>
  </r>
  <r>
    <s v="O2052"/>
    <d v="2024-07-09T00:00:00"/>
    <x v="4"/>
    <x v="2"/>
    <x v="1"/>
    <s v="C333"/>
    <x v="1077"/>
    <s v="B1760"/>
    <x v="1080"/>
    <x v="0"/>
    <n v="22.24"/>
    <n v="4"/>
    <n v="88.96"/>
    <x v="2"/>
    <x v="0"/>
  </r>
  <r>
    <s v="O1953"/>
    <d v="2024-06-02T00:00:00"/>
    <x v="0"/>
    <x v="1"/>
    <x v="1"/>
    <s v="C394"/>
    <x v="910"/>
    <s v="B1664"/>
    <x v="969"/>
    <x v="3"/>
    <n v="9.3800000000000008"/>
    <n v="1"/>
    <n v="9.3800000000000008"/>
    <x v="3"/>
    <x v="7"/>
  </r>
  <r>
    <s v="O3482"/>
    <d v="2023-02-04T00:00:00"/>
    <x v="6"/>
    <x v="3"/>
    <x v="2"/>
    <s v="C959"/>
    <x v="479"/>
    <s v="B1746"/>
    <x v="995"/>
    <x v="2"/>
    <n v="35.4"/>
    <n v="5"/>
    <n v="177"/>
    <x v="0"/>
    <x v="2"/>
  </r>
  <r>
    <s v="O3743"/>
    <d v="2022-11-15T00:00:00"/>
    <x v="4"/>
    <x v="5"/>
    <x v="3"/>
    <s v="C591"/>
    <x v="406"/>
    <s v="B1921"/>
    <x v="36"/>
    <x v="0"/>
    <n v="27.72"/>
    <n v="4"/>
    <n v="110.88"/>
    <x v="2"/>
    <x v="3"/>
  </r>
  <r>
    <s v="O2176"/>
    <d v="2023-08-16T00:00:00"/>
    <x v="3"/>
    <x v="8"/>
    <x v="2"/>
    <s v="C322"/>
    <x v="1078"/>
    <s v="B1360"/>
    <x v="441"/>
    <x v="0"/>
    <n v="22.28"/>
    <n v="5"/>
    <n v="111.4"/>
    <x v="2"/>
    <x v="4"/>
  </r>
  <r>
    <s v="O3612"/>
    <d v="2025-06-20T00:00:00"/>
    <x v="2"/>
    <x v="1"/>
    <x v="0"/>
    <s v="C229"/>
    <x v="22"/>
    <s v="B1139"/>
    <x v="598"/>
    <x v="2"/>
    <n v="42.47"/>
    <n v="4"/>
    <n v="169.88"/>
    <x v="1"/>
    <x v="2"/>
  </r>
  <r>
    <s v="O2899"/>
    <d v="2022-11-03T00:00:00"/>
    <x v="5"/>
    <x v="5"/>
    <x v="3"/>
    <s v="C720"/>
    <x v="463"/>
    <s v="B1243"/>
    <x v="402"/>
    <x v="3"/>
    <n v="54.52"/>
    <n v="2"/>
    <n v="109.04"/>
    <x v="0"/>
    <x v="2"/>
  </r>
  <r>
    <s v="O2309"/>
    <d v="2022-10-28T00:00:00"/>
    <x v="2"/>
    <x v="10"/>
    <x v="3"/>
    <s v="C123"/>
    <x v="540"/>
    <s v="B1957"/>
    <x v="510"/>
    <x v="2"/>
    <n v="22.05"/>
    <n v="2"/>
    <n v="44.1"/>
    <x v="0"/>
    <x v="5"/>
  </r>
  <r>
    <s v="O2156"/>
    <d v="2023-03-02T00:00:00"/>
    <x v="5"/>
    <x v="0"/>
    <x v="2"/>
    <s v="C401"/>
    <x v="431"/>
    <s v="B1326"/>
    <x v="1057"/>
    <x v="1"/>
    <n v="30.12"/>
    <n v="4"/>
    <n v="120.48"/>
    <x v="3"/>
    <x v="0"/>
  </r>
  <r>
    <s v="O3648"/>
    <d v="2024-02-21T00:00:00"/>
    <x v="3"/>
    <x v="3"/>
    <x v="1"/>
    <s v="C955"/>
    <x v="724"/>
    <s v="B1147"/>
    <x v="51"/>
    <x v="1"/>
    <n v="39.32"/>
    <n v="1"/>
    <n v="39.32"/>
    <x v="2"/>
    <x v="2"/>
  </r>
  <r>
    <s v="O1514"/>
    <d v="2024-12-24T00:00:00"/>
    <x v="4"/>
    <x v="9"/>
    <x v="1"/>
    <s v="C183"/>
    <x v="93"/>
    <s v="B1119"/>
    <x v="1081"/>
    <x v="2"/>
    <n v="22.37"/>
    <n v="3"/>
    <n v="67.11"/>
    <x v="3"/>
    <x v="0"/>
  </r>
  <r>
    <s v="O2824"/>
    <d v="2023-05-25T00:00:00"/>
    <x v="5"/>
    <x v="4"/>
    <x v="2"/>
    <s v="C406"/>
    <x v="364"/>
    <s v="B1154"/>
    <x v="732"/>
    <x v="0"/>
    <n v="26.4"/>
    <n v="4"/>
    <n v="105.6"/>
    <x v="0"/>
    <x v="2"/>
  </r>
  <r>
    <s v="O1362"/>
    <d v="2024-11-29T00:00:00"/>
    <x v="2"/>
    <x v="5"/>
    <x v="1"/>
    <s v="C798"/>
    <x v="1074"/>
    <s v="B1418"/>
    <x v="1002"/>
    <x v="2"/>
    <n v="12.9"/>
    <n v="4"/>
    <n v="51.6"/>
    <x v="3"/>
    <x v="0"/>
  </r>
  <r>
    <s v="O1170"/>
    <d v="2024-01-19T00:00:00"/>
    <x v="2"/>
    <x v="11"/>
    <x v="1"/>
    <s v="C814"/>
    <x v="449"/>
    <s v="B1189"/>
    <x v="517"/>
    <x v="2"/>
    <n v="15.27"/>
    <n v="2"/>
    <n v="30.54"/>
    <x v="3"/>
    <x v="0"/>
  </r>
  <r>
    <s v="O3005"/>
    <d v="2023-07-27T00:00:00"/>
    <x v="5"/>
    <x v="2"/>
    <x v="2"/>
    <s v="C510"/>
    <x v="46"/>
    <s v="B1037"/>
    <x v="958"/>
    <x v="1"/>
    <n v="8.43"/>
    <n v="2"/>
    <n v="16.86"/>
    <x v="0"/>
    <x v="5"/>
  </r>
  <r>
    <s v="O2565"/>
    <d v="2024-10-03T00:00:00"/>
    <x v="5"/>
    <x v="10"/>
    <x v="1"/>
    <s v="C416"/>
    <x v="513"/>
    <s v="B1987"/>
    <x v="280"/>
    <x v="2"/>
    <n v="7.46"/>
    <n v="2"/>
    <n v="14.92"/>
    <x v="0"/>
    <x v="0"/>
  </r>
  <r>
    <s v="O3549"/>
    <d v="2023-09-21T00:00:00"/>
    <x v="5"/>
    <x v="6"/>
    <x v="2"/>
    <s v="C876"/>
    <x v="191"/>
    <s v="B1399"/>
    <x v="1082"/>
    <x v="2"/>
    <n v="42.39"/>
    <n v="5"/>
    <n v="211.95"/>
    <x v="0"/>
    <x v="0"/>
  </r>
  <r>
    <s v="O1134"/>
    <d v="2024-11-24T00:00:00"/>
    <x v="0"/>
    <x v="5"/>
    <x v="1"/>
    <s v="C479"/>
    <x v="1079"/>
    <s v="B1262"/>
    <x v="766"/>
    <x v="2"/>
    <n v="15.31"/>
    <n v="5"/>
    <n v="76.55"/>
    <x v="1"/>
    <x v="2"/>
  </r>
  <r>
    <s v="O3874"/>
    <d v="2023-10-28T00:00:00"/>
    <x v="6"/>
    <x v="10"/>
    <x v="2"/>
    <s v="C239"/>
    <x v="668"/>
    <s v="B1414"/>
    <x v="851"/>
    <x v="0"/>
    <n v="41.78"/>
    <n v="3"/>
    <n v="125.34"/>
    <x v="0"/>
    <x v="3"/>
  </r>
  <r>
    <s v="O3694"/>
    <d v="2025-01-14T00:00:00"/>
    <x v="4"/>
    <x v="11"/>
    <x v="0"/>
    <s v="C334"/>
    <x v="445"/>
    <s v="B1751"/>
    <x v="664"/>
    <x v="0"/>
    <n v="25.05"/>
    <n v="1"/>
    <n v="25.05"/>
    <x v="0"/>
    <x v="2"/>
  </r>
  <r>
    <s v="O1075"/>
    <d v="2024-10-14T00:00:00"/>
    <x v="1"/>
    <x v="10"/>
    <x v="1"/>
    <s v="C660"/>
    <x v="1040"/>
    <s v="B1135"/>
    <x v="1083"/>
    <x v="0"/>
    <n v="10.56"/>
    <n v="4"/>
    <n v="42.24"/>
    <x v="3"/>
    <x v="4"/>
  </r>
  <r>
    <s v="O2139"/>
    <d v="2024-03-19T00:00:00"/>
    <x v="4"/>
    <x v="0"/>
    <x v="1"/>
    <s v="C698"/>
    <x v="1080"/>
    <s v="B1984"/>
    <x v="272"/>
    <x v="3"/>
    <n v="27.12"/>
    <n v="5"/>
    <n v="135.6"/>
    <x v="1"/>
    <x v="7"/>
  </r>
  <r>
    <s v="O2062"/>
    <d v="2023-04-19T00:00:00"/>
    <x v="3"/>
    <x v="7"/>
    <x v="2"/>
    <s v="C613"/>
    <x v="973"/>
    <s v="B1963"/>
    <x v="499"/>
    <x v="0"/>
    <n v="11.9"/>
    <n v="4"/>
    <n v="47.6"/>
    <x v="1"/>
    <x v="4"/>
  </r>
  <r>
    <s v="O1768"/>
    <d v="2023-08-18T00:00:00"/>
    <x v="2"/>
    <x v="8"/>
    <x v="2"/>
    <s v="C915"/>
    <x v="1081"/>
    <s v="B1995"/>
    <x v="447"/>
    <x v="0"/>
    <n v="11.23"/>
    <n v="1"/>
    <n v="11.23"/>
    <x v="1"/>
    <x v="4"/>
  </r>
  <r>
    <s v="O3138"/>
    <d v="2024-03-26T00:00:00"/>
    <x v="4"/>
    <x v="0"/>
    <x v="1"/>
    <s v="C829"/>
    <x v="815"/>
    <s v="B1128"/>
    <x v="1084"/>
    <x v="2"/>
    <n v="18.68"/>
    <n v="5"/>
    <n v="93.4"/>
    <x v="0"/>
    <x v="7"/>
  </r>
  <r>
    <s v="O1217"/>
    <d v="2024-03-20T00:00:00"/>
    <x v="3"/>
    <x v="0"/>
    <x v="1"/>
    <s v="C939"/>
    <x v="1058"/>
    <s v="B1536"/>
    <x v="1085"/>
    <x v="1"/>
    <n v="8.32"/>
    <n v="2"/>
    <n v="16.64"/>
    <x v="2"/>
    <x v="1"/>
  </r>
  <r>
    <s v="O1061"/>
    <d v="2024-10-27T00:00:00"/>
    <x v="0"/>
    <x v="10"/>
    <x v="1"/>
    <s v="C548"/>
    <x v="204"/>
    <s v="B1890"/>
    <x v="1086"/>
    <x v="1"/>
    <n v="13.42"/>
    <n v="2"/>
    <n v="26.84"/>
    <x v="1"/>
    <x v="3"/>
  </r>
  <r>
    <s v="O1321"/>
    <d v="2023-04-08T00:00:00"/>
    <x v="6"/>
    <x v="7"/>
    <x v="2"/>
    <s v="C241"/>
    <x v="1082"/>
    <s v="B1880"/>
    <x v="29"/>
    <x v="1"/>
    <n v="38.700000000000003"/>
    <n v="3"/>
    <n v="116.1"/>
    <x v="0"/>
    <x v="4"/>
  </r>
  <r>
    <s v="O2709"/>
    <d v="2022-10-03T00:00:00"/>
    <x v="1"/>
    <x v="10"/>
    <x v="3"/>
    <s v="C967"/>
    <x v="1083"/>
    <s v="B1597"/>
    <x v="138"/>
    <x v="1"/>
    <n v="39.01"/>
    <n v="4"/>
    <n v="156.04"/>
    <x v="2"/>
    <x v="2"/>
  </r>
  <r>
    <s v="O2927"/>
    <d v="2023-10-27T00:00:00"/>
    <x v="2"/>
    <x v="10"/>
    <x v="2"/>
    <s v="C470"/>
    <x v="32"/>
    <s v="B1998"/>
    <x v="868"/>
    <x v="3"/>
    <n v="19.41"/>
    <n v="5"/>
    <n v="97.05"/>
    <x v="0"/>
    <x v="7"/>
  </r>
  <r>
    <s v="O1272"/>
    <d v="2023-06-08T00:00:00"/>
    <x v="5"/>
    <x v="1"/>
    <x v="2"/>
    <s v="C217"/>
    <x v="978"/>
    <s v="B1361"/>
    <x v="423"/>
    <x v="1"/>
    <n v="8.2100000000000009"/>
    <n v="1"/>
    <n v="8.2100000000000009"/>
    <x v="0"/>
    <x v="4"/>
  </r>
  <r>
    <s v="O1730"/>
    <d v="2023-05-20T00:00:00"/>
    <x v="6"/>
    <x v="4"/>
    <x v="2"/>
    <s v="C242"/>
    <x v="1084"/>
    <s v="B1820"/>
    <x v="723"/>
    <x v="2"/>
    <n v="21.27"/>
    <n v="2"/>
    <n v="42.54"/>
    <x v="2"/>
    <x v="1"/>
  </r>
  <r>
    <s v="O2934"/>
    <d v="2022-09-26T00:00:00"/>
    <x v="1"/>
    <x v="6"/>
    <x v="3"/>
    <s v="C858"/>
    <x v="283"/>
    <s v="B1795"/>
    <x v="369"/>
    <x v="0"/>
    <n v="11.3"/>
    <n v="5"/>
    <n v="56.5"/>
    <x v="0"/>
    <x v="2"/>
  </r>
  <r>
    <s v="O3608"/>
    <d v="2023-12-04T00:00:00"/>
    <x v="1"/>
    <x v="9"/>
    <x v="2"/>
    <s v="C179"/>
    <x v="306"/>
    <s v="B1170"/>
    <x v="811"/>
    <x v="0"/>
    <n v="15.12"/>
    <n v="4"/>
    <n v="60.48"/>
    <x v="0"/>
    <x v="2"/>
  </r>
  <r>
    <s v="O3721"/>
    <d v="2022-10-21T00:00:00"/>
    <x v="2"/>
    <x v="10"/>
    <x v="3"/>
    <s v="C796"/>
    <x v="238"/>
    <s v="B1797"/>
    <x v="720"/>
    <x v="2"/>
    <n v="21.05"/>
    <n v="4"/>
    <n v="84.2"/>
    <x v="2"/>
    <x v="2"/>
  </r>
  <r>
    <s v="O1241"/>
    <d v="2023-12-29T00:00:00"/>
    <x v="2"/>
    <x v="9"/>
    <x v="2"/>
    <s v="C113"/>
    <x v="1085"/>
    <s v="B1472"/>
    <x v="1087"/>
    <x v="2"/>
    <n v="7.19"/>
    <n v="4"/>
    <n v="28.76"/>
    <x v="0"/>
    <x v="4"/>
  </r>
  <r>
    <s v="O1563"/>
    <d v="2023-08-12T00:00:00"/>
    <x v="6"/>
    <x v="8"/>
    <x v="2"/>
    <s v="C297"/>
    <x v="659"/>
    <s v="B1447"/>
    <x v="957"/>
    <x v="2"/>
    <n v="22.05"/>
    <n v="2"/>
    <n v="44.1"/>
    <x v="1"/>
    <x v="1"/>
  </r>
  <r>
    <s v="O3389"/>
    <d v="2023-02-27T00:00:00"/>
    <x v="1"/>
    <x v="3"/>
    <x v="2"/>
    <s v="C744"/>
    <x v="1086"/>
    <s v="B1822"/>
    <x v="266"/>
    <x v="1"/>
    <n v="20.54"/>
    <n v="2"/>
    <n v="41.08"/>
    <x v="1"/>
    <x v="2"/>
  </r>
  <r>
    <s v="O3715"/>
    <d v="2025-01-23T00:00:00"/>
    <x v="5"/>
    <x v="11"/>
    <x v="0"/>
    <s v="C123"/>
    <x v="540"/>
    <s v="B1178"/>
    <x v="1088"/>
    <x v="2"/>
    <n v="37.380000000000003"/>
    <n v="2"/>
    <n v="74.760000000000005"/>
    <x v="0"/>
    <x v="2"/>
  </r>
  <r>
    <s v="O1598"/>
    <d v="2024-01-19T00:00:00"/>
    <x v="2"/>
    <x v="11"/>
    <x v="1"/>
    <s v="C988"/>
    <x v="626"/>
    <s v="B1966"/>
    <x v="1089"/>
    <x v="2"/>
    <n v="5.74"/>
    <n v="2"/>
    <n v="11.48"/>
    <x v="0"/>
    <x v="4"/>
  </r>
  <r>
    <s v="O1974"/>
    <d v="2024-10-28T00:00:00"/>
    <x v="1"/>
    <x v="10"/>
    <x v="1"/>
    <s v="C260"/>
    <x v="61"/>
    <s v="B1159"/>
    <x v="1043"/>
    <x v="3"/>
    <n v="49.94"/>
    <n v="1"/>
    <n v="49.94"/>
    <x v="2"/>
    <x v="7"/>
  </r>
  <r>
    <s v="O2386"/>
    <d v="2024-12-10T00:00:00"/>
    <x v="4"/>
    <x v="9"/>
    <x v="1"/>
    <s v="C229"/>
    <x v="22"/>
    <s v="B1788"/>
    <x v="1074"/>
    <x v="0"/>
    <n v="9.82"/>
    <n v="5"/>
    <n v="49.1"/>
    <x v="0"/>
    <x v="1"/>
  </r>
  <r>
    <s v="O1858"/>
    <d v="2023-11-27T00:00:00"/>
    <x v="1"/>
    <x v="5"/>
    <x v="2"/>
    <s v="C400"/>
    <x v="13"/>
    <s v="B1403"/>
    <x v="493"/>
    <x v="3"/>
    <n v="32.08"/>
    <n v="2"/>
    <n v="64.16"/>
    <x v="3"/>
    <x v="0"/>
  </r>
  <r>
    <s v="O3130"/>
    <d v="2025-07-09T00:00:00"/>
    <x v="3"/>
    <x v="2"/>
    <x v="0"/>
    <s v="C893"/>
    <x v="346"/>
    <s v="B1232"/>
    <x v="444"/>
    <x v="0"/>
    <n v="37.51"/>
    <n v="5"/>
    <n v="187.55"/>
    <x v="0"/>
    <x v="1"/>
  </r>
  <r>
    <s v="O3348"/>
    <d v="2023-09-29T00:00:00"/>
    <x v="2"/>
    <x v="6"/>
    <x v="2"/>
    <s v="C470"/>
    <x v="1052"/>
    <s v="B1511"/>
    <x v="751"/>
    <x v="0"/>
    <n v="5.43"/>
    <n v="2"/>
    <n v="10.86"/>
    <x v="2"/>
    <x v="0"/>
  </r>
  <r>
    <s v="O2515"/>
    <d v="2023-02-28T00:00:00"/>
    <x v="4"/>
    <x v="3"/>
    <x v="2"/>
    <s v="C966"/>
    <x v="760"/>
    <s v="B1229"/>
    <x v="1090"/>
    <x v="2"/>
    <n v="53.54"/>
    <n v="1"/>
    <n v="53.54"/>
    <x v="0"/>
    <x v="2"/>
  </r>
  <r>
    <s v="O2683"/>
    <d v="2024-05-14T00:00:00"/>
    <x v="4"/>
    <x v="4"/>
    <x v="1"/>
    <s v="C199"/>
    <x v="618"/>
    <s v="B1903"/>
    <x v="194"/>
    <x v="0"/>
    <n v="37.659999999999997"/>
    <n v="2"/>
    <n v="75.319999999999993"/>
    <x v="2"/>
    <x v="3"/>
  </r>
  <r>
    <s v="O3542"/>
    <d v="2024-02-16T00:00:00"/>
    <x v="2"/>
    <x v="3"/>
    <x v="1"/>
    <s v="C290"/>
    <x v="488"/>
    <s v="B1753"/>
    <x v="207"/>
    <x v="0"/>
    <n v="39"/>
    <n v="5"/>
    <n v="195"/>
    <x v="1"/>
    <x v="5"/>
  </r>
  <r>
    <s v="O2848"/>
    <d v="2023-10-12T00:00:00"/>
    <x v="5"/>
    <x v="10"/>
    <x v="2"/>
    <s v="C491"/>
    <x v="841"/>
    <s v="B1581"/>
    <x v="351"/>
    <x v="2"/>
    <n v="25.94"/>
    <n v="4"/>
    <n v="103.76"/>
    <x v="1"/>
    <x v="3"/>
  </r>
  <r>
    <s v="O1616"/>
    <d v="2023-01-28T00:00:00"/>
    <x v="6"/>
    <x v="11"/>
    <x v="2"/>
    <s v="C470"/>
    <x v="394"/>
    <s v="B1866"/>
    <x v="945"/>
    <x v="2"/>
    <n v="19.260000000000002"/>
    <n v="5"/>
    <n v="96.3"/>
    <x v="2"/>
    <x v="4"/>
  </r>
  <r>
    <s v="O2548"/>
    <d v="2025-01-02T00:00:00"/>
    <x v="5"/>
    <x v="11"/>
    <x v="0"/>
    <s v="C454"/>
    <x v="801"/>
    <s v="B1933"/>
    <x v="302"/>
    <x v="2"/>
    <n v="31.71"/>
    <n v="3"/>
    <n v="95.13"/>
    <x v="0"/>
    <x v="6"/>
  </r>
  <r>
    <s v="O2123"/>
    <d v="2023-03-22T00:00:00"/>
    <x v="3"/>
    <x v="0"/>
    <x v="2"/>
    <s v="C406"/>
    <x v="364"/>
    <s v="B1414"/>
    <x v="851"/>
    <x v="1"/>
    <n v="38.520000000000003"/>
    <n v="4"/>
    <n v="154.08000000000001"/>
    <x v="1"/>
    <x v="4"/>
  </r>
  <r>
    <s v="O2057"/>
    <d v="2023-02-14T00:00:00"/>
    <x v="4"/>
    <x v="3"/>
    <x v="2"/>
    <s v="C676"/>
    <x v="1087"/>
    <s v="B1098"/>
    <x v="1091"/>
    <x v="0"/>
    <n v="14.49"/>
    <n v="4"/>
    <n v="57.96"/>
    <x v="1"/>
    <x v="7"/>
  </r>
  <r>
    <s v="O2589"/>
    <d v="2024-01-26T00:00:00"/>
    <x v="2"/>
    <x v="11"/>
    <x v="1"/>
    <s v="C702"/>
    <x v="833"/>
    <s v="B1753"/>
    <x v="1092"/>
    <x v="0"/>
    <n v="34.65"/>
    <n v="5"/>
    <n v="173.25"/>
    <x v="2"/>
    <x v="2"/>
  </r>
  <r>
    <s v="O1200"/>
    <d v="2024-03-29T00:00:00"/>
    <x v="2"/>
    <x v="0"/>
    <x v="1"/>
    <s v="C710"/>
    <x v="525"/>
    <s v="B1576"/>
    <x v="525"/>
    <x v="2"/>
    <n v="7.68"/>
    <n v="3"/>
    <n v="23.04"/>
    <x v="0"/>
    <x v="3"/>
  </r>
  <r>
    <s v="O3832"/>
    <d v="2022-12-14T00:00:00"/>
    <x v="3"/>
    <x v="9"/>
    <x v="3"/>
    <s v="C840"/>
    <x v="830"/>
    <s v="B1536"/>
    <x v="556"/>
    <x v="2"/>
    <n v="13.56"/>
    <n v="4"/>
    <n v="54.24"/>
    <x v="0"/>
    <x v="6"/>
  </r>
  <r>
    <s v="O1040"/>
    <d v="2024-01-21T00:00:00"/>
    <x v="0"/>
    <x v="11"/>
    <x v="1"/>
    <s v="C354"/>
    <x v="911"/>
    <s v="B1502"/>
    <x v="336"/>
    <x v="2"/>
    <n v="23.66"/>
    <n v="4"/>
    <n v="94.64"/>
    <x v="0"/>
    <x v="3"/>
  </r>
  <r>
    <s v="O1715"/>
    <d v="2024-01-02T00:00:00"/>
    <x v="4"/>
    <x v="11"/>
    <x v="1"/>
    <s v="C530"/>
    <x v="766"/>
    <s v="B1700"/>
    <x v="133"/>
    <x v="0"/>
    <n v="49.38"/>
    <n v="4"/>
    <n v="197.52"/>
    <x v="1"/>
    <x v="0"/>
  </r>
  <r>
    <s v="O2851"/>
    <d v="2024-03-16T00:00:00"/>
    <x v="6"/>
    <x v="0"/>
    <x v="1"/>
    <s v="C604"/>
    <x v="696"/>
    <s v="B1289"/>
    <x v="878"/>
    <x v="0"/>
    <n v="48.37"/>
    <n v="5"/>
    <n v="241.85"/>
    <x v="1"/>
    <x v="7"/>
  </r>
  <r>
    <s v="O2390"/>
    <d v="2025-04-23T00:00:00"/>
    <x v="3"/>
    <x v="7"/>
    <x v="0"/>
    <s v="C142"/>
    <x v="912"/>
    <s v="B1413"/>
    <x v="229"/>
    <x v="0"/>
    <n v="24.03"/>
    <n v="1"/>
    <n v="24.03"/>
    <x v="0"/>
    <x v="3"/>
  </r>
  <r>
    <s v="O3394"/>
    <d v="2023-06-21T00:00:00"/>
    <x v="3"/>
    <x v="1"/>
    <x v="2"/>
    <s v="C251"/>
    <x v="692"/>
    <s v="B1503"/>
    <x v="689"/>
    <x v="2"/>
    <n v="36.56"/>
    <n v="3"/>
    <n v="109.68"/>
    <x v="2"/>
    <x v="2"/>
  </r>
  <r>
    <s v="O2311"/>
    <d v="2022-12-24T00:00:00"/>
    <x v="6"/>
    <x v="9"/>
    <x v="3"/>
    <s v="C236"/>
    <x v="232"/>
    <s v="B1621"/>
    <x v="64"/>
    <x v="2"/>
    <n v="35.19"/>
    <n v="1"/>
    <n v="35.19"/>
    <x v="1"/>
    <x v="2"/>
  </r>
  <r>
    <s v="O3462"/>
    <d v="2023-02-14T00:00:00"/>
    <x v="4"/>
    <x v="3"/>
    <x v="2"/>
    <s v="C749"/>
    <x v="384"/>
    <s v="B1916"/>
    <x v="27"/>
    <x v="1"/>
    <n v="19.16"/>
    <n v="2"/>
    <n v="38.32"/>
    <x v="0"/>
    <x v="3"/>
  </r>
  <r>
    <s v="O1719"/>
    <d v="2023-11-03T00:00:00"/>
    <x v="2"/>
    <x v="5"/>
    <x v="2"/>
    <s v="C406"/>
    <x v="586"/>
    <s v="B1281"/>
    <x v="1093"/>
    <x v="3"/>
    <n v="10.97"/>
    <n v="1"/>
    <n v="10.97"/>
    <x v="0"/>
    <x v="0"/>
  </r>
  <r>
    <s v="O3650"/>
    <d v="2024-01-05T00:00:00"/>
    <x v="2"/>
    <x v="11"/>
    <x v="1"/>
    <s v="C773"/>
    <x v="650"/>
    <s v="B1729"/>
    <x v="31"/>
    <x v="2"/>
    <n v="6.06"/>
    <n v="5"/>
    <n v="30.3"/>
    <x v="0"/>
    <x v="0"/>
  </r>
  <r>
    <s v="O3404"/>
    <d v="2024-06-22T00:00:00"/>
    <x v="6"/>
    <x v="1"/>
    <x v="1"/>
    <s v="C902"/>
    <x v="645"/>
    <s v="B1085"/>
    <x v="621"/>
    <x v="0"/>
    <n v="27.79"/>
    <n v="2"/>
    <n v="55.58"/>
    <x v="0"/>
    <x v="0"/>
  </r>
  <r>
    <s v="O2303"/>
    <d v="2023-08-22T00:00:00"/>
    <x v="4"/>
    <x v="8"/>
    <x v="2"/>
    <s v="C156"/>
    <x v="891"/>
    <s v="B1104"/>
    <x v="536"/>
    <x v="2"/>
    <n v="31.55"/>
    <n v="4"/>
    <n v="126.2"/>
    <x v="0"/>
    <x v="2"/>
  </r>
  <r>
    <s v="O3548"/>
    <d v="2023-10-04T00:00:00"/>
    <x v="3"/>
    <x v="10"/>
    <x v="2"/>
    <s v="C774"/>
    <x v="25"/>
    <s v="B1716"/>
    <x v="625"/>
    <x v="2"/>
    <n v="47.91"/>
    <n v="2"/>
    <n v="95.82"/>
    <x v="0"/>
    <x v="6"/>
  </r>
  <r>
    <s v="O3431"/>
    <d v="2023-02-19T00:00:00"/>
    <x v="0"/>
    <x v="3"/>
    <x v="2"/>
    <s v="C133"/>
    <x v="898"/>
    <s v="B1155"/>
    <x v="950"/>
    <x v="0"/>
    <n v="12.28"/>
    <n v="3"/>
    <n v="36.840000000000003"/>
    <x v="1"/>
    <x v="1"/>
  </r>
  <r>
    <s v="O3663"/>
    <d v="2023-07-08T00:00:00"/>
    <x v="6"/>
    <x v="2"/>
    <x v="2"/>
    <s v="C706"/>
    <x v="739"/>
    <s v="B1633"/>
    <x v="799"/>
    <x v="0"/>
    <n v="9.48"/>
    <n v="5"/>
    <n v="47.4"/>
    <x v="0"/>
    <x v="6"/>
  </r>
  <r>
    <s v="O1167"/>
    <d v="2024-07-11T00:00:00"/>
    <x v="5"/>
    <x v="2"/>
    <x v="1"/>
    <s v="C664"/>
    <x v="383"/>
    <s v="B1910"/>
    <x v="1094"/>
    <x v="0"/>
    <n v="35.76"/>
    <n v="3"/>
    <n v="107.28"/>
    <x v="2"/>
    <x v="4"/>
  </r>
  <r>
    <s v="O2066"/>
    <d v="2024-08-13T00:00:00"/>
    <x v="4"/>
    <x v="8"/>
    <x v="1"/>
    <s v="C685"/>
    <x v="1001"/>
    <s v="B1072"/>
    <x v="1095"/>
    <x v="3"/>
    <n v="13.15"/>
    <n v="3"/>
    <n v="39.450000000000003"/>
    <x v="2"/>
    <x v="1"/>
  </r>
  <r>
    <s v="O3373"/>
    <d v="2025-06-26T00:00:00"/>
    <x v="5"/>
    <x v="1"/>
    <x v="0"/>
    <s v="C527"/>
    <x v="0"/>
    <s v="B1500"/>
    <x v="541"/>
    <x v="2"/>
    <n v="32.1"/>
    <n v="1"/>
    <n v="32.1"/>
    <x v="0"/>
    <x v="3"/>
  </r>
  <r>
    <s v="O2588"/>
    <d v="2024-02-26T00:00:00"/>
    <x v="1"/>
    <x v="3"/>
    <x v="1"/>
    <s v="C136"/>
    <x v="680"/>
    <s v="B1943"/>
    <x v="814"/>
    <x v="0"/>
    <n v="42.74"/>
    <n v="1"/>
    <n v="42.74"/>
    <x v="2"/>
    <x v="7"/>
  </r>
  <r>
    <s v="O3807"/>
    <d v="2025-04-24T00:00:00"/>
    <x v="5"/>
    <x v="7"/>
    <x v="0"/>
    <s v="C641"/>
    <x v="330"/>
    <s v="B1765"/>
    <x v="971"/>
    <x v="2"/>
    <n v="32.83"/>
    <n v="5"/>
    <n v="164.15"/>
    <x v="2"/>
    <x v="1"/>
  </r>
  <r>
    <s v="O2304"/>
    <d v="2023-04-14T00:00:00"/>
    <x v="2"/>
    <x v="7"/>
    <x v="2"/>
    <s v="C133"/>
    <x v="898"/>
    <s v="B1385"/>
    <x v="460"/>
    <x v="0"/>
    <n v="20.170000000000002"/>
    <n v="2"/>
    <n v="40.340000000000003"/>
    <x v="2"/>
    <x v="1"/>
  </r>
  <r>
    <s v="O1248"/>
    <d v="2024-03-11T00:00:00"/>
    <x v="1"/>
    <x v="0"/>
    <x v="1"/>
    <s v="C636"/>
    <x v="433"/>
    <s v="B1059"/>
    <x v="999"/>
    <x v="1"/>
    <n v="22.67"/>
    <n v="2"/>
    <n v="45.34"/>
    <x v="1"/>
    <x v="0"/>
  </r>
  <r>
    <s v="O2128"/>
    <d v="2024-05-18T00:00:00"/>
    <x v="6"/>
    <x v="4"/>
    <x v="1"/>
    <s v="C671"/>
    <x v="560"/>
    <s v="B1477"/>
    <x v="827"/>
    <x v="3"/>
    <n v="5.22"/>
    <n v="2"/>
    <n v="10.44"/>
    <x v="1"/>
    <x v="3"/>
  </r>
  <r>
    <s v="O1309"/>
    <d v="2024-04-09T00:00:00"/>
    <x v="4"/>
    <x v="7"/>
    <x v="1"/>
    <s v="C307"/>
    <x v="1009"/>
    <s v="B1850"/>
    <x v="241"/>
    <x v="2"/>
    <n v="43.75"/>
    <n v="1"/>
    <n v="43.75"/>
    <x v="2"/>
    <x v="7"/>
  </r>
  <r>
    <s v="O1202"/>
    <d v="2023-08-19T00:00:00"/>
    <x v="6"/>
    <x v="8"/>
    <x v="2"/>
    <s v="C146"/>
    <x v="993"/>
    <s v="B1444"/>
    <x v="665"/>
    <x v="3"/>
    <n v="24.45"/>
    <n v="5"/>
    <n v="122.25"/>
    <x v="3"/>
    <x v="3"/>
  </r>
  <r>
    <s v="O1132"/>
    <d v="2024-12-06T00:00:00"/>
    <x v="2"/>
    <x v="9"/>
    <x v="1"/>
    <s v="C123"/>
    <x v="1088"/>
    <s v="B1837"/>
    <x v="1096"/>
    <x v="3"/>
    <n v="45.94"/>
    <n v="3"/>
    <n v="137.82"/>
    <x v="0"/>
    <x v="3"/>
  </r>
  <r>
    <s v="O1949"/>
    <d v="2023-12-28T00:00:00"/>
    <x v="5"/>
    <x v="9"/>
    <x v="2"/>
    <s v="C802"/>
    <x v="538"/>
    <s v="B1775"/>
    <x v="760"/>
    <x v="3"/>
    <n v="39.33"/>
    <n v="3"/>
    <n v="117.99"/>
    <x v="0"/>
    <x v="4"/>
  </r>
  <r>
    <s v="O3697"/>
    <d v="2023-01-04T00:00:00"/>
    <x v="3"/>
    <x v="11"/>
    <x v="2"/>
    <s v="C385"/>
    <x v="55"/>
    <s v="B1052"/>
    <x v="566"/>
    <x v="2"/>
    <n v="23.93"/>
    <n v="3"/>
    <n v="71.790000000000006"/>
    <x v="0"/>
    <x v="0"/>
  </r>
  <r>
    <s v="O1753"/>
    <d v="2024-06-29T00:00:00"/>
    <x v="6"/>
    <x v="1"/>
    <x v="1"/>
    <s v="C252"/>
    <x v="1089"/>
    <s v="B1133"/>
    <x v="805"/>
    <x v="3"/>
    <n v="49.94"/>
    <n v="3"/>
    <n v="149.82"/>
    <x v="3"/>
    <x v="7"/>
  </r>
  <r>
    <s v="O2719"/>
    <d v="2025-01-29T00:00:00"/>
    <x v="3"/>
    <x v="11"/>
    <x v="0"/>
    <s v="C274"/>
    <x v="135"/>
    <s v="B1307"/>
    <x v="463"/>
    <x v="2"/>
    <n v="28.75"/>
    <n v="3"/>
    <n v="86.25"/>
    <x v="2"/>
    <x v="5"/>
  </r>
  <r>
    <s v="O2838"/>
    <d v="2023-05-09T00:00:00"/>
    <x v="4"/>
    <x v="4"/>
    <x v="2"/>
    <s v="C380"/>
    <x v="691"/>
    <s v="B1664"/>
    <x v="528"/>
    <x v="0"/>
    <n v="12.3"/>
    <n v="5"/>
    <n v="61.5"/>
    <x v="0"/>
    <x v="0"/>
  </r>
  <r>
    <s v="O1716"/>
    <d v="2024-02-14T00:00:00"/>
    <x v="3"/>
    <x v="3"/>
    <x v="1"/>
    <s v="C376"/>
    <x v="1028"/>
    <s v="B1397"/>
    <x v="1097"/>
    <x v="1"/>
    <n v="30.56"/>
    <n v="1"/>
    <n v="30.56"/>
    <x v="2"/>
    <x v="1"/>
  </r>
  <r>
    <s v="O1023"/>
    <d v="2023-10-09T00:00:00"/>
    <x v="1"/>
    <x v="10"/>
    <x v="2"/>
    <s v="C945"/>
    <x v="1090"/>
    <s v="B1895"/>
    <x v="296"/>
    <x v="3"/>
    <n v="14.1"/>
    <n v="1"/>
    <n v="14.1"/>
    <x v="1"/>
    <x v="1"/>
  </r>
  <r>
    <s v="O1591"/>
    <d v="2024-01-14T00:00:00"/>
    <x v="0"/>
    <x v="11"/>
    <x v="1"/>
    <s v="C313"/>
    <x v="1050"/>
    <s v="B1178"/>
    <x v="1088"/>
    <x v="3"/>
    <n v="43.82"/>
    <n v="5"/>
    <n v="219.1"/>
    <x v="3"/>
    <x v="3"/>
  </r>
  <r>
    <s v="O2192"/>
    <d v="2023-12-26T00:00:00"/>
    <x v="4"/>
    <x v="9"/>
    <x v="2"/>
    <s v="C381"/>
    <x v="1091"/>
    <s v="B1916"/>
    <x v="853"/>
    <x v="1"/>
    <n v="21.16"/>
    <n v="3"/>
    <n v="63.48"/>
    <x v="0"/>
    <x v="4"/>
  </r>
  <r>
    <s v="O1789"/>
    <d v="2024-12-08T00:00:00"/>
    <x v="0"/>
    <x v="9"/>
    <x v="1"/>
    <s v="C923"/>
    <x v="850"/>
    <s v="B1229"/>
    <x v="1090"/>
    <x v="1"/>
    <n v="48.48"/>
    <n v="4"/>
    <n v="193.92"/>
    <x v="2"/>
    <x v="1"/>
  </r>
  <r>
    <s v="O3329"/>
    <d v="2024-04-29T00:00:00"/>
    <x v="1"/>
    <x v="7"/>
    <x v="1"/>
    <s v="C446"/>
    <x v="397"/>
    <s v="B1383"/>
    <x v="324"/>
    <x v="2"/>
    <n v="35.69"/>
    <n v="2"/>
    <n v="71.38"/>
    <x v="0"/>
    <x v="2"/>
  </r>
  <r>
    <s v="O1506"/>
    <d v="2023-09-08T00:00:00"/>
    <x v="2"/>
    <x v="6"/>
    <x v="2"/>
    <s v="C191"/>
    <x v="568"/>
    <s v="B1663"/>
    <x v="365"/>
    <x v="3"/>
    <n v="26.23"/>
    <n v="1"/>
    <n v="26.23"/>
    <x v="3"/>
    <x v="7"/>
  </r>
  <r>
    <s v="O1673"/>
    <d v="2024-05-08T00:00:00"/>
    <x v="3"/>
    <x v="4"/>
    <x v="1"/>
    <s v="C416"/>
    <x v="1092"/>
    <s v="B1939"/>
    <x v="155"/>
    <x v="0"/>
    <n v="25.67"/>
    <n v="5"/>
    <n v="128.35"/>
    <x v="2"/>
    <x v="4"/>
  </r>
  <r>
    <s v="O3193"/>
    <d v="2024-01-20T00:00:00"/>
    <x v="6"/>
    <x v="11"/>
    <x v="1"/>
    <s v="C992"/>
    <x v="127"/>
    <s v="B1135"/>
    <x v="1098"/>
    <x v="2"/>
    <n v="37.06"/>
    <n v="1"/>
    <n v="37.06"/>
    <x v="0"/>
    <x v="3"/>
  </r>
  <r>
    <s v="O2302"/>
    <d v="2023-09-01T00:00:00"/>
    <x v="2"/>
    <x v="6"/>
    <x v="2"/>
    <s v="C151"/>
    <x v="975"/>
    <s v="B1739"/>
    <x v="807"/>
    <x v="0"/>
    <n v="25.06"/>
    <n v="3"/>
    <n v="75.180000000000007"/>
    <x v="1"/>
    <x v="0"/>
  </r>
  <r>
    <s v="O1352"/>
    <d v="2023-11-23T00:00:00"/>
    <x v="5"/>
    <x v="5"/>
    <x v="2"/>
    <s v="C406"/>
    <x v="74"/>
    <s v="B1407"/>
    <x v="1099"/>
    <x v="0"/>
    <n v="44.66"/>
    <n v="2"/>
    <n v="89.32"/>
    <x v="2"/>
    <x v="4"/>
  </r>
  <r>
    <s v="O1500"/>
    <d v="2023-09-29T00:00:00"/>
    <x v="2"/>
    <x v="6"/>
    <x v="2"/>
    <s v="C791"/>
    <x v="596"/>
    <s v="B1767"/>
    <x v="293"/>
    <x v="3"/>
    <n v="36.67"/>
    <n v="2"/>
    <n v="73.34"/>
    <x v="2"/>
    <x v="3"/>
  </r>
  <r>
    <s v="O1796"/>
    <d v="2023-10-29T00:00:00"/>
    <x v="0"/>
    <x v="10"/>
    <x v="2"/>
    <s v="C590"/>
    <x v="240"/>
    <s v="B1141"/>
    <x v="906"/>
    <x v="0"/>
    <n v="8.09"/>
    <n v="5"/>
    <n v="40.450000000000003"/>
    <x v="3"/>
    <x v="2"/>
  </r>
  <r>
    <s v="O2765"/>
    <d v="2023-08-02T00:00:00"/>
    <x v="3"/>
    <x v="8"/>
    <x v="2"/>
    <s v="C903"/>
    <x v="1005"/>
    <s v="B1331"/>
    <x v="124"/>
    <x v="3"/>
    <n v="45.01"/>
    <n v="5"/>
    <n v="225.05"/>
    <x v="0"/>
    <x v="3"/>
  </r>
  <r>
    <s v="O2704"/>
    <d v="2023-08-17T00:00:00"/>
    <x v="5"/>
    <x v="8"/>
    <x v="2"/>
    <s v="C388"/>
    <x v="1060"/>
    <s v="B1207"/>
    <x v="1100"/>
    <x v="3"/>
    <n v="6.25"/>
    <n v="1"/>
    <n v="6.25"/>
    <x v="2"/>
    <x v="0"/>
  </r>
  <r>
    <s v="O1065"/>
    <d v="2024-07-30T00:00:00"/>
    <x v="4"/>
    <x v="2"/>
    <x v="1"/>
    <s v="C976"/>
    <x v="1073"/>
    <s v="B1073"/>
    <x v="983"/>
    <x v="2"/>
    <n v="42.34"/>
    <n v="3"/>
    <n v="127.02"/>
    <x v="1"/>
    <x v="0"/>
  </r>
  <r>
    <s v="O3861"/>
    <d v="2022-11-23T00:00:00"/>
    <x v="3"/>
    <x v="5"/>
    <x v="3"/>
    <s v="C771"/>
    <x v="60"/>
    <s v="B1319"/>
    <x v="290"/>
    <x v="2"/>
    <n v="42.37"/>
    <n v="2"/>
    <n v="84.74"/>
    <x v="2"/>
    <x v="3"/>
  </r>
  <r>
    <s v="O2933"/>
    <d v="2024-08-26T00:00:00"/>
    <x v="1"/>
    <x v="8"/>
    <x v="1"/>
    <s v="C151"/>
    <x v="975"/>
    <s v="B1625"/>
    <x v="998"/>
    <x v="2"/>
    <n v="44.32"/>
    <n v="4"/>
    <n v="177.28"/>
    <x v="2"/>
    <x v="5"/>
  </r>
  <r>
    <s v="O2143"/>
    <d v="2024-12-19T00:00:00"/>
    <x v="5"/>
    <x v="9"/>
    <x v="1"/>
    <s v="C697"/>
    <x v="177"/>
    <s v="B1809"/>
    <x v="1101"/>
    <x v="2"/>
    <n v="34.340000000000003"/>
    <n v="2"/>
    <n v="68.680000000000007"/>
    <x v="2"/>
    <x v="0"/>
  </r>
  <r>
    <s v="O2384"/>
    <d v="2023-02-22T00:00:00"/>
    <x v="3"/>
    <x v="3"/>
    <x v="2"/>
    <s v="C339"/>
    <x v="212"/>
    <s v="B1279"/>
    <x v="555"/>
    <x v="0"/>
    <n v="48.18"/>
    <n v="2"/>
    <n v="96.36"/>
    <x v="2"/>
    <x v="2"/>
  </r>
  <r>
    <s v="O1911"/>
    <d v="2024-08-17T00:00:00"/>
    <x v="6"/>
    <x v="8"/>
    <x v="1"/>
    <s v="C851"/>
    <x v="1093"/>
    <s v="B1179"/>
    <x v="218"/>
    <x v="2"/>
    <n v="10"/>
    <n v="5"/>
    <n v="50"/>
    <x v="1"/>
    <x v="3"/>
  </r>
  <r>
    <s v="O1211"/>
    <d v="2023-08-13T00:00:00"/>
    <x v="0"/>
    <x v="8"/>
    <x v="2"/>
    <s v="C881"/>
    <x v="371"/>
    <s v="B1600"/>
    <x v="82"/>
    <x v="2"/>
    <n v="35.24"/>
    <n v="2"/>
    <n v="70.48"/>
    <x v="2"/>
    <x v="4"/>
  </r>
  <r>
    <s v="O3097"/>
    <d v="2022-11-27T00:00:00"/>
    <x v="0"/>
    <x v="5"/>
    <x v="3"/>
    <s v="C384"/>
    <x v="407"/>
    <s v="B1350"/>
    <x v="234"/>
    <x v="0"/>
    <n v="19.510000000000002"/>
    <n v="2"/>
    <n v="39.020000000000003"/>
    <x v="0"/>
    <x v="7"/>
  </r>
  <r>
    <s v="O1213"/>
    <d v="2024-09-22T00:00:00"/>
    <x v="0"/>
    <x v="6"/>
    <x v="1"/>
    <s v="C622"/>
    <x v="1094"/>
    <s v="B1856"/>
    <x v="781"/>
    <x v="0"/>
    <n v="27.3"/>
    <n v="1"/>
    <n v="27.3"/>
    <x v="1"/>
    <x v="3"/>
  </r>
  <r>
    <s v="O2939"/>
    <d v="2025-03-25T00:00:00"/>
    <x v="4"/>
    <x v="0"/>
    <x v="0"/>
    <s v="C928"/>
    <x v="907"/>
    <s v="B1722"/>
    <x v="900"/>
    <x v="2"/>
    <n v="23.27"/>
    <n v="5"/>
    <n v="116.35"/>
    <x v="2"/>
    <x v="3"/>
  </r>
  <r>
    <s v="O1459"/>
    <d v="2024-08-03T00:00:00"/>
    <x v="6"/>
    <x v="8"/>
    <x v="1"/>
    <s v="C895"/>
    <x v="412"/>
    <s v="B1260"/>
    <x v="919"/>
    <x v="1"/>
    <n v="10.55"/>
    <n v="5"/>
    <n v="52.75"/>
    <x v="1"/>
    <x v="4"/>
  </r>
  <r>
    <s v="O2492"/>
    <d v="2024-05-29T00:00:00"/>
    <x v="3"/>
    <x v="4"/>
    <x v="1"/>
    <s v="C995"/>
    <x v="171"/>
    <s v="B1746"/>
    <x v="414"/>
    <x v="1"/>
    <n v="20.2"/>
    <n v="4"/>
    <n v="80.8"/>
    <x v="2"/>
    <x v="5"/>
  </r>
  <r>
    <s v="O2053"/>
    <d v="2024-09-30T00:00:00"/>
    <x v="1"/>
    <x v="6"/>
    <x v="1"/>
    <s v="C322"/>
    <x v="1095"/>
    <s v="B1784"/>
    <x v="1102"/>
    <x v="3"/>
    <n v="13.31"/>
    <n v="3"/>
    <n v="39.93"/>
    <x v="1"/>
    <x v="0"/>
  </r>
  <r>
    <s v="O3150"/>
    <d v="2024-02-17T00:00:00"/>
    <x v="6"/>
    <x v="3"/>
    <x v="1"/>
    <s v="C250"/>
    <x v="743"/>
    <s v="B1072"/>
    <x v="327"/>
    <x v="0"/>
    <n v="23.08"/>
    <n v="4"/>
    <n v="92.32"/>
    <x v="0"/>
    <x v="6"/>
  </r>
  <r>
    <s v="O2315"/>
    <d v="2023-04-23T00:00:00"/>
    <x v="0"/>
    <x v="7"/>
    <x v="2"/>
    <s v="C214"/>
    <x v="164"/>
    <s v="B1359"/>
    <x v="922"/>
    <x v="1"/>
    <n v="37.770000000000003"/>
    <n v="5"/>
    <n v="188.85"/>
    <x v="2"/>
    <x v="0"/>
  </r>
  <r>
    <s v="O3212"/>
    <d v="2024-07-16T00:00:00"/>
    <x v="4"/>
    <x v="2"/>
    <x v="1"/>
    <s v="C750"/>
    <x v="296"/>
    <s v="B1684"/>
    <x v="455"/>
    <x v="0"/>
    <n v="37.119999999999997"/>
    <n v="2"/>
    <n v="74.239999999999995"/>
    <x v="1"/>
    <x v="2"/>
  </r>
  <r>
    <s v="O1565"/>
    <d v="2023-03-17T00:00:00"/>
    <x v="2"/>
    <x v="0"/>
    <x v="2"/>
    <s v="C393"/>
    <x v="1096"/>
    <s v="B1618"/>
    <x v="887"/>
    <x v="1"/>
    <n v="38.200000000000003"/>
    <n v="1"/>
    <n v="38.200000000000003"/>
    <x v="1"/>
    <x v="4"/>
  </r>
  <r>
    <s v="O2194"/>
    <d v="2024-08-26T00:00:00"/>
    <x v="1"/>
    <x v="8"/>
    <x v="1"/>
    <s v="C151"/>
    <x v="1097"/>
    <s v="B1361"/>
    <x v="593"/>
    <x v="1"/>
    <n v="10.01"/>
    <n v="4"/>
    <n v="40.04"/>
    <x v="2"/>
    <x v="4"/>
  </r>
  <r>
    <s v="O1432"/>
    <d v="2023-03-26T00:00:00"/>
    <x v="0"/>
    <x v="0"/>
    <x v="2"/>
    <s v="C158"/>
    <x v="218"/>
    <s v="B1797"/>
    <x v="720"/>
    <x v="3"/>
    <n v="20.74"/>
    <n v="2"/>
    <n v="41.48"/>
    <x v="3"/>
    <x v="7"/>
  </r>
  <r>
    <s v="O2450"/>
    <d v="2024-10-11T00:00:00"/>
    <x v="2"/>
    <x v="10"/>
    <x v="1"/>
    <s v="C412"/>
    <x v="1008"/>
    <s v="B1389"/>
    <x v="762"/>
    <x v="0"/>
    <n v="36.89"/>
    <n v="3"/>
    <n v="110.67"/>
    <x v="0"/>
    <x v="0"/>
  </r>
  <r>
    <s v="O3022"/>
    <d v="2023-10-22T00:00:00"/>
    <x v="0"/>
    <x v="10"/>
    <x v="2"/>
    <s v="C971"/>
    <x v="736"/>
    <s v="B1237"/>
    <x v="235"/>
    <x v="1"/>
    <n v="6.46"/>
    <n v="5"/>
    <n v="32.299999999999997"/>
    <x v="0"/>
    <x v="2"/>
  </r>
  <r>
    <s v="O1545"/>
    <d v="2024-10-13T00:00:00"/>
    <x v="0"/>
    <x v="10"/>
    <x v="1"/>
    <s v="C202"/>
    <x v="1098"/>
    <s v="B1653"/>
    <x v="885"/>
    <x v="1"/>
    <n v="29.17"/>
    <n v="2"/>
    <n v="58.34"/>
    <x v="0"/>
    <x v="0"/>
  </r>
  <r>
    <s v="O2207"/>
    <d v="2025-07-10T00:00:00"/>
    <x v="5"/>
    <x v="2"/>
    <x v="0"/>
    <s v="C181"/>
    <x v="773"/>
    <s v="B1277"/>
    <x v="1007"/>
    <x v="3"/>
    <n v="39.93"/>
    <n v="1"/>
    <n v="39.93"/>
    <x v="2"/>
    <x v="5"/>
  </r>
  <r>
    <s v="O2917"/>
    <d v="2025-06-19T00:00:00"/>
    <x v="5"/>
    <x v="1"/>
    <x v="0"/>
    <s v="C966"/>
    <x v="314"/>
    <s v="B1730"/>
    <x v="603"/>
    <x v="2"/>
    <n v="24.75"/>
    <n v="1"/>
    <n v="24.75"/>
    <x v="2"/>
    <x v="3"/>
  </r>
  <r>
    <s v="O2083"/>
    <d v="2024-12-30T00:00:00"/>
    <x v="1"/>
    <x v="9"/>
    <x v="1"/>
    <s v="C590"/>
    <x v="157"/>
    <s v="B1464"/>
    <x v="774"/>
    <x v="3"/>
    <n v="33.81"/>
    <n v="1"/>
    <n v="33.81"/>
    <x v="0"/>
    <x v="7"/>
  </r>
  <r>
    <s v="O2524"/>
    <d v="2023-05-23T00:00:00"/>
    <x v="4"/>
    <x v="4"/>
    <x v="2"/>
    <s v="C455"/>
    <x v="202"/>
    <s v="B1037"/>
    <x v="958"/>
    <x v="2"/>
    <n v="7.25"/>
    <n v="1"/>
    <n v="7.25"/>
    <x v="2"/>
    <x v="2"/>
  </r>
  <r>
    <s v="O2185"/>
    <d v="2024-03-05T00:00:00"/>
    <x v="4"/>
    <x v="0"/>
    <x v="1"/>
    <s v="C559"/>
    <x v="527"/>
    <s v="B1585"/>
    <x v="196"/>
    <x v="0"/>
    <n v="27.2"/>
    <n v="3"/>
    <n v="81.599999999999994"/>
    <x v="3"/>
    <x v="2"/>
  </r>
  <r>
    <s v="O1517"/>
    <d v="2023-05-17T00:00:00"/>
    <x v="3"/>
    <x v="4"/>
    <x v="2"/>
    <s v="C407"/>
    <x v="1062"/>
    <s v="B1399"/>
    <x v="1082"/>
    <x v="1"/>
    <n v="49.68"/>
    <n v="1"/>
    <n v="49.68"/>
    <x v="1"/>
    <x v="3"/>
  </r>
  <r>
    <s v="O2050"/>
    <d v="2024-04-12T00:00:00"/>
    <x v="2"/>
    <x v="7"/>
    <x v="1"/>
    <s v="C658"/>
    <x v="1099"/>
    <s v="B1749"/>
    <x v="1103"/>
    <x v="1"/>
    <n v="33.520000000000003"/>
    <n v="5"/>
    <n v="167.6"/>
    <x v="0"/>
    <x v="2"/>
  </r>
  <r>
    <s v="O2804"/>
    <d v="2025-03-04T00:00:00"/>
    <x v="4"/>
    <x v="0"/>
    <x v="0"/>
    <s v="C594"/>
    <x v="60"/>
    <s v="B1234"/>
    <x v="145"/>
    <x v="0"/>
    <n v="11.69"/>
    <n v="5"/>
    <n v="58.45"/>
    <x v="0"/>
    <x v="2"/>
  </r>
  <r>
    <s v="O2452"/>
    <d v="2025-06-09T00:00:00"/>
    <x v="1"/>
    <x v="1"/>
    <x v="0"/>
    <s v="C600"/>
    <x v="698"/>
    <s v="B1611"/>
    <x v="129"/>
    <x v="2"/>
    <n v="17.149999999999999"/>
    <n v="3"/>
    <n v="51.45"/>
    <x v="0"/>
    <x v="0"/>
  </r>
  <r>
    <s v="O2566"/>
    <d v="2025-06-14T00:00:00"/>
    <x v="6"/>
    <x v="1"/>
    <x v="0"/>
    <s v="C393"/>
    <x v="275"/>
    <s v="B1647"/>
    <x v="701"/>
    <x v="0"/>
    <n v="27.21"/>
    <n v="2"/>
    <n v="54.42"/>
    <x v="1"/>
    <x v="0"/>
  </r>
  <r>
    <s v="O3726"/>
    <d v="2024-02-20T00:00:00"/>
    <x v="4"/>
    <x v="3"/>
    <x v="1"/>
    <s v="C325"/>
    <x v="776"/>
    <s v="B1182"/>
    <x v="1104"/>
    <x v="2"/>
    <n v="33.049999999999997"/>
    <n v="5"/>
    <n v="165.25"/>
    <x v="2"/>
    <x v="1"/>
  </r>
  <r>
    <s v="O3118"/>
    <d v="2023-04-03T00:00:00"/>
    <x v="1"/>
    <x v="7"/>
    <x v="2"/>
    <s v="C615"/>
    <x v="38"/>
    <s v="B1922"/>
    <x v="708"/>
    <x v="0"/>
    <n v="50.95"/>
    <n v="2"/>
    <n v="101.9"/>
    <x v="0"/>
    <x v="0"/>
  </r>
  <r>
    <s v="O1235"/>
    <d v="2024-01-31T00:00:00"/>
    <x v="3"/>
    <x v="11"/>
    <x v="1"/>
    <s v="C920"/>
    <x v="1100"/>
    <s v="B1119"/>
    <x v="551"/>
    <x v="3"/>
    <n v="15.84"/>
    <n v="5"/>
    <n v="79.2"/>
    <x v="3"/>
    <x v="2"/>
  </r>
  <r>
    <s v="O1910"/>
    <d v="2024-10-03T00:00:00"/>
    <x v="5"/>
    <x v="10"/>
    <x v="1"/>
    <s v="C183"/>
    <x v="1101"/>
    <s v="B1290"/>
    <x v="430"/>
    <x v="0"/>
    <n v="32.049999999999997"/>
    <n v="2"/>
    <n v="64.099999999999994"/>
    <x v="2"/>
    <x v="0"/>
  </r>
  <r>
    <s v="O1511"/>
    <d v="2024-10-21T00:00:00"/>
    <x v="1"/>
    <x v="10"/>
    <x v="1"/>
    <s v="C846"/>
    <x v="1102"/>
    <s v="B1184"/>
    <x v="1105"/>
    <x v="3"/>
    <n v="29.6"/>
    <n v="4"/>
    <n v="118.4"/>
    <x v="2"/>
    <x v="0"/>
  </r>
  <r>
    <s v="O1367"/>
    <d v="2023-04-16T00:00:00"/>
    <x v="0"/>
    <x v="7"/>
    <x v="2"/>
    <s v="C639"/>
    <x v="951"/>
    <s v="B1615"/>
    <x v="1106"/>
    <x v="1"/>
    <n v="28.25"/>
    <n v="1"/>
    <n v="28.25"/>
    <x v="0"/>
    <x v="4"/>
  </r>
  <r>
    <s v="O2633"/>
    <d v="2023-11-27T00:00:00"/>
    <x v="1"/>
    <x v="5"/>
    <x v="2"/>
    <s v="C993"/>
    <x v="192"/>
    <s v="B1042"/>
    <x v="785"/>
    <x v="2"/>
    <n v="14.21"/>
    <n v="4"/>
    <n v="56.84"/>
    <x v="1"/>
    <x v="5"/>
  </r>
  <r>
    <s v="O1168"/>
    <d v="2023-09-12T00:00:00"/>
    <x v="4"/>
    <x v="6"/>
    <x v="2"/>
    <s v="C985"/>
    <x v="309"/>
    <s v="B1591"/>
    <x v="579"/>
    <x v="3"/>
    <n v="47.13"/>
    <n v="3"/>
    <n v="141.38999999999999"/>
    <x v="3"/>
    <x v="4"/>
  </r>
  <r>
    <s v="O3786"/>
    <d v="2024-10-02T00:00:00"/>
    <x v="3"/>
    <x v="10"/>
    <x v="1"/>
    <s v="C193"/>
    <x v="762"/>
    <s v="B1341"/>
    <x v="316"/>
    <x v="1"/>
    <n v="45.23"/>
    <n v="5"/>
    <n v="226.15"/>
    <x v="2"/>
    <x v="0"/>
  </r>
  <r>
    <s v="O3319"/>
    <d v="2025-05-10T00:00:00"/>
    <x v="6"/>
    <x v="4"/>
    <x v="0"/>
    <s v="C927"/>
    <x v="426"/>
    <s v="B1335"/>
    <x v="300"/>
    <x v="2"/>
    <n v="17.5"/>
    <n v="5"/>
    <n v="87.5"/>
    <x v="0"/>
    <x v="6"/>
  </r>
  <r>
    <s v="O2619"/>
    <d v="2024-05-09T00:00:00"/>
    <x v="5"/>
    <x v="4"/>
    <x v="1"/>
    <s v="C824"/>
    <x v="832"/>
    <s v="B1976"/>
    <x v="516"/>
    <x v="2"/>
    <n v="24.82"/>
    <n v="3"/>
    <n v="74.459999999999994"/>
    <x v="2"/>
    <x v="7"/>
  </r>
  <r>
    <s v="O1997"/>
    <d v="2023-02-22T00:00:00"/>
    <x v="3"/>
    <x v="3"/>
    <x v="2"/>
    <s v="C523"/>
    <x v="1103"/>
    <s v="B1503"/>
    <x v="1107"/>
    <x v="2"/>
    <n v="30.86"/>
    <n v="4"/>
    <n v="123.44"/>
    <x v="1"/>
    <x v="7"/>
  </r>
  <r>
    <s v="O1221"/>
    <d v="2023-07-07T00:00:00"/>
    <x v="2"/>
    <x v="2"/>
    <x v="2"/>
    <s v="C518"/>
    <x v="1002"/>
    <s v="B1704"/>
    <x v="227"/>
    <x v="3"/>
    <n v="6.28"/>
    <n v="3"/>
    <n v="18.84"/>
    <x v="1"/>
    <x v="0"/>
  </r>
  <r>
    <s v="O2675"/>
    <d v="2025-03-14T00:00:00"/>
    <x v="2"/>
    <x v="0"/>
    <x v="0"/>
    <s v="C102"/>
    <x v="1104"/>
    <s v="B1300"/>
    <x v="479"/>
    <x v="3"/>
    <n v="39.909999999999997"/>
    <n v="2"/>
    <n v="79.819999999999993"/>
    <x v="0"/>
    <x v="3"/>
  </r>
  <r>
    <s v="O1877"/>
    <d v="2023-05-10T00:00:00"/>
    <x v="3"/>
    <x v="4"/>
    <x v="2"/>
    <s v="C427"/>
    <x v="1105"/>
    <s v="B1816"/>
    <x v="1108"/>
    <x v="1"/>
    <n v="10.94"/>
    <n v="2"/>
    <n v="21.88"/>
    <x v="2"/>
    <x v="4"/>
  </r>
  <r>
    <s v="O2760"/>
    <d v="2022-08-29T00:00:00"/>
    <x v="1"/>
    <x v="8"/>
    <x v="3"/>
    <s v="C514"/>
    <x v="735"/>
    <s v="B1119"/>
    <x v="154"/>
    <x v="2"/>
    <n v="10.59"/>
    <n v="5"/>
    <n v="52.95"/>
    <x v="0"/>
    <x v="1"/>
  </r>
  <r>
    <s v="O3840"/>
    <d v="2024-01-30T00:00:00"/>
    <x v="4"/>
    <x v="11"/>
    <x v="1"/>
    <s v="C883"/>
    <x v="1106"/>
    <s v="B1268"/>
    <x v="382"/>
    <x v="0"/>
    <n v="50.54"/>
    <n v="4"/>
    <n v="202.16"/>
    <x v="0"/>
    <x v="2"/>
  </r>
  <r>
    <s v="O3314"/>
    <d v="2022-09-03T00:00:00"/>
    <x v="6"/>
    <x v="6"/>
    <x v="3"/>
    <s v="C125"/>
    <x v="355"/>
    <s v="B1307"/>
    <x v="993"/>
    <x v="2"/>
    <n v="35.409999999999997"/>
    <n v="2"/>
    <n v="70.819999999999993"/>
    <x v="0"/>
    <x v="0"/>
  </r>
  <r>
    <s v="O1180"/>
    <d v="2024-04-07T00:00:00"/>
    <x v="0"/>
    <x v="7"/>
    <x v="1"/>
    <s v="C102"/>
    <x v="1104"/>
    <s v="B1234"/>
    <x v="145"/>
    <x v="3"/>
    <n v="10.49"/>
    <n v="5"/>
    <n v="52.45"/>
    <x v="3"/>
    <x v="4"/>
  </r>
  <r>
    <s v="O3216"/>
    <d v="2024-04-27T00:00:00"/>
    <x v="6"/>
    <x v="7"/>
    <x v="1"/>
    <s v="C297"/>
    <x v="659"/>
    <s v="B1083"/>
    <x v="898"/>
    <x v="0"/>
    <n v="13.8"/>
    <n v="5"/>
    <n v="69"/>
    <x v="0"/>
    <x v="0"/>
  </r>
  <r>
    <s v="O3340"/>
    <d v="2022-10-13T00:00:00"/>
    <x v="5"/>
    <x v="10"/>
    <x v="3"/>
    <s v="C273"/>
    <x v="329"/>
    <s v="B1997"/>
    <x v="484"/>
    <x v="0"/>
    <n v="7.36"/>
    <n v="5"/>
    <n v="36.799999999999997"/>
    <x v="0"/>
    <x v="7"/>
  </r>
  <r>
    <s v="O1883"/>
    <d v="2024-11-04T00:00:00"/>
    <x v="1"/>
    <x v="5"/>
    <x v="1"/>
    <s v="C667"/>
    <x v="883"/>
    <s v="B1353"/>
    <x v="1005"/>
    <x v="3"/>
    <n v="26.01"/>
    <n v="1"/>
    <n v="26.01"/>
    <x v="1"/>
    <x v="3"/>
  </r>
  <r>
    <s v="O1329"/>
    <d v="2024-02-04T00:00:00"/>
    <x v="0"/>
    <x v="3"/>
    <x v="1"/>
    <s v="C104"/>
    <x v="845"/>
    <s v="B1719"/>
    <x v="1109"/>
    <x v="1"/>
    <n v="26.04"/>
    <n v="5"/>
    <n v="130.19999999999999"/>
    <x v="2"/>
    <x v="0"/>
  </r>
  <r>
    <s v="O2134"/>
    <d v="2024-05-21T00:00:00"/>
    <x v="4"/>
    <x v="4"/>
    <x v="1"/>
    <s v="C651"/>
    <x v="520"/>
    <s v="B1556"/>
    <x v="1110"/>
    <x v="1"/>
    <n v="32.229999999999997"/>
    <n v="2"/>
    <n v="64.459999999999994"/>
    <x v="2"/>
    <x v="3"/>
  </r>
  <r>
    <s v="O1934"/>
    <d v="2023-07-11T00:00:00"/>
    <x v="4"/>
    <x v="2"/>
    <x v="2"/>
    <s v="C829"/>
    <x v="815"/>
    <s v="B1602"/>
    <x v="1111"/>
    <x v="1"/>
    <n v="46.85"/>
    <n v="4"/>
    <n v="187.4"/>
    <x v="1"/>
    <x v="0"/>
  </r>
  <r>
    <s v="O1729"/>
    <d v="2024-01-16T00:00:00"/>
    <x v="4"/>
    <x v="11"/>
    <x v="1"/>
    <s v="C239"/>
    <x v="1107"/>
    <s v="B1767"/>
    <x v="1112"/>
    <x v="3"/>
    <n v="15.08"/>
    <n v="5"/>
    <n v="75.400000000000006"/>
    <x v="0"/>
    <x v="4"/>
  </r>
  <r>
    <s v="O1133"/>
    <d v="2024-07-19T00:00:00"/>
    <x v="2"/>
    <x v="2"/>
    <x v="1"/>
    <s v="C873"/>
    <x v="201"/>
    <s v="B1270"/>
    <x v="1113"/>
    <x v="2"/>
    <n v="18.739999999999998"/>
    <n v="1"/>
    <n v="18.739999999999998"/>
    <x v="2"/>
    <x v="3"/>
  </r>
  <r>
    <s v="O3344"/>
    <d v="2024-01-15T00:00:00"/>
    <x v="1"/>
    <x v="11"/>
    <x v="1"/>
    <s v="C471"/>
    <x v="611"/>
    <s v="B1809"/>
    <x v="1101"/>
    <x v="1"/>
    <n v="33.68"/>
    <n v="3"/>
    <n v="101.04"/>
    <x v="0"/>
    <x v="6"/>
  </r>
  <r>
    <s v="O2349"/>
    <d v="2025-05-17T00:00:00"/>
    <x v="6"/>
    <x v="4"/>
    <x v="0"/>
    <s v="C435"/>
    <x v="1070"/>
    <s v="B1481"/>
    <x v="965"/>
    <x v="2"/>
    <n v="28.53"/>
    <n v="1"/>
    <n v="28.53"/>
    <x v="0"/>
    <x v="6"/>
  </r>
  <r>
    <s v="O3440"/>
    <d v="2025-01-05T00:00:00"/>
    <x v="0"/>
    <x v="11"/>
    <x v="0"/>
    <s v="C993"/>
    <x v="779"/>
    <s v="B1465"/>
    <x v="1053"/>
    <x v="3"/>
    <n v="26.7"/>
    <n v="3"/>
    <n v="80.099999999999994"/>
    <x v="1"/>
    <x v="2"/>
  </r>
  <r>
    <s v="O2843"/>
    <d v="2022-12-06T00:00:00"/>
    <x v="4"/>
    <x v="9"/>
    <x v="3"/>
    <s v="C702"/>
    <x v="833"/>
    <s v="B1577"/>
    <x v="909"/>
    <x v="2"/>
    <n v="42.41"/>
    <n v="1"/>
    <n v="42.41"/>
    <x v="0"/>
    <x v="2"/>
  </r>
  <r>
    <s v="O2911"/>
    <d v="2023-05-21T00:00:00"/>
    <x v="0"/>
    <x v="4"/>
    <x v="2"/>
    <s v="C133"/>
    <x v="125"/>
    <s v="B1999"/>
    <x v="992"/>
    <x v="3"/>
    <n v="7.49"/>
    <n v="1"/>
    <n v="7.49"/>
    <x v="2"/>
    <x v="2"/>
  </r>
  <r>
    <s v="O2299"/>
    <d v="2024-02-15T00:00:00"/>
    <x v="5"/>
    <x v="3"/>
    <x v="1"/>
    <s v="C821"/>
    <x v="146"/>
    <s v="B1536"/>
    <x v="1085"/>
    <x v="2"/>
    <n v="7.63"/>
    <n v="1"/>
    <n v="7.63"/>
    <x v="1"/>
    <x v="5"/>
  </r>
  <r>
    <s v="O3897"/>
    <d v="2024-11-14T00:00:00"/>
    <x v="5"/>
    <x v="5"/>
    <x v="1"/>
    <s v="C102"/>
    <x v="1104"/>
    <s v="B1074"/>
    <x v="925"/>
    <x v="2"/>
    <n v="25.48"/>
    <n v="1"/>
    <n v="25.48"/>
    <x v="0"/>
    <x v="2"/>
  </r>
  <r>
    <s v="O1413"/>
    <d v="2023-08-16T00:00:00"/>
    <x v="3"/>
    <x v="8"/>
    <x v="2"/>
    <s v="C415"/>
    <x v="1024"/>
    <s v="B1519"/>
    <x v="809"/>
    <x v="1"/>
    <n v="18.62"/>
    <n v="2"/>
    <n v="37.24"/>
    <x v="1"/>
    <x v="2"/>
  </r>
  <r>
    <s v="O1160"/>
    <d v="2024-03-22T00:00:00"/>
    <x v="2"/>
    <x v="0"/>
    <x v="1"/>
    <s v="C923"/>
    <x v="310"/>
    <s v="B1753"/>
    <x v="1092"/>
    <x v="3"/>
    <n v="40.090000000000003"/>
    <n v="2"/>
    <n v="80.180000000000007"/>
    <x v="2"/>
    <x v="3"/>
  </r>
  <r>
    <s v="O3164"/>
    <d v="2024-01-08T00:00:00"/>
    <x v="1"/>
    <x v="11"/>
    <x v="1"/>
    <s v="C274"/>
    <x v="135"/>
    <s v="B1729"/>
    <x v="629"/>
    <x v="0"/>
    <n v="43.59"/>
    <n v="5"/>
    <n v="217.95"/>
    <x v="2"/>
    <x v="2"/>
  </r>
  <r>
    <s v="O1031"/>
    <d v="2024-07-05T00:00:00"/>
    <x v="2"/>
    <x v="2"/>
    <x v="1"/>
    <s v="C321"/>
    <x v="118"/>
    <s v="B1836"/>
    <x v="846"/>
    <x v="2"/>
    <n v="46.27"/>
    <n v="5"/>
    <n v="231.35"/>
    <x v="3"/>
    <x v="7"/>
  </r>
  <r>
    <s v="O3412"/>
    <d v="2025-02-25T00:00:00"/>
    <x v="4"/>
    <x v="3"/>
    <x v="0"/>
    <s v="C251"/>
    <x v="980"/>
    <s v="B1939"/>
    <x v="155"/>
    <x v="2"/>
    <n v="24.74"/>
    <n v="3"/>
    <n v="74.22"/>
    <x v="0"/>
    <x v="6"/>
  </r>
  <r>
    <s v="O2098"/>
    <d v="2023-08-16T00:00:00"/>
    <x v="3"/>
    <x v="8"/>
    <x v="2"/>
    <s v="C545"/>
    <x v="14"/>
    <s v="B1668"/>
    <x v="1114"/>
    <x v="3"/>
    <n v="21.52"/>
    <n v="1"/>
    <n v="21.52"/>
    <x v="0"/>
    <x v="1"/>
  </r>
  <r>
    <s v="O3432"/>
    <d v="2025-02-11T00:00:00"/>
    <x v="4"/>
    <x v="3"/>
    <x v="0"/>
    <s v="C365"/>
    <x v="654"/>
    <s v="B1980"/>
    <x v="834"/>
    <x v="3"/>
    <n v="44.06"/>
    <n v="1"/>
    <n v="44.06"/>
    <x v="0"/>
    <x v="7"/>
  </r>
  <r>
    <s v="O3784"/>
    <d v="2024-05-05T00:00:00"/>
    <x v="0"/>
    <x v="4"/>
    <x v="1"/>
    <s v="C453"/>
    <x v="11"/>
    <s v="B1614"/>
    <x v="710"/>
    <x v="3"/>
    <n v="6.63"/>
    <n v="2"/>
    <n v="13.26"/>
    <x v="0"/>
    <x v="0"/>
  </r>
  <r>
    <s v="O3346"/>
    <d v="2022-10-03T00:00:00"/>
    <x v="1"/>
    <x v="10"/>
    <x v="3"/>
    <s v="C572"/>
    <x v="714"/>
    <s v="B1345"/>
    <x v="897"/>
    <x v="0"/>
    <n v="8.9"/>
    <n v="4"/>
    <n v="35.6"/>
    <x v="2"/>
    <x v="7"/>
  </r>
  <r>
    <s v="O1228"/>
    <d v="2023-07-28T00:00:00"/>
    <x v="2"/>
    <x v="2"/>
    <x v="2"/>
    <s v="C925"/>
    <x v="672"/>
    <s v="B1922"/>
    <x v="784"/>
    <x v="1"/>
    <n v="11.63"/>
    <n v="2"/>
    <n v="23.26"/>
    <x v="3"/>
    <x v="4"/>
  </r>
  <r>
    <s v="O1691"/>
    <d v="2023-10-02T00:00:00"/>
    <x v="1"/>
    <x v="10"/>
    <x v="2"/>
    <s v="C885"/>
    <x v="243"/>
    <s v="B1922"/>
    <x v="708"/>
    <x v="2"/>
    <n v="46.25"/>
    <n v="2"/>
    <n v="92.5"/>
    <x v="0"/>
    <x v="2"/>
  </r>
  <r>
    <s v="O3046"/>
    <d v="2024-09-30T00:00:00"/>
    <x v="1"/>
    <x v="6"/>
    <x v="1"/>
    <s v="C183"/>
    <x v="882"/>
    <s v="B1435"/>
    <x v="60"/>
    <x v="2"/>
    <n v="43.98"/>
    <n v="3"/>
    <n v="131.94"/>
    <x v="0"/>
    <x v="0"/>
  </r>
  <r>
    <s v="O3204"/>
    <d v="2025-02-01T00:00:00"/>
    <x v="6"/>
    <x v="3"/>
    <x v="0"/>
    <s v="C214"/>
    <x v="164"/>
    <s v="B1577"/>
    <x v="909"/>
    <x v="0"/>
    <n v="42.45"/>
    <n v="3"/>
    <n v="127.35"/>
    <x v="1"/>
    <x v="1"/>
  </r>
  <r>
    <s v="O1397"/>
    <d v="2023-04-02T00:00:00"/>
    <x v="0"/>
    <x v="7"/>
    <x v="2"/>
    <s v="C240"/>
    <x v="462"/>
    <s v="B1707"/>
    <x v="1115"/>
    <x v="1"/>
    <n v="35.81"/>
    <n v="4"/>
    <n v="143.24"/>
    <x v="1"/>
    <x v="0"/>
  </r>
  <r>
    <s v="O3791"/>
    <d v="2024-11-02T00:00:00"/>
    <x v="6"/>
    <x v="5"/>
    <x v="1"/>
    <s v="C327"/>
    <x v="234"/>
    <s v="B1484"/>
    <x v="855"/>
    <x v="3"/>
    <n v="20.34"/>
    <n v="1"/>
    <n v="20.34"/>
    <x v="0"/>
    <x v="2"/>
  </r>
  <r>
    <s v="O1306"/>
    <d v="2023-06-18T00:00:00"/>
    <x v="0"/>
    <x v="1"/>
    <x v="2"/>
    <s v="C720"/>
    <x v="836"/>
    <s v="B1849"/>
    <x v="1116"/>
    <x v="3"/>
    <n v="15.19"/>
    <n v="4"/>
    <n v="60.76"/>
    <x v="1"/>
    <x v="1"/>
  </r>
  <r>
    <s v="O3027"/>
    <d v="2023-01-18T00:00:00"/>
    <x v="3"/>
    <x v="11"/>
    <x v="2"/>
    <s v="C757"/>
    <x v="274"/>
    <s v="B1462"/>
    <x v="189"/>
    <x v="2"/>
    <n v="49.05"/>
    <n v="4"/>
    <n v="196.2"/>
    <x v="2"/>
    <x v="0"/>
  </r>
  <r>
    <s v="O1330"/>
    <d v="2024-02-03T00:00:00"/>
    <x v="6"/>
    <x v="3"/>
    <x v="1"/>
    <s v="C930"/>
    <x v="778"/>
    <s v="B1760"/>
    <x v="1117"/>
    <x v="3"/>
    <n v="12"/>
    <n v="3"/>
    <n v="36"/>
    <x v="0"/>
    <x v="1"/>
  </r>
  <r>
    <s v="O3602"/>
    <d v="2024-05-20T00:00:00"/>
    <x v="1"/>
    <x v="4"/>
    <x v="1"/>
    <s v="C678"/>
    <x v="751"/>
    <s v="B1795"/>
    <x v="66"/>
    <x v="2"/>
    <n v="12.77"/>
    <n v="3"/>
    <n v="38.31"/>
    <x v="0"/>
    <x v="5"/>
  </r>
  <r>
    <s v="O2360"/>
    <d v="2024-10-01T00:00:00"/>
    <x v="4"/>
    <x v="10"/>
    <x v="1"/>
    <s v="C584"/>
    <x v="1108"/>
    <s v="B1377"/>
    <x v="381"/>
    <x v="3"/>
    <n v="27.31"/>
    <n v="2"/>
    <n v="54.62"/>
    <x v="2"/>
    <x v="2"/>
  </r>
  <r>
    <s v="O2759"/>
    <d v="2025-03-13T00:00:00"/>
    <x v="5"/>
    <x v="0"/>
    <x v="0"/>
    <s v="C456"/>
    <x v="325"/>
    <s v="B1701"/>
    <x v="914"/>
    <x v="0"/>
    <n v="12.56"/>
    <n v="3"/>
    <n v="37.68"/>
    <x v="0"/>
    <x v="0"/>
  </r>
  <r>
    <s v="O2606"/>
    <d v="2023-03-26T00:00:00"/>
    <x v="0"/>
    <x v="0"/>
    <x v="2"/>
    <s v="C570"/>
    <x v="597"/>
    <s v="B1739"/>
    <x v="1019"/>
    <x v="0"/>
    <n v="17.37"/>
    <n v="1"/>
    <n v="17.37"/>
    <x v="0"/>
    <x v="6"/>
  </r>
  <r>
    <s v="O2628"/>
    <d v="2023-01-25T00:00:00"/>
    <x v="3"/>
    <x v="11"/>
    <x v="2"/>
    <s v="C130"/>
    <x v="224"/>
    <s v="B1352"/>
    <x v="840"/>
    <x v="0"/>
    <n v="27.61"/>
    <n v="4"/>
    <n v="110.44"/>
    <x v="2"/>
    <x v="1"/>
  </r>
  <r>
    <s v="O2929"/>
    <d v="2022-12-21T00:00:00"/>
    <x v="3"/>
    <x v="9"/>
    <x v="3"/>
    <s v="C900"/>
    <x v="1053"/>
    <s v="B1690"/>
    <x v="1118"/>
    <x v="1"/>
    <n v="15.39"/>
    <n v="5"/>
    <n v="76.95"/>
    <x v="2"/>
    <x v="0"/>
  </r>
  <r>
    <s v="O2016"/>
    <d v="2024-01-08T00:00:00"/>
    <x v="1"/>
    <x v="11"/>
    <x v="1"/>
    <s v="C300"/>
    <x v="442"/>
    <s v="B1112"/>
    <x v="867"/>
    <x v="3"/>
    <n v="45.21"/>
    <n v="5"/>
    <n v="226.05"/>
    <x v="1"/>
    <x v="3"/>
  </r>
  <r>
    <s v="O3531"/>
    <d v="2023-08-18T00:00:00"/>
    <x v="2"/>
    <x v="8"/>
    <x v="2"/>
    <s v="C867"/>
    <x v="657"/>
    <s v="B1916"/>
    <x v="659"/>
    <x v="0"/>
    <n v="24.43"/>
    <n v="3"/>
    <n v="73.290000000000006"/>
    <x v="2"/>
    <x v="2"/>
  </r>
  <r>
    <s v="O3120"/>
    <d v="2025-01-26T00:00:00"/>
    <x v="0"/>
    <x v="11"/>
    <x v="0"/>
    <s v="C384"/>
    <x v="407"/>
    <s v="B1565"/>
    <x v="175"/>
    <x v="3"/>
    <n v="27.36"/>
    <n v="3"/>
    <n v="82.08"/>
    <x v="2"/>
    <x v="1"/>
  </r>
  <r>
    <s v="O1763"/>
    <d v="2023-03-08T00:00:00"/>
    <x v="3"/>
    <x v="0"/>
    <x v="2"/>
    <s v="C926"/>
    <x v="1109"/>
    <s v="B1504"/>
    <x v="1119"/>
    <x v="2"/>
    <n v="26.45"/>
    <n v="3"/>
    <n v="79.349999999999994"/>
    <x v="3"/>
    <x v="1"/>
  </r>
  <r>
    <s v="O1263"/>
    <d v="2024-07-30T00:00:00"/>
    <x v="4"/>
    <x v="2"/>
    <x v="1"/>
    <s v="C500"/>
    <x v="791"/>
    <s v="B1085"/>
    <x v="695"/>
    <x v="0"/>
    <n v="36.770000000000003"/>
    <n v="5"/>
    <n v="183.85"/>
    <x v="3"/>
    <x v="7"/>
  </r>
  <r>
    <s v="O2367"/>
    <d v="2023-02-25T00:00:00"/>
    <x v="6"/>
    <x v="3"/>
    <x v="2"/>
    <s v="C576"/>
    <x v="1110"/>
    <s v="B1071"/>
    <x v="251"/>
    <x v="0"/>
    <n v="21.03"/>
    <n v="4"/>
    <n v="84.12"/>
    <x v="0"/>
    <x v="7"/>
  </r>
  <r>
    <s v="O2989"/>
    <d v="2022-11-25T00:00:00"/>
    <x v="2"/>
    <x v="5"/>
    <x v="3"/>
    <s v="C877"/>
    <x v="744"/>
    <s v="B1261"/>
    <x v="788"/>
    <x v="2"/>
    <n v="35.020000000000003"/>
    <n v="5"/>
    <n v="175.1"/>
    <x v="0"/>
    <x v="2"/>
  </r>
  <r>
    <s v="O2193"/>
    <d v="2024-09-21T00:00:00"/>
    <x v="6"/>
    <x v="6"/>
    <x v="1"/>
    <s v="C888"/>
    <x v="814"/>
    <s v="B1046"/>
    <x v="498"/>
    <x v="2"/>
    <n v="14.32"/>
    <n v="3"/>
    <n v="42.96"/>
    <x v="3"/>
    <x v="7"/>
  </r>
  <r>
    <s v="O2583"/>
    <d v="2023-12-30T00:00:00"/>
    <x v="6"/>
    <x v="9"/>
    <x v="2"/>
    <s v="C164"/>
    <x v="266"/>
    <s v="B1354"/>
    <x v="877"/>
    <x v="0"/>
    <n v="31.98"/>
    <n v="2"/>
    <n v="63.96"/>
    <x v="1"/>
    <x v="2"/>
  </r>
  <r>
    <s v="O2343"/>
    <d v="2025-01-06T00:00:00"/>
    <x v="1"/>
    <x v="11"/>
    <x v="0"/>
    <s v="C690"/>
    <x v="466"/>
    <s v="B1362"/>
    <x v="775"/>
    <x v="0"/>
    <n v="43.58"/>
    <n v="1"/>
    <n v="43.58"/>
    <x v="2"/>
    <x v="1"/>
  </r>
  <r>
    <s v="O2896"/>
    <d v="2025-02-22T00:00:00"/>
    <x v="6"/>
    <x v="3"/>
    <x v="0"/>
    <s v="C101"/>
    <x v="780"/>
    <s v="B1679"/>
    <x v="74"/>
    <x v="0"/>
    <n v="11.86"/>
    <n v="3"/>
    <n v="35.58"/>
    <x v="1"/>
    <x v="2"/>
  </r>
  <r>
    <s v="O1017"/>
    <d v="2024-04-02T00:00:00"/>
    <x v="4"/>
    <x v="7"/>
    <x v="1"/>
    <s v="C475"/>
    <x v="734"/>
    <s v="B1205"/>
    <x v="1120"/>
    <x v="1"/>
    <n v="6.83"/>
    <n v="5"/>
    <n v="34.15"/>
    <x v="3"/>
    <x v="7"/>
  </r>
  <r>
    <s v="O1632"/>
    <d v="2023-02-16T00:00:00"/>
    <x v="5"/>
    <x v="3"/>
    <x v="2"/>
    <s v="C918"/>
    <x v="945"/>
    <s v="B1651"/>
    <x v="691"/>
    <x v="0"/>
    <n v="44.82"/>
    <n v="5"/>
    <n v="224.1"/>
    <x v="0"/>
    <x v="0"/>
  </r>
  <r>
    <s v="O2333"/>
    <d v="2024-07-19T00:00:00"/>
    <x v="2"/>
    <x v="2"/>
    <x v="1"/>
    <s v="C746"/>
    <x v="954"/>
    <s v="B1414"/>
    <x v="511"/>
    <x v="2"/>
    <n v="25.2"/>
    <n v="4"/>
    <n v="100.8"/>
    <x v="2"/>
    <x v="0"/>
  </r>
  <r>
    <s v="O3640"/>
    <d v="2024-12-19T00:00:00"/>
    <x v="5"/>
    <x v="9"/>
    <x v="1"/>
    <s v="C252"/>
    <x v="1089"/>
    <s v="B1500"/>
    <x v="494"/>
    <x v="3"/>
    <n v="16.399999999999999"/>
    <n v="1"/>
    <n v="16.399999999999999"/>
    <x v="2"/>
    <x v="6"/>
  </r>
  <r>
    <s v="O1962"/>
    <d v="2024-12-10T00:00:00"/>
    <x v="4"/>
    <x v="9"/>
    <x v="1"/>
    <s v="C536"/>
    <x v="1111"/>
    <s v="B1377"/>
    <x v="381"/>
    <x v="3"/>
    <n v="23.63"/>
    <n v="3"/>
    <n v="70.89"/>
    <x v="2"/>
    <x v="0"/>
  </r>
  <r>
    <s v="O2422"/>
    <d v="2022-09-14T00:00:00"/>
    <x v="3"/>
    <x v="6"/>
    <x v="3"/>
    <s v="C977"/>
    <x v="1112"/>
    <s v="B1515"/>
    <x v="409"/>
    <x v="2"/>
    <n v="40.299999999999997"/>
    <n v="4"/>
    <n v="161.19999999999999"/>
    <x v="0"/>
    <x v="0"/>
  </r>
  <r>
    <s v="O1177"/>
    <d v="2024-06-23T00:00:00"/>
    <x v="0"/>
    <x v="1"/>
    <x v="1"/>
    <s v="C622"/>
    <x v="594"/>
    <s v="B1828"/>
    <x v="1121"/>
    <x v="3"/>
    <n v="25.43"/>
    <n v="4"/>
    <n v="101.72"/>
    <x v="1"/>
    <x v="0"/>
  </r>
  <r>
    <s v="O2171"/>
    <d v="2024-05-15T00:00:00"/>
    <x v="3"/>
    <x v="4"/>
    <x v="1"/>
    <s v="C309"/>
    <x v="1113"/>
    <s v="B1587"/>
    <x v="1122"/>
    <x v="1"/>
    <n v="33.85"/>
    <n v="4"/>
    <n v="135.4"/>
    <x v="2"/>
    <x v="2"/>
  </r>
  <r>
    <s v="O1045"/>
    <d v="2023-04-20T00:00:00"/>
    <x v="5"/>
    <x v="7"/>
    <x v="2"/>
    <s v="C550"/>
    <x v="1114"/>
    <s v="B1247"/>
    <x v="108"/>
    <x v="3"/>
    <n v="17.16"/>
    <n v="2"/>
    <n v="34.32"/>
    <x v="3"/>
    <x v="1"/>
  </r>
  <r>
    <s v="O2877"/>
    <d v="2024-10-16T00:00:00"/>
    <x v="3"/>
    <x v="10"/>
    <x v="1"/>
    <s v="C179"/>
    <x v="1115"/>
    <s v="B1446"/>
    <x v="1123"/>
    <x v="0"/>
    <n v="37.76"/>
    <n v="3"/>
    <n v="113.28"/>
    <x v="0"/>
    <x v="0"/>
  </r>
  <r>
    <s v="O1737"/>
    <d v="2023-10-14T00:00:00"/>
    <x v="6"/>
    <x v="10"/>
    <x v="2"/>
    <s v="C719"/>
    <x v="27"/>
    <s v="B1208"/>
    <x v="33"/>
    <x v="2"/>
    <n v="15.85"/>
    <n v="4"/>
    <n v="63.4"/>
    <x v="0"/>
    <x v="1"/>
  </r>
  <r>
    <s v="O3446"/>
    <d v="2023-10-04T00:00:00"/>
    <x v="3"/>
    <x v="10"/>
    <x v="2"/>
    <s v="C543"/>
    <x v="503"/>
    <s v="B1491"/>
    <x v="1124"/>
    <x v="2"/>
    <n v="22.81"/>
    <n v="1"/>
    <n v="22.81"/>
    <x v="0"/>
    <x v="5"/>
  </r>
  <r>
    <s v="O1480"/>
    <d v="2023-02-11T00:00:00"/>
    <x v="6"/>
    <x v="3"/>
    <x v="2"/>
    <s v="C506"/>
    <x v="1116"/>
    <s v="B1577"/>
    <x v="909"/>
    <x v="1"/>
    <n v="40.04"/>
    <n v="5"/>
    <n v="200.2"/>
    <x v="2"/>
    <x v="4"/>
  </r>
  <r>
    <s v="O3320"/>
    <d v="2025-07-03T00:00:00"/>
    <x v="5"/>
    <x v="2"/>
    <x v="0"/>
    <s v="C240"/>
    <x v="462"/>
    <s v="B1222"/>
    <x v="442"/>
    <x v="0"/>
    <n v="28.32"/>
    <n v="3"/>
    <n v="84.96"/>
    <x v="0"/>
    <x v="3"/>
  </r>
  <r>
    <s v="O3451"/>
    <d v="2025-01-06T00:00:00"/>
    <x v="1"/>
    <x v="11"/>
    <x v="0"/>
    <s v="C199"/>
    <x v="618"/>
    <s v="B1921"/>
    <x v="921"/>
    <x v="0"/>
    <n v="22.15"/>
    <n v="1"/>
    <n v="22.15"/>
    <x v="2"/>
    <x v="6"/>
  </r>
  <r>
    <s v="O1618"/>
    <d v="2024-01-03T00:00:00"/>
    <x v="3"/>
    <x v="11"/>
    <x v="1"/>
    <s v="C509"/>
    <x v="750"/>
    <s v="B1926"/>
    <x v="502"/>
    <x v="1"/>
    <n v="46.27"/>
    <n v="4"/>
    <n v="185.08"/>
    <x v="0"/>
    <x v="2"/>
  </r>
  <r>
    <s v="O1093"/>
    <d v="2023-08-15T00:00:00"/>
    <x v="4"/>
    <x v="8"/>
    <x v="2"/>
    <s v="C477"/>
    <x v="840"/>
    <s v="B1266"/>
    <x v="367"/>
    <x v="0"/>
    <n v="48.15"/>
    <n v="3"/>
    <n v="144.44999999999999"/>
    <x v="0"/>
    <x v="1"/>
  </r>
  <r>
    <s v="O1510"/>
    <d v="2023-04-15T00:00:00"/>
    <x v="6"/>
    <x v="7"/>
    <x v="2"/>
    <s v="C809"/>
    <x v="1117"/>
    <s v="B1441"/>
    <x v="573"/>
    <x v="1"/>
    <n v="16.43"/>
    <n v="4"/>
    <n v="65.72"/>
    <x v="0"/>
    <x v="0"/>
  </r>
  <r>
    <s v="O3570"/>
    <d v="2023-12-26T00:00:00"/>
    <x v="4"/>
    <x v="9"/>
    <x v="2"/>
    <s v="C891"/>
    <x v="257"/>
    <s v="B1701"/>
    <x v="914"/>
    <x v="0"/>
    <n v="14.47"/>
    <n v="3"/>
    <n v="43.41"/>
    <x v="0"/>
    <x v="2"/>
  </r>
  <r>
    <s v="O3930"/>
    <d v="2025-01-18T00:00:00"/>
    <x v="6"/>
    <x v="11"/>
    <x v="0"/>
    <s v="C234"/>
    <x v="606"/>
    <s v="B1806"/>
    <x v="48"/>
    <x v="2"/>
    <n v="21.97"/>
    <n v="2"/>
    <n v="43.94"/>
    <x v="2"/>
    <x v="2"/>
  </r>
  <r>
    <s v="O2535"/>
    <d v="2023-02-10T00:00:00"/>
    <x v="2"/>
    <x v="3"/>
    <x v="2"/>
    <s v="C869"/>
    <x v="552"/>
    <s v="B1328"/>
    <x v="1125"/>
    <x v="1"/>
    <n v="6.07"/>
    <n v="5"/>
    <n v="30.35"/>
    <x v="0"/>
    <x v="6"/>
  </r>
  <r>
    <s v="O1686"/>
    <d v="2024-11-04T00:00:00"/>
    <x v="1"/>
    <x v="5"/>
    <x v="1"/>
    <s v="C576"/>
    <x v="1110"/>
    <s v="B1064"/>
    <x v="1126"/>
    <x v="0"/>
    <n v="39.67"/>
    <n v="4"/>
    <n v="158.68"/>
    <x v="1"/>
    <x v="2"/>
  </r>
  <r>
    <s v="O1252"/>
    <d v="2024-07-03T00:00:00"/>
    <x v="3"/>
    <x v="2"/>
    <x v="1"/>
    <s v="C164"/>
    <x v="837"/>
    <s v="B1406"/>
    <x v="1127"/>
    <x v="3"/>
    <n v="40.76"/>
    <n v="5"/>
    <n v="203.8"/>
    <x v="3"/>
    <x v="0"/>
  </r>
  <r>
    <s v="O2751"/>
    <d v="2022-09-22T00:00:00"/>
    <x v="5"/>
    <x v="6"/>
    <x v="3"/>
    <s v="C574"/>
    <x v="9"/>
    <s v="B1425"/>
    <x v="279"/>
    <x v="2"/>
    <n v="13.93"/>
    <n v="2"/>
    <n v="27.86"/>
    <x v="0"/>
    <x v="3"/>
  </r>
  <r>
    <s v="O3010"/>
    <d v="2022-12-10T00:00:00"/>
    <x v="6"/>
    <x v="9"/>
    <x v="3"/>
    <s v="C273"/>
    <x v="446"/>
    <s v="B1612"/>
    <x v="205"/>
    <x v="2"/>
    <n v="36.200000000000003"/>
    <n v="1"/>
    <n v="36.200000000000003"/>
    <x v="0"/>
    <x v="6"/>
  </r>
  <r>
    <s v="O2230"/>
    <d v="2025-06-03T00:00:00"/>
    <x v="4"/>
    <x v="1"/>
    <x v="0"/>
    <s v="C651"/>
    <x v="113"/>
    <s v="B1232"/>
    <x v="444"/>
    <x v="2"/>
    <n v="37.25"/>
    <n v="5"/>
    <n v="186.25"/>
    <x v="0"/>
    <x v="0"/>
  </r>
  <r>
    <s v="O3511"/>
    <d v="2023-03-07T00:00:00"/>
    <x v="4"/>
    <x v="0"/>
    <x v="2"/>
    <s v="C770"/>
    <x v="866"/>
    <s v="B1738"/>
    <x v="212"/>
    <x v="0"/>
    <n v="7.68"/>
    <n v="3"/>
    <n v="23.04"/>
    <x v="2"/>
    <x v="2"/>
  </r>
  <r>
    <s v="O3508"/>
    <d v="2024-08-05T00:00:00"/>
    <x v="1"/>
    <x v="8"/>
    <x v="1"/>
    <s v="C865"/>
    <x v="1017"/>
    <s v="B1580"/>
    <x v="854"/>
    <x v="0"/>
    <n v="5.56"/>
    <n v="1"/>
    <n v="5.56"/>
    <x v="0"/>
    <x v="0"/>
  </r>
  <r>
    <s v="O3158"/>
    <d v="2024-06-12T00:00:00"/>
    <x v="3"/>
    <x v="1"/>
    <x v="1"/>
    <s v="C749"/>
    <x v="593"/>
    <s v="B1645"/>
    <x v="960"/>
    <x v="2"/>
    <n v="20.79"/>
    <n v="4"/>
    <n v="83.16"/>
    <x v="0"/>
    <x v="5"/>
  </r>
  <r>
    <s v="O3967"/>
    <d v="2023-07-06T00:00:00"/>
    <x v="5"/>
    <x v="2"/>
    <x v="2"/>
    <s v="C166"/>
    <x v="344"/>
    <s v="B1364"/>
    <x v="821"/>
    <x v="1"/>
    <n v="19.13"/>
    <n v="5"/>
    <n v="95.65"/>
    <x v="0"/>
    <x v="1"/>
  </r>
  <r>
    <s v="O3884"/>
    <d v="2024-08-08T00:00:00"/>
    <x v="5"/>
    <x v="8"/>
    <x v="1"/>
    <s v="C251"/>
    <x v="980"/>
    <s v="B1759"/>
    <x v="966"/>
    <x v="0"/>
    <n v="15.06"/>
    <n v="3"/>
    <n v="45.18"/>
    <x v="0"/>
    <x v="1"/>
  </r>
  <r>
    <s v="O3182"/>
    <d v="2023-10-05T00:00:00"/>
    <x v="5"/>
    <x v="10"/>
    <x v="2"/>
    <s v="C799"/>
    <x v="634"/>
    <s v="B1729"/>
    <x v="31"/>
    <x v="0"/>
    <n v="6.7"/>
    <n v="2"/>
    <n v="13.4"/>
    <x v="0"/>
    <x v="1"/>
  </r>
  <r>
    <s v="O3185"/>
    <d v="2024-01-30T00:00:00"/>
    <x v="4"/>
    <x v="11"/>
    <x v="1"/>
    <s v="C386"/>
    <x v="56"/>
    <s v="B1618"/>
    <x v="887"/>
    <x v="0"/>
    <n v="30.75"/>
    <n v="4"/>
    <n v="123"/>
    <x v="1"/>
    <x v="0"/>
  </r>
  <r>
    <s v="O3624"/>
    <d v="2024-12-15T00:00:00"/>
    <x v="0"/>
    <x v="9"/>
    <x v="1"/>
    <s v="C483"/>
    <x v="578"/>
    <s v="B1198"/>
    <x v="735"/>
    <x v="2"/>
    <n v="17.66"/>
    <n v="2"/>
    <n v="35.32"/>
    <x v="0"/>
    <x v="2"/>
  </r>
  <r>
    <s v="O2688"/>
    <d v="2023-04-03T00:00:00"/>
    <x v="1"/>
    <x v="7"/>
    <x v="2"/>
    <s v="C234"/>
    <x v="606"/>
    <s v="B1297"/>
    <x v="797"/>
    <x v="2"/>
    <n v="9.64"/>
    <n v="1"/>
    <n v="9.64"/>
    <x v="1"/>
    <x v="0"/>
  </r>
  <r>
    <s v="O3176"/>
    <d v="2023-12-04T00:00:00"/>
    <x v="1"/>
    <x v="9"/>
    <x v="2"/>
    <s v="C487"/>
    <x v="82"/>
    <s v="B1749"/>
    <x v="1103"/>
    <x v="0"/>
    <n v="38.97"/>
    <n v="2"/>
    <n v="77.94"/>
    <x v="0"/>
    <x v="2"/>
  </r>
  <r>
    <s v="O2669"/>
    <d v="2023-05-04T00:00:00"/>
    <x v="5"/>
    <x v="4"/>
    <x v="2"/>
    <s v="C179"/>
    <x v="306"/>
    <s v="B1028"/>
    <x v="961"/>
    <x v="3"/>
    <n v="25.66"/>
    <n v="4"/>
    <n v="102.64"/>
    <x v="2"/>
    <x v="3"/>
  </r>
  <r>
    <s v="O1613"/>
    <d v="2024-12-02T00:00:00"/>
    <x v="1"/>
    <x v="9"/>
    <x v="1"/>
    <s v="C178"/>
    <x v="689"/>
    <s v="B1274"/>
    <x v="1042"/>
    <x v="0"/>
    <n v="21.42"/>
    <n v="1"/>
    <n v="21.42"/>
    <x v="0"/>
    <x v="0"/>
  </r>
  <r>
    <s v="O1882"/>
    <d v="2023-04-26T00:00:00"/>
    <x v="3"/>
    <x v="7"/>
    <x v="2"/>
    <s v="C718"/>
    <x v="1013"/>
    <s v="B1594"/>
    <x v="161"/>
    <x v="1"/>
    <n v="48.69"/>
    <n v="4"/>
    <n v="194.76"/>
    <x v="0"/>
    <x v="7"/>
  </r>
  <r>
    <s v="O3112"/>
    <d v="2024-10-21T00:00:00"/>
    <x v="1"/>
    <x v="10"/>
    <x v="1"/>
    <s v="C563"/>
    <x v="631"/>
    <s v="B1514"/>
    <x v="987"/>
    <x v="0"/>
    <n v="21.16"/>
    <n v="4"/>
    <n v="84.64"/>
    <x v="0"/>
    <x v="5"/>
  </r>
  <r>
    <s v="O3257"/>
    <d v="2025-03-03T00:00:00"/>
    <x v="1"/>
    <x v="0"/>
    <x v="0"/>
    <s v="C682"/>
    <x v="564"/>
    <s v="B1901"/>
    <x v="383"/>
    <x v="2"/>
    <n v="44.91"/>
    <n v="3"/>
    <n v="134.72999999999999"/>
    <x v="0"/>
    <x v="0"/>
  </r>
  <r>
    <s v="O1837"/>
    <d v="2024-05-13T00:00:00"/>
    <x v="1"/>
    <x v="4"/>
    <x v="1"/>
    <s v="C536"/>
    <x v="1118"/>
    <s v="B1200"/>
    <x v="955"/>
    <x v="3"/>
    <n v="36.89"/>
    <n v="1"/>
    <n v="36.89"/>
    <x v="2"/>
    <x v="4"/>
  </r>
  <r>
    <s v="O1274"/>
    <d v="2024-10-09T00:00:00"/>
    <x v="3"/>
    <x v="10"/>
    <x v="1"/>
    <s v="C891"/>
    <x v="257"/>
    <s v="B1182"/>
    <x v="1104"/>
    <x v="3"/>
    <n v="35.14"/>
    <n v="1"/>
    <n v="35.14"/>
    <x v="1"/>
    <x v="7"/>
  </r>
  <r>
    <s v="O3905"/>
    <d v="2024-08-10T00:00:00"/>
    <x v="6"/>
    <x v="8"/>
    <x v="1"/>
    <s v="C712"/>
    <x v="429"/>
    <s v="B1816"/>
    <x v="1108"/>
    <x v="2"/>
    <n v="10.36"/>
    <n v="4"/>
    <n v="41.44"/>
    <x v="0"/>
    <x v="3"/>
  </r>
  <r>
    <s v="O2559"/>
    <d v="2023-08-01T00:00:00"/>
    <x v="4"/>
    <x v="8"/>
    <x v="2"/>
    <s v="C438"/>
    <x v="184"/>
    <s v="B1585"/>
    <x v="196"/>
    <x v="0"/>
    <n v="27.28"/>
    <n v="3"/>
    <n v="81.84"/>
    <x v="1"/>
    <x v="2"/>
  </r>
  <r>
    <s v="O3554"/>
    <d v="2024-05-18T00:00:00"/>
    <x v="6"/>
    <x v="4"/>
    <x v="1"/>
    <s v="C654"/>
    <x v="1119"/>
    <s v="B1855"/>
    <x v="872"/>
    <x v="0"/>
    <n v="14.86"/>
    <n v="2"/>
    <n v="29.72"/>
    <x v="1"/>
    <x v="2"/>
  </r>
  <r>
    <s v="O3684"/>
    <d v="2024-01-08T00:00:00"/>
    <x v="1"/>
    <x v="11"/>
    <x v="1"/>
    <s v="C780"/>
    <x v="484"/>
    <s v="B1115"/>
    <x v="436"/>
    <x v="3"/>
    <n v="16.100000000000001"/>
    <n v="5"/>
    <n v="80.5"/>
    <x v="0"/>
    <x v="2"/>
  </r>
  <r>
    <s v="O2269"/>
    <d v="2024-08-28T00:00:00"/>
    <x v="3"/>
    <x v="8"/>
    <x v="1"/>
    <s v="C710"/>
    <x v="525"/>
    <s v="B1344"/>
    <x v="210"/>
    <x v="0"/>
    <n v="30.95"/>
    <n v="1"/>
    <n v="30.95"/>
    <x v="0"/>
    <x v="2"/>
  </r>
  <r>
    <s v="O1444"/>
    <d v="2023-10-11T00:00:00"/>
    <x v="3"/>
    <x v="10"/>
    <x v="2"/>
    <s v="C849"/>
    <x v="635"/>
    <s v="B1300"/>
    <x v="479"/>
    <x v="2"/>
    <n v="49.86"/>
    <n v="4"/>
    <n v="199.44"/>
    <x v="0"/>
    <x v="3"/>
  </r>
  <r>
    <s v="O2694"/>
    <d v="2024-10-19T00:00:00"/>
    <x v="6"/>
    <x v="10"/>
    <x v="1"/>
    <s v="C171"/>
    <x v="331"/>
    <s v="B1536"/>
    <x v="716"/>
    <x v="1"/>
    <n v="37.869999999999997"/>
    <n v="3"/>
    <n v="113.61"/>
    <x v="0"/>
    <x v="2"/>
  </r>
  <r>
    <s v="O3524"/>
    <d v="2023-06-23T00:00:00"/>
    <x v="2"/>
    <x v="1"/>
    <x v="2"/>
    <s v="C948"/>
    <x v="358"/>
    <s v="B1243"/>
    <x v="440"/>
    <x v="3"/>
    <n v="37.229999999999997"/>
    <n v="2"/>
    <n v="74.459999999999994"/>
    <x v="2"/>
    <x v="2"/>
  </r>
  <r>
    <s v="O2715"/>
    <d v="2025-06-19T00:00:00"/>
    <x v="5"/>
    <x v="1"/>
    <x v="0"/>
    <s v="C839"/>
    <x v="284"/>
    <s v="B1253"/>
    <x v="641"/>
    <x v="0"/>
    <n v="28.15"/>
    <n v="2"/>
    <n v="56.3"/>
    <x v="0"/>
    <x v="1"/>
  </r>
  <r>
    <s v="O1343"/>
    <d v="2024-07-28T00:00:00"/>
    <x v="0"/>
    <x v="2"/>
    <x v="1"/>
    <s v="C140"/>
    <x v="382"/>
    <s v="B1438"/>
    <x v="1128"/>
    <x v="1"/>
    <n v="35.99"/>
    <n v="1"/>
    <n v="35.99"/>
    <x v="1"/>
    <x v="4"/>
  </r>
  <r>
    <s v="O2952"/>
    <d v="2023-10-06T00:00:00"/>
    <x v="2"/>
    <x v="10"/>
    <x v="2"/>
    <s v="C987"/>
    <x v="297"/>
    <s v="B1648"/>
    <x v="786"/>
    <x v="0"/>
    <n v="52.09"/>
    <n v="2"/>
    <n v="104.18"/>
    <x v="1"/>
    <x v="1"/>
  </r>
  <r>
    <s v="O2327"/>
    <d v="2024-03-27T00:00:00"/>
    <x v="3"/>
    <x v="0"/>
    <x v="1"/>
    <s v="C920"/>
    <x v="295"/>
    <s v="B1773"/>
    <x v="298"/>
    <x v="3"/>
    <n v="33.729999999999997"/>
    <n v="5"/>
    <n v="168.65"/>
    <x v="0"/>
    <x v="5"/>
  </r>
  <r>
    <s v="O1484"/>
    <d v="2024-06-13T00:00:00"/>
    <x v="5"/>
    <x v="1"/>
    <x v="1"/>
    <s v="C737"/>
    <x v="1120"/>
    <s v="B1506"/>
    <x v="213"/>
    <x v="1"/>
    <n v="36.130000000000003"/>
    <n v="1"/>
    <n v="36.130000000000003"/>
    <x v="1"/>
    <x v="2"/>
  </r>
  <r>
    <s v="O3418"/>
    <d v="2023-06-22T00:00:00"/>
    <x v="5"/>
    <x v="1"/>
    <x v="2"/>
    <s v="C823"/>
    <x v="119"/>
    <s v="B1319"/>
    <x v="340"/>
    <x v="0"/>
    <n v="36.54"/>
    <n v="2"/>
    <n v="73.08"/>
    <x v="2"/>
    <x v="2"/>
  </r>
  <r>
    <s v="O3850"/>
    <d v="2023-04-03T00:00:00"/>
    <x v="1"/>
    <x v="7"/>
    <x v="2"/>
    <s v="C549"/>
    <x v="451"/>
    <s v="B1542"/>
    <x v="984"/>
    <x v="0"/>
    <n v="27.24"/>
    <n v="1"/>
    <n v="27.24"/>
    <x v="2"/>
    <x v="0"/>
  </r>
  <r>
    <s v="O1559"/>
    <d v="2023-01-14T00:00:00"/>
    <x v="6"/>
    <x v="11"/>
    <x v="2"/>
    <s v="C372"/>
    <x v="756"/>
    <s v="B1164"/>
    <x v="1129"/>
    <x v="1"/>
    <n v="19.89"/>
    <n v="3"/>
    <n v="59.67"/>
    <x v="3"/>
    <x v="7"/>
  </r>
  <r>
    <s v="O2292"/>
    <d v="2024-09-27T00:00:00"/>
    <x v="2"/>
    <x v="6"/>
    <x v="1"/>
    <s v="C108"/>
    <x v="948"/>
    <s v="B1502"/>
    <x v="336"/>
    <x v="2"/>
    <n v="22.65"/>
    <n v="3"/>
    <n v="67.95"/>
    <x v="0"/>
    <x v="3"/>
  </r>
  <r>
    <s v="O3261"/>
    <d v="2023-07-09T00:00:00"/>
    <x v="0"/>
    <x v="2"/>
    <x v="2"/>
    <s v="C140"/>
    <x v="637"/>
    <s v="B1995"/>
    <x v="447"/>
    <x v="2"/>
    <n v="9.7200000000000006"/>
    <n v="4"/>
    <n v="38.880000000000003"/>
    <x v="2"/>
    <x v="7"/>
  </r>
  <r>
    <s v="O3863"/>
    <d v="2023-12-27T00:00:00"/>
    <x v="3"/>
    <x v="9"/>
    <x v="2"/>
    <s v="C597"/>
    <x v="2"/>
    <s v="B1133"/>
    <x v="805"/>
    <x v="0"/>
    <n v="42.35"/>
    <n v="1"/>
    <n v="42.35"/>
    <x v="0"/>
    <x v="6"/>
  </r>
  <r>
    <s v="O1169"/>
    <d v="2023-12-04T00:00:00"/>
    <x v="1"/>
    <x v="9"/>
    <x v="2"/>
    <s v="C255"/>
    <x v="1045"/>
    <s v="B1690"/>
    <x v="1118"/>
    <x v="0"/>
    <n v="12.85"/>
    <n v="4"/>
    <n v="51.4"/>
    <x v="2"/>
    <x v="1"/>
  </r>
  <r>
    <s v="O1114"/>
    <d v="2024-08-30T00:00:00"/>
    <x v="2"/>
    <x v="8"/>
    <x v="1"/>
    <s v="C175"/>
    <x v="324"/>
    <s v="B1249"/>
    <x v="1130"/>
    <x v="1"/>
    <n v="6.86"/>
    <n v="1"/>
    <n v="6.86"/>
    <x v="0"/>
    <x v="3"/>
  </r>
  <r>
    <s v="O1308"/>
    <d v="2023-07-09T00:00:00"/>
    <x v="0"/>
    <x v="2"/>
    <x v="2"/>
    <s v="C951"/>
    <x v="1021"/>
    <s v="B1503"/>
    <x v="714"/>
    <x v="0"/>
    <n v="15.49"/>
    <n v="5"/>
    <n v="77.45"/>
    <x v="3"/>
    <x v="0"/>
  </r>
  <r>
    <s v="O3038"/>
    <d v="2024-04-10T00:00:00"/>
    <x v="3"/>
    <x v="7"/>
    <x v="1"/>
    <s v="C562"/>
    <x v="319"/>
    <s v="B1237"/>
    <x v="235"/>
    <x v="0"/>
    <n v="6.64"/>
    <n v="3"/>
    <n v="19.920000000000002"/>
    <x v="0"/>
    <x v="1"/>
  </r>
  <r>
    <s v="O2826"/>
    <d v="2023-07-05T00:00:00"/>
    <x v="3"/>
    <x v="2"/>
    <x v="2"/>
    <s v="C780"/>
    <x v="153"/>
    <s v="B1542"/>
    <x v="795"/>
    <x v="3"/>
    <n v="23.8"/>
    <n v="4"/>
    <n v="95.2"/>
    <x v="2"/>
    <x v="2"/>
  </r>
  <r>
    <s v="O2282"/>
    <d v="2025-01-30T00:00:00"/>
    <x v="5"/>
    <x v="11"/>
    <x v="0"/>
    <s v="C495"/>
    <x v="906"/>
    <s v="B1611"/>
    <x v="829"/>
    <x v="3"/>
    <n v="40.549999999999997"/>
    <n v="2"/>
    <n v="81.099999999999994"/>
    <x v="1"/>
    <x v="0"/>
  </r>
  <r>
    <s v="O2488"/>
    <d v="2023-05-26T00:00:00"/>
    <x v="2"/>
    <x v="4"/>
    <x v="2"/>
    <s v="C730"/>
    <x v="500"/>
    <s v="B1549"/>
    <x v="894"/>
    <x v="2"/>
    <n v="51.14"/>
    <n v="3"/>
    <n v="153.41999999999999"/>
    <x v="2"/>
    <x v="2"/>
  </r>
  <r>
    <s v="O1830"/>
    <d v="2024-11-08T00:00:00"/>
    <x v="2"/>
    <x v="5"/>
    <x v="1"/>
    <s v="C900"/>
    <x v="1053"/>
    <s v="B1227"/>
    <x v="844"/>
    <x v="0"/>
    <n v="42.39"/>
    <n v="1"/>
    <n v="42.39"/>
    <x v="0"/>
    <x v="4"/>
  </r>
  <r>
    <s v="O1818"/>
    <d v="2024-07-19T00:00:00"/>
    <x v="2"/>
    <x v="2"/>
    <x v="1"/>
    <s v="C818"/>
    <x v="782"/>
    <s v="B1647"/>
    <x v="857"/>
    <x v="1"/>
    <n v="15.09"/>
    <n v="2"/>
    <n v="30.18"/>
    <x v="1"/>
    <x v="1"/>
  </r>
  <r>
    <s v="O2825"/>
    <d v="2023-01-01T00:00:00"/>
    <x v="0"/>
    <x v="11"/>
    <x v="2"/>
    <s v="C672"/>
    <x v="514"/>
    <s v="B1418"/>
    <x v="882"/>
    <x v="2"/>
    <n v="13.31"/>
    <n v="1"/>
    <n v="13.31"/>
    <x v="2"/>
    <x v="0"/>
  </r>
  <r>
    <s v="O3896"/>
    <d v="2024-09-13T00:00:00"/>
    <x v="2"/>
    <x v="6"/>
    <x v="1"/>
    <s v="C526"/>
    <x v="428"/>
    <s v="B1046"/>
    <x v="317"/>
    <x v="0"/>
    <n v="38.71"/>
    <n v="5"/>
    <n v="193.55"/>
    <x v="1"/>
    <x v="0"/>
  </r>
  <r>
    <s v="O2489"/>
    <d v="2024-07-21T00:00:00"/>
    <x v="0"/>
    <x v="2"/>
    <x v="1"/>
    <s v="C876"/>
    <x v="191"/>
    <s v="B1155"/>
    <x v="950"/>
    <x v="0"/>
    <n v="13.89"/>
    <n v="1"/>
    <n v="13.89"/>
    <x v="2"/>
    <x v="2"/>
  </r>
  <r>
    <s v="O1650"/>
    <d v="2024-08-30T00:00:00"/>
    <x v="2"/>
    <x v="8"/>
    <x v="1"/>
    <s v="C662"/>
    <x v="1121"/>
    <s v="B1138"/>
    <x v="1065"/>
    <x v="2"/>
    <n v="17.18"/>
    <n v="3"/>
    <n v="51.54"/>
    <x v="0"/>
    <x v="4"/>
  </r>
  <r>
    <s v="O3662"/>
    <d v="2025-08-20T00:00:00"/>
    <x v="3"/>
    <x v="8"/>
    <x v="0"/>
    <s v="C899"/>
    <x v="112"/>
    <s v="B1546"/>
    <x v="856"/>
    <x v="2"/>
    <n v="24.78"/>
    <n v="4"/>
    <n v="99.12"/>
    <x v="0"/>
    <x v="2"/>
  </r>
  <r>
    <s v="O2213"/>
    <d v="2024-07-16T00:00:00"/>
    <x v="4"/>
    <x v="2"/>
    <x v="1"/>
    <s v="C632"/>
    <x v="37"/>
    <s v="B1927"/>
    <x v="989"/>
    <x v="2"/>
    <n v="32.29"/>
    <n v="3"/>
    <n v="96.87"/>
    <x v="0"/>
    <x v="2"/>
  </r>
  <r>
    <s v="O1582"/>
    <d v="2024-09-18T00:00:00"/>
    <x v="3"/>
    <x v="6"/>
    <x v="1"/>
    <s v="C322"/>
    <x v="507"/>
    <s v="B1503"/>
    <x v="571"/>
    <x v="3"/>
    <n v="34.979999999999997"/>
    <n v="5"/>
    <n v="174.9"/>
    <x v="2"/>
    <x v="0"/>
  </r>
  <r>
    <s v="O3551"/>
    <d v="2023-11-05T00:00:00"/>
    <x v="0"/>
    <x v="5"/>
    <x v="2"/>
    <s v="C461"/>
    <x v="67"/>
    <s v="B1614"/>
    <x v="710"/>
    <x v="0"/>
    <n v="5.12"/>
    <n v="3"/>
    <n v="15.36"/>
    <x v="0"/>
    <x v="2"/>
  </r>
  <r>
    <s v="O1925"/>
    <d v="2023-09-01T00:00:00"/>
    <x v="2"/>
    <x v="6"/>
    <x v="2"/>
    <s v="C553"/>
    <x v="1122"/>
    <s v="B1693"/>
    <x v="1028"/>
    <x v="1"/>
    <n v="49.05"/>
    <n v="4"/>
    <n v="196.2"/>
    <x v="1"/>
    <x v="2"/>
  </r>
  <r>
    <s v="O1711"/>
    <d v="2024-11-10T00:00:00"/>
    <x v="0"/>
    <x v="5"/>
    <x v="1"/>
    <s v="C588"/>
    <x v="1030"/>
    <s v="B1569"/>
    <x v="1058"/>
    <x v="0"/>
    <n v="22.52"/>
    <n v="5"/>
    <n v="112.6"/>
    <x v="1"/>
    <x v="0"/>
  </r>
  <r>
    <s v="O3940"/>
    <d v="2023-08-16T00:00:00"/>
    <x v="3"/>
    <x v="8"/>
    <x v="2"/>
    <s v="C546"/>
    <x v="439"/>
    <s v="B1729"/>
    <x v="165"/>
    <x v="2"/>
    <n v="40.1"/>
    <n v="3"/>
    <n v="120.3"/>
    <x v="0"/>
    <x v="5"/>
  </r>
  <r>
    <s v="O2140"/>
    <d v="2023-11-16T00:00:00"/>
    <x v="5"/>
    <x v="5"/>
    <x v="2"/>
    <s v="C683"/>
    <x v="301"/>
    <s v="B1813"/>
    <x v="883"/>
    <x v="3"/>
    <n v="7.32"/>
    <n v="3"/>
    <n v="21.96"/>
    <x v="3"/>
    <x v="3"/>
  </r>
  <r>
    <s v="O1700"/>
    <d v="2023-02-13T00:00:00"/>
    <x v="1"/>
    <x v="3"/>
    <x v="2"/>
    <s v="C671"/>
    <x v="52"/>
    <s v="B1942"/>
    <x v="462"/>
    <x v="1"/>
    <n v="47.95"/>
    <n v="1"/>
    <n v="47.95"/>
    <x v="2"/>
    <x v="4"/>
  </r>
  <r>
    <s v="O3654"/>
    <d v="2023-06-06T00:00:00"/>
    <x v="4"/>
    <x v="1"/>
    <x v="2"/>
    <s v="C631"/>
    <x v="1123"/>
    <s v="B1361"/>
    <x v="423"/>
    <x v="2"/>
    <n v="6.62"/>
    <n v="1"/>
    <n v="6.62"/>
    <x v="0"/>
    <x v="0"/>
  </r>
  <r>
    <s v="O2802"/>
    <d v="2024-08-10T00:00:00"/>
    <x v="6"/>
    <x v="8"/>
    <x v="1"/>
    <s v="C455"/>
    <x v="572"/>
    <s v="B1764"/>
    <x v="80"/>
    <x v="2"/>
    <n v="18.510000000000002"/>
    <n v="1"/>
    <n v="18.510000000000002"/>
    <x v="0"/>
    <x v="5"/>
  </r>
  <r>
    <s v="O1493"/>
    <d v="2024-02-24T00:00:00"/>
    <x v="6"/>
    <x v="3"/>
    <x v="1"/>
    <s v="C745"/>
    <x v="1026"/>
    <s v="B1488"/>
    <x v="1131"/>
    <x v="2"/>
    <n v="8.77"/>
    <n v="4"/>
    <n v="35.08"/>
    <x v="0"/>
    <x v="3"/>
  </r>
  <r>
    <s v="O1400"/>
    <d v="2023-08-26T00:00:00"/>
    <x v="6"/>
    <x v="8"/>
    <x v="2"/>
    <s v="C337"/>
    <x v="938"/>
    <s v="B1073"/>
    <x v="496"/>
    <x v="0"/>
    <n v="46.18"/>
    <n v="1"/>
    <n v="46.18"/>
    <x v="3"/>
    <x v="2"/>
  </r>
  <r>
    <s v="O3323"/>
    <d v="2025-07-06T00:00:00"/>
    <x v="0"/>
    <x v="2"/>
    <x v="0"/>
    <s v="C872"/>
    <x v="878"/>
    <s v="B1836"/>
    <x v="846"/>
    <x v="0"/>
    <n v="52.57"/>
    <n v="1"/>
    <n v="52.57"/>
    <x v="1"/>
    <x v="2"/>
  </r>
  <r>
    <s v="O3405"/>
    <d v="2023-12-01T00:00:00"/>
    <x v="2"/>
    <x v="9"/>
    <x v="2"/>
    <s v="C898"/>
    <x v="176"/>
    <s v="B1345"/>
    <x v="897"/>
    <x v="2"/>
    <n v="8.65"/>
    <n v="2"/>
    <n v="17.3"/>
    <x v="0"/>
    <x v="3"/>
  </r>
  <r>
    <s v="O2875"/>
    <d v="2022-10-07T00:00:00"/>
    <x v="2"/>
    <x v="10"/>
    <x v="3"/>
    <s v="C604"/>
    <x v="696"/>
    <s v="B1230"/>
    <x v="614"/>
    <x v="3"/>
    <n v="19.18"/>
    <n v="1"/>
    <n v="19.18"/>
    <x v="0"/>
    <x v="0"/>
  </r>
  <r>
    <s v="O3208"/>
    <d v="2025-04-26T00:00:00"/>
    <x v="6"/>
    <x v="7"/>
    <x v="0"/>
    <s v="C746"/>
    <x v="964"/>
    <s v="B1721"/>
    <x v="429"/>
    <x v="0"/>
    <n v="26.69"/>
    <n v="3"/>
    <n v="80.069999999999993"/>
    <x v="0"/>
    <x v="2"/>
  </r>
  <r>
    <s v="O2268"/>
    <d v="2025-07-10T00:00:00"/>
    <x v="5"/>
    <x v="2"/>
    <x v="0"/>
    <s v="C828"/>
    <x v="1033"/>
    <s v="B1465"/>
    <x v="920"/>
    <x v="2"/>
    <n v="13.16"/>
    <n v="3"/>
    <n v="39.479999999999997"/>
    <x v="2"/>
    <x v="0"/>
  </r>
  <r>
    <s v="O3829"/>
    <d v="2024-02-05T00:00:00"/>
    <x v="1"/>
    <x v="3"/>
    <x v="1"/>
    <s v="C300"/>
    <x v="551"/>
    <s v="B1909"/>
    <x v="874"/>
    <x v="0"/>
    <n v="39.909999999999997"/>
    <n v="1"/>
    <n v="39.909999999999997"/>
    <x v="1"/>
    <x v="0"/>
  </r>
  <r>
    <s v="O1039"/>
    <d v="2023-11-22T00:00:00"/>
    <x v="3"/>
    <x v="5"/>
    <x v="2"/>
    <s v="C521"/>
    <x v="440"/>
    <s v="B1088"/>
    <x v="582"/>
    <x v="0"/>
    <n v="36.54"/>
    <n v="5"/>
    <n v="182.7"/>
    <x v="0"/>
    <x v="2"/>
  </r>
  <r>
    <s v="O2852"/>
    <d v="2025-06-18T00:00:00"/>
    <x v="3"/>
    <x v="1"/>
    <x v="0"/>
    <s v="C477"/>
    <x v="367"/>
    <s v="B1752"/>
    <x v="1017"/>
    <x v="0"/>
    <n v="11.3"/>
    <n v="4"/>
    <n v="45.2"/>
    <x v="0"/>
    <x v="5"/>
  </r>
  <r>
    <s v="O2261"/>
    <d v="2023-10-20T00:00:00"/>
    <x v="2"/>
    <x v="10"/>
    <x v="2"/>
    <s v="C142"/>
    <x v="912"/>
    <s v="B1487"/>
    <x v="577"/>
    <x v="0"/>
    <n v="20.99"/>
    <n v="3"/>
    <n v="62.97"/>
    <x v="1"/>
    <x v="0"/>
  </r>
  <r>
    <s v="O2753"/>
    <d v="2024-08-27T00:00:00"/>
    <x v="4"/>
    <x v="8"/>
    <x v="1"/>
    <s v="C423"/>
    <x v="480"/>
    <s v="B1772"/>
    <x v="761"/>
    <x v="2"/>
    <n v="17.16"/>
    <n v="2"/>
    <n v="34.32"/>
    <x v="0"/>
    <x v="7"/>
  </r>
  <r>
    <s v="O3076"/>
    <d v="2023-03-10T00:00:00"/>
    <x v="2"/>
    <x v="0"/>
    <x v="2"/>
    <s v="C787"/>
    <x v="798"/>
    <s v="B1474"/>
    <x v="892"/>
    <x v="0"/>
    <n v="28.8"/>
    <n v="5"/>
    <n v="144"/>
    <x v="1"/>
    <x v="5"/>
  </r>
  <r>
    <s v="O2439"/>
    <d v="2025-07-01T00:00:00"/>
    <x v="4"/>
    <x v="2"/>
    <x v="0"/>
    <s v="C562"/>
    <x v="293"/>
    <s v="B1694"/>
    <x v="970"/>
    <x v="0"/>
    <n v="36.42"/>
    <n v="4"/>
    <n v="145.68"/>
    <x v="2"/>
    <x v="7"/>
  </r>
  <r>
    <s v="O3043"/>
    <d v="2024-01-30T00:00:00"/>
    <x v="4"/>
    <x v="11"/>
    <x v="1"/>
    <s v="C720"/>
    <x v="463"/>
    <s v="B1855"/>
    <x v="30"/>
    <x v="2"/>
    <n v="6.98"/>
    <n v="4"/>
    <n v="27.92"/>
    <x v="1"/>
    <x v="2"/>
  </r>
  <r>
    <s v="O2887"/>
    <d v="2024-04-09T00:00:00"/>
    <x v="4"/>
    <x v="7"/>
    <x v="1"/>
    <s v="C702"/>
    <x v="833"/>
    <s v="B1080"/>
    <x v="619"/>
    <x v="3"/>
    <n v="48.4"/>
    <n v="1"/>
    <n v="48.4"/>
    <x v="0"/>
    <x v="1"/>
  </r>
  <r>
    <s v="O2963"/>
    <d v="2024-07-14T00:00:00"/>
    <x v="0"/>
    <x v="2"/>
    <x v="1"/>
    <s v="C613"/>
    <x v="770"/>
    <s v="B1036"/>
    <x v="901"/>
    <x v="3"/>
    <n v="16.07"/>
    <n v="1"/>
    <n v="16.07"/>
    <x v="2"/>
    <x v="7"/>
  </r>
  <r>
    <s v="O2238"/>
    <d v="2024-04-17T00:00:00"/>
    <x v="3"/>
    <x v="7"/>
    <x v="1"/>
    <s v="C412"/>
    <x v="1008"/>
    <s v="B1539"/>
    <x v="475"/>
    <x v="1"/>
    <n v="52.99"/>
    <n v="4"/>
    <n v="211.96"/>
    <x v="2"/>
    <x v="6"/>
  </r>
  <r>
    <s v="O3865"/>
    <d v="2024-06-29T00:00:00"/>
    <x v="6"/>
    <x v="1"/>
    <x v="1"/>
    <s v="C280"/>
    <x v="421"/>
    <s v="B1429"/>
    <x v="1132"/>
    <x v="2"/>
    <n v="7.42"/>
    <n v="1"/>
    <n v="7.42"/>
    <x v="2"/>
    <x v="6"/>
  </r>
  <r>
    <s v="O1268"/>
    <d v="2023-05-02T00:00:00"/>
    <x v="4"/>
    <x v="4"/>
    <x v="2"/>
    <s v="C842"/>
    <x v="566"/>
    <s v="B1003"/>
    <x v="1133"/>
    <x v="1"/>
    <n v="5.92"/>
    <n v="3"/>
    <n v="17.760000000000002"/>
    <x v="3"/>
    <x v="4"/>
  </r>
  <r>
    <s v="O1671"/>
    <d v="2023-11-22T00:00:00"/>
    <x v="3"/>
    <x v="5"/>
    <x v="2"/>
    <s v="C874"/>
    <x v="585"/>
    <s v="B1011"/>
    <x v="488"/>
    <x v="2"/>
    <n v="20.54"/>
    <n v="3"/>
    <n v="61.62"/>
    <x v="3"/>
    <x v="4"/>
  </r>
  <r>
    <s v="O1725"/>
    <d v="2024-11-02T00:00:00"/>
    <x v="6"/>
    <x v="5"/>
    <x v="1"/>
    <s v="C926"/>
    <x v="78"/>
    <s v="B1585"/>
    <x v="595"/>
    <x v="1"/>
    <n v="29.94"/>
    <n v="2"/>
    <n v="59.88"/>
    <x v="0"/>
    <x v="7"/>
  </r>
  <r>
    <s v="O2536"/>
    <d v="2023-04-07T00:00:00"/>
    <x v="2"/>
    <x v="7"/>
    <x v="2"/>
    <s v="C191"/>
    <x v="1124"/>
    <s v="B1069"/>
    <x v="12"/>
    <x v="0"/>
    <n v="20.98"/>
    <n v="1"/>
    <n v="20.98"/>
    <x v="2"/>
    <x v="6"/>
  </r>
  <r>
    <s v="O3476"/>
    <d v="2024-11-02T00:00:00"/>
    <x v="6"/>
    <x v="5"/>
    <x v="1"/>
    <s v="C775"/>
    <x v="588"/>
    <s v="B1503"/>
    <x v="1107"/>
    <x v="0"/>
    <n v="31.69"/>
    <n v="5"/>
    <n v="158.44999999999999"/>
    <x v="0"/>
    <x v="0"/>
  </r>
  <r>
    <s v="O3691"/>
    <d v="2024-11-05T00:00:00"/>
    <x v="4"/>
    <x v="5"/>
    <x v="1"/>
    <s v="C929"/>
    <x v="913"/>
    <s v="B1191"/>
    <x v="400"/>
    <x v="0"/>
    <n v="5.88"/>
    <n v="1"/>
    <n v="5.88"/>
    <x v="0"/>
    <x v="6"/>
  </r>
  <r>
    <s v="O2831"/>
    <d v="2022-11-24T00:00:00"/>
    <x v="5"/>
    <x v="5"/>
    <x v="3"/>
    <s v="C681"/>
    <x v="768"/>
    <s v="B1409"/>
    <x v="630"/>
    <x v="0"/>
    <n v="9.7100000000000009"/>
    <n v="3"/>
    <n v="29.13"/>
    <x v="0"/>
    <x v="2"/>
  </r>
  <r>
    <s v="O1779"/>
    <d v="2024-04-14T00:00:00"/>
    <x v="0"/>
    <x v="7"/>
    <x v="1"/>
    <s v="C367"/>
    <x v="1125"/>
    <s v="B1714"/>
    <x v="380"/>
    <x v="0"/>
    <n v="19.12"/>
    <n v="3"/>
    <n v="57.36"/>
    <x v="1"/>
    <x v="0"/>
  </r>
  <r>
    <s v="O3534"/>
    <d v="2023-09-07T00:00:00"/>
    <x v="5"/>
    <x v="6"/>
    <x v="2"/>
    <s v="C813"/>
    <x v="1126"/>
    <s v="B1533"/>
    <x v="445"/>
    <x v="0"/>
    <n v="35.93"/>
    <n v="4"/>
    <n v="143.72"/>
    <x v="1"/>
    <x v="5"/>
  </r>
  <r>
    <s v="O3729"/>
    <d v="2024-11-05T00:00:00"/>
    <x v="4"/>
    <x v="5"/>
    <x v="1"/>
    <s v="C672"/>
    <x v="514"/>
    <s v="B1867"/>
    <x v="684"/>
    <x v="3"/>
    <n v="17.46"/>
    <n v="1"/>
    <n v="17.46"/>
    <x v="1"/>
    <x v="2"/>
  </r>
  <r>
    <s v="O2778"/>
    <d v="2023-11-04T00:00:00"/>
    <x v="6"/>
    <x v="5"/>
    <x v="2"/>
    <s v="C521"/>
    <x v="440"/>
    <s v="B1588"/>
    <x v="492"/>
    <x v="0"/>
    <n v="45.68"/>
    <n v="2"/>
    <n v="91.36"/>
    <x v="2"/>
    <x v="1"/>
  </r>
  <r>
    <s v="O2999"/>
    <d v="2022-11-09T00:00:00"/>
    <x v="3"/>
    <x v="5"/>
    <x v="3"/>
    <s v="C406"/>
    <x v="364"/>
    <s v="B1607"/>
    <x v="245"/>
    <x v="0"/>
    <n v="33.369999999999997"/>
    <n v="1"/>
    <n v="33.369999999999997"/>
    <x v="0"/>
    <x v="5"/>
  </r>
  <r>
    <s v="O3262"/>
    <d v="2023-06-03T00:00:00"/>
    <x v="6"/>
    <x v="1"/>
    <x v="2"/>
    <s v="C858"/>
    <x v="1055"/>
    <s v="B1357"/>
    <x v="911"/>
    <x v="0"/>
    <n v="7.34"/>
    <n v="1"/>
    <n v="7.34"/>
    <x v="2"/>
    <x v="1"/>
  </r>
  <r>
    <s v="O1011"/>
    <d v="2024-09-24T00:00:00"/>
    <x v="4"/>
    <x v="6"/>
    <x v="1"/>
    <s v="C517"/>
    <x v="487"/>
    <s v="B1876"/>
    <x v="199"/>
    <x v="2"/>
    <n v="33.33"/>
    <n v="5"/>
    <n v="166.65"/>
    <x v="2"/>
    <x v="2"/>
  </r>
  <r>
    <s v="O2968"/>
    <d v="2025-04-16T00:00:00"/>
    <x v="3"/>
    <x v="7"/>
    <x v="0"/>
    <s v="C487"/>
    <x v="82"/>
    <s v="B1506"/>
    <x v="213"/>
    <x v="2"/>
    <n v="40.64"/>
    <n v="3"/>
    <n v="121.92"/>
    <x v="1"/>
    <x v="1"/>
  </r>
  <r>
    <s v="O2446"/>
    <d v="2023-07-22T00:00:00"/>
    <x v="6"/>
    <x v="2"/>
    <x v="2"/>
    <s v="C830"/>
    <x v="764"/>
    <s v="B1647"/>
    <x v="857"/>
    <x v="2"/>
    <n v="14.11"/>
    <n v="4"/>
    <n v="56.44"/>
    <x v="0"/>
    <x v="3"/>
  </r>
  <r>
    <s v="O1409"/>
    <d v="2023-01-15T00:00:00"/>
    <x v="0"/>
    <x v="11"/>
    <x v="2"/>
    <s v="C790"/>
    <x v="664"/>
    <s v="B1463"/>
    <x v="863"/>
    <x v="0"/>
    <n v="10.3"/>
    <n v="2"/>
    <n v="20.6"/>
    <x v="1"/>
    <x v="1"/>
  </r>
  <r>
    <s v="O1424"/>
    <d v="2023-02-25T00:00:00"/>
    <x v="6"/>
    <x v="3"/>
    <x v="2"/>
    <s v="C630"/>
    <x v="1127"/>
    <s v="B1365"/>
    <x v="697"/>
    <x v="0"/>
    <n v="47.05"/>
    <n v="4"/>
    <n v="188.2"/>
    <x v="3"/>
    <x v="7"/>
  </r>
  <r>
    <s v="O2414"/>
    <d v="2023-07-21T00:00:00"/>
    <x v="2"/>
    <x v="2"/>
    <x v="2"/>
    <s v="C252"/>
    <x v="110"/>
    <s v="B1649"/>
    <x v="412"/>
    <x v="0"/>
    <n v="29.05"/>
    <n v="3"/>
    <n v="87.15"/>
    <x v="2"/>
    <x v="2"/>
  </r>
  <r>
    <s v="O3574"/>
    <d v="2023-08-14T00:00:00"/>
    <x v="1"/>
    <x v="8"/>
    <x v="2"/>
    <s v="C757"/>
    <x v="274"/>
    <s v="B1618"/>
    <x v="887"/>
    <x v="3"/>
    <n v="30.6"/>
    <n v="3"/>
    <n v="91.8"/>
    <x v="2"/>
    <x v="0"/>
  </r>
  <r>
    <s v="O3472"/>
    <d v="2023-10-24T00:00:00"/>
    <x v="4"/>
    <x v="10"/>
    <x v="2"/>
    <s v="C714"/>
    <x v="200"/>
    <s v="B1316"/>
    <x v="588"/>
    <x v="0"/>
    <n v="26.72"/>
    <n v="2"/>
    <n v="53.44"/>
    <x v="0"/>
    <x v="2"/>
  </r>
  <r>
    <s v="O2658"/>
    <d v="2025-02-27T00:00:00"/>
    <x v="5"/>
    <x v="3"/>
    <x v="0"/>
    <s v="C951"/>
    <x v="561"/>
    <s v="B1707"/>
    <x v="1115"/>
    <x v="0"/>
    <n v="38.840000000000003"/>
    <n v="3"/>
    <n v="116.52"/>
    <x v="0"/>
    <x v="0"/>
  </r>
  <r>
    <s v="O1058"/>
    <d v="2023-04-03T00:00:00"/>
    <x v="1"/>
    <x v="7"/>
    <x v="2"/>
    <s v="C275"/>
    <x v="505"/>
    <s v="B1420"/>
    <x v="979"/>
    <x v="0"/>
    <n v="38.450000000000003"/>
    <n v="3"/>
    <n v="115.35"/>
    <x v="1"/>
    <x v="2"/>
  </r>
  <r>
    <s v="O1755"/>
    <d v="2024-03-03T00:00:00"/>
    <x v="0"/>
    <x v="0"/>
    <x v="1"/>
    <s v="C553"/>
    <x v="614"/>
    <s v="B1542"/>
    <x v="737"/>
    <x v="2"/>
    <n v="40.69"/>
    <n v="3"/>
    <n v="122.07"/>
    <x v="3"/>
    <x v="2"/>
  </r>
  <r>
    <s v="O3730"/>
    <d v="2024-09-23T00:00:00"/>
    <x v="1"/>
    <x v="6"/>
    <x v="1"/>
    <s v="C393"/>
    <x v="275"/>
    <s v="B1368"/>
    <x v="540"/>
    <x v="2"/>
    <n v="14.3"/>
    <n v="1"/>
    <n v="14.3"/>
    <x v="2"/>
    <x v="0"/>
  </r>
  <r>
    <s v="O1095"/>
    <d v="2023-07-16T00:00:00"/>
    <x v="0"/>
    <x v="2"/>
    <x v="2"/>
    <s v="C304"/>
    <x v="571"/>
    <s v="B1702"/>
    <x v="980"/>
    <x v="2"/>
    <n v="17.2"/>
    <n v="1"/>
    <n v="17.2"/>
    <x v="0"/>
    <x v="3"/>
  </r>
  <r>
    <s v="O2570"/>
    <d v="2024-09-21T00:00:00"/>
    <x v="6"/>
    <x v="6"/>
    <x v="1"/>
    <s v="C898"/>
    <x v="88"/>
    <s v="B1254"/>
    <x v="783"/>
    <x v="2"/>
    <n v="47.08"/>
    <n v="1"/>
    <n v="47.08"/>
    <x v="2"/>
    <x v="2"/>
  </r>
  <r>
    <s v="O1924"/>
    <d v="2023-01-30T00:00:00"/>
    <x v="1"/>
    <x v="11"/>
    <x v="2"/>
    <s v="C527"/>
    <x v="0"/>
    <s v="B1109"/>
    <x v="228"/>
    <x v="1"/>
    <n v="17.46"/>
    <n v="3"/>
    <n v="52.38"/>
    <x v="1"/>
    <x v="7"/>
  </r>
  <r>
    <s v="O2332"/>
    <d v="2023-11-24T00:00:00"/>
    <x v="2"/>
    <x v="5"/>
    <x v="2"/>
    <s v="C569"/>
    <x v="115"/>
    <s v="B1542"/>
    <x v="323"/>
    <x v="2"/>
    <n v="46.43"/>
    <n v="4"/>
    <n v="185.72"/>
    <x v="0"/>
    <x v="6"/>
  </r>
  <r>
    <s v="O3359"/>
    <d v="2024-01-27T00:00:00"/>
    <x v="6"/>
    <x v="11"/>
    <x v="1"/>
    <s v="C881"/>
    <x v="651"/>
    <s v="B1409"/>
    <x v="630"/>
    <x v="2"/>
    <n v="10.31"/>
    <n v="5"/>
    <n v="51.55"/>
    <x v="2"/>
    <x v="2"/>
  </r>
  <r>
    <s v="O1541"/>
    <d v="2023-11-12T00:00:00"/>
    <x v="0"/>
    <x v="5"/>
    <x v="2"/>
    <s v="C567"/>
    <x v="647"/>
    <s v="B1792"/>
    <x v="114"/>
    <x v="3"/>
    <n v="42.57"/>
    <n v="2"/>
    <n v="85.14"/>
    <x v="3"/>
    <x v="3"/>
  </r>
  <r>
    <s v="O3326"/>
    <d v="2024-02-22T00:00:00"/>
    <x v="5"/>
    <x v="3"/>
    <x v="1"/>
    <s v="C540"/>
    <x v="917"/>
    <s v="B1376"/>
    <x v="768"/>
    <x v="3"/>
    <n v="44.49"/>
    <n v="4"/>
    <n v="177.96"/>
    <x v="2"/>
    <x v="2"/>
  </r>
  <r>
    <s v="O1135"/>
    <d v="2023-01-31T00:00:00"/>
    <x v="4"/>
    <x v="11"/>
    <x v="2"/>
    <s v="C775"/>
    <x v="675"/>
    <s v="B1462"/>
    <x v="335"/>
    <x v="0"/>
    <n v="21.16"/>
    <n v="2"/>
    <n v="42.32"/>
    <x v="3"/>
    <x v="0"/>
  </r>
  <r>
    <s v="O3717"/>
    <d v="2025-01-08T00:00:00"/>
    <x v="3"/>
    <x v="11"/>
    <x v="0"/>
    <s v="C814"/>
    <x v="278"/>
    <s v="B1399"/>
    <x v="1082"/>
    <x v="2"/>
    <n v="43.58"/>
    <n v="3"/>
    <n v="130.74"/>
    <x v="2"/>
    <x v="5"/>
  </r>
  <r>
    <s v="O1127"/>
    <d v="2024-05-03T00:00:00"/>
    <x v="2"/>
    <x v="4"/>
    <x v="1"/>
    <s v="C871"/>
    <x v="334"/>
    <s v="B1036"/>
    <x v="1134"/>
    <x v="0"/>
    <n v="43.2"/>
    <n v="2"/>
    <n v="86.4"/>
    <x v="0"/>
    <x v="2"/>
  </r>
  <r>
    <s v="O1453"/>
    <d v="2024-10-27T00:00:00"/>
    <x v="0"/>
    <x v="10"/>
    <x v="1"/>
    <s v="C521"/>
    <x v="1064"/>
    <s v="B1879"/>
    <x v="150"/>
    <x v="2"/>
    <n v="21.34"/>
    <n v="5"/>
    <n v="106.7"/>
    <x v="1"/>
    <x v="4"/>
  </r>
  <r>
    <s v="O2556"/>
    <d v="2025-07-09T00:00:00"/>
    <x v="3"/>
    <x v="2"/>
    <x v="0"/>
    <s v="C253"/>
    <x v="697"/>
    <s v="B1360"/>
    <x v="441"/>
    <x v="1"/>
    <n v="18.2"/>
    <n v="1"/>
    <n v="18.2"/>
    <x v="0"/>
    <x v="5"/>
  </r>
  <r>
    <s v="O1115"/>
    <d v="2024-07-31T00:00:00"/>
    <x v="3"/>
    <x v="2"/>
    <x v="1"/>
    <s v="C285"/>
    <x v="819"/>
    <s v="B1927"/>
    <x v="764"/>
    <x v="0"/>
    <n v="49.26"/>
    <n v="5"/>
    <n v="246.3"/>
    <x v="2"/>
    <x v="2"/>
  </r>
  <r>
    <s v="O3428"/>
    <d v="2024-11-18T00:00:00"/>
    <x v="1"/>
    <x v="5"/>
    <x v="1"/>
    <s v="C538"/>
    <x v="333"/>
    <s v="B1127"/>
    <x v="284"/>
    <x v="0"/>
    <n v="23.11"/>
    <n v="4"/>
    <n v="92.44"/>
    <x v="2"/>
    <x v="3"/>
  </r>
  <r>
    <s v="O2070"/>
    <d v="2024-10-31T00:00:00"/>
    <x v="5"/>
    <x v="10"/>
    <x v="1"/>
    <s v="C669"/>
    <x v="983"/>
    <s v="B1320"/>
    <x v="135"/>
    <x v="3"/>
    <n v="14.3"/>
    <n v="3"/>
    <n v="42.9"/>
    <x v="1"/>
    <x v="3"/>
  </r>
  <r>
    <s v="O1972"/>
    <d v="2024-11-11T00:00:00"/>
    <x v="1"/>
    <x v="5"/>
    <x v="1"/>
    <s v="C344"/>
    <x v="965"/>
    <s v="B1172"/>
    <x v="1061"/>
    <x v="0"/>
    <n v="48.81"/>
    <n v="2"/>
    <n v="97.62"/>
    <x v="1"/>
    <x v="7"/>
  </r>
  <r>
    <s v="O2644"/>
    <d v="2023-03-12T00:00:00"/>
    <x v="0"/>
    <x v="0"/>
    <x v="2"/>
    <s v="C362"/>
    <x v="10"/>
    <s v="B1261"/>
    <x v="54"/>
    <x v="0"/>
    <n v="10.94"/>
    <n v="2"/>
    <n v="21.88"/>
    <x v="0"/>
    <x v="2"/>
  </r>
  <r>
    <s v="O2409"/>
    <d v="2024-09-20T00:00:00"/>
    <x v="2"/>
    <x v="6"/>
    <x v="1"/>
    <s v="C657"/>
    <x v="471"/>
    <s v="B1645"/>
    <x v="796"/>
    <x v="0"/>
    <n v="15.34"/>
    <n v="3"/>
    <n v="46.02"/>
    <x v="2"/>
    <x v="0"/>
  </r>
  <r>
    <s v="O3269"/>
    <d v="2024-04-14T00:00:00"/>
    <x v="0"/>
    <x v="7"/>
    <x v="1"/>
    <s v="C453"/>
    <x v="105"/>
    <s v="B1297"/>
    <x v="797"/>
    <x v="2"/>
    <n v="9.99"/>
    <n v="2"/>
    <n v="19.98"/>
    <x v="0"/>
    <x v="7"/>
  </r>
  <r>
    <s v="O3134"/>
    <d v="2023-10-02T00:00:00"/>
    <x v="1"/>
    <x v="10"/>
    <x v="2"/>
    <s v="C236"/>
    <x v="738"/>
    <s v="B1036"/>
    <x v="125"/>
    <x v="2"/>
    <n v="7.08"/>
    <n v="1"/>
    <n v="7.08"/>
    <x v="1"/>
    <x v="7"/>
  </r>
  <r>
    <s v="O3123"/>
    <d v="2023-02-23T00:00:00"/>
    <x v="5"/>
    <x v="3"/>
    <x v="2"/>
    <s v="C543"/>
    <x v="1128"/>
    <s v="B1018"/>
    <x v="140"/>
    <x v="3"/>
    <n v="14.76"/>
    <n v="5"/>
    <n v="73.8"/>
    <x v="2"/>
    <x v="3"/>
  </r>
  <r>
    <s v="O3656"/>
    <d v="2025-07-07T00:00:00"/>
    <x v="1"/>
    <x v="2"/>
    <x v="0"/>
    <s v="C109"/>
    <x v="1063"/>
    <s v="B1813"/>
    <x v="1135"/>
    <x v="2"/>
    <n v="38.67"/>
    <n v="3"/>
    <n v="116.01"/>
    <x v="1"/>
    <x v="5"/>
  </r>
  <r>
    <s v="O3254"/>
    <d v="2025-05-09T00:00:00"/>
    <x v="2"/>
    <x v="4"/>
    <x v="0"/>
    <s v="C986"/>
    <x v="1129"/>
    <s v="B1114"/>
    <x v="642"/>
    <x v="0"/>
    <n v="7.02"/>
    <n v="5"/>
    <n v="35.1"/>
    <x v="0"/>
    <x v="6"/>
  </r>
  <r>
    <s v="O1916"/>
    <d v="2023-05-22T00:00:00"/>
    <x v="1"/>
    <x v="4"/>
    <x v="2"/>
    <s v="C786"/>
    <x v="1130"/>
    <s v="B1050"/>
    <x v="1136"/>
    <x v="3"/>
    <n v="22.72"/>
    <n v="5"/>
    <n v="113.6"/>
    <x v="1"/>
    <x v="2"/>
  </r>
  <r>
    <s v="O2780"/>
    <d v="2024-10-30T00:00:00"/>
    <x v="3"/>
    <x v="10"/>
    <x v="1"/>
    <s v="C660"/>
    <x v="642"/>
    <s v="B1015"/>
    <x v="772"/>
    <x v="2"/>
    <n v="9.42"/>
    <n v="5"/>
    <n v="47.1"/>
    <x v="2"/>
    <x v="6"/>
  </r>
  <r>
    <s v="O2175"/>
    <d v="2023-04-03T00:00:00"/>
    <x v="1"/>
    <x v="7"/>
    <x v="2"/>
    <s v="C300"/>
    <x v="970"/>
    <s v="B1536"/>
    <x v="716"/>
    <x v="1"/>
    <n v="35.69"/>
    <n v="5"/>
    <n v="178.45"/>
    <x v="3"/>
    <x v="1"/>
  </r>
  <r>
    <s v="O2648"/>
    <d v="2023-07-23T00:00:00"/>
    <x v="0"/>
    <x v="2"/>
    <x v="2"/>
    <s v="C987"/>
    <x v="622"/>
    <s v="B1537"/>
    <x v="934"/>
    <x v="3"/>
    <n v="10.25"/>
    <n v="5"/>
    <n v="51.25"/>
    <x v="0"/>
    <x v="1"/>
  </r>
  <r>
    <s v="O2729"/>
    <d v="2024-07-07T00:00:00"/>
    <x v="0"/>
    <x v="2"/>
    <x v="1"/>
    <s v="C685"/>
    <x v="1001"/>
    <s v="B1273"/>
    <x v="1137"/>
    <x v="3"/>
    <n v="48.93"/>
    <n v="2"/>
    <n v="97.86"/>
    <x v="0"/>
    <x v="6"/>
  </r>
  <r>
    <s v="O1839"/>
    <d v="2024-12-15T00:00:00"/>
    <x v="0"/>
    <x v="9"/>
    <x v="1"/>
    <s v="C984"/>
    <x v="1131"/>
    <s v="B1905"/>
    <x v="1138"/>
    <x v="1"/>
    <n v="38.9"/>
    <n v="4"/>
    <n v="155.6"/>
    <x v="3"/>
    <x v="2"/>
  </r>
  <r>
    <s v="O1998"/>
    <d v="2024-06-18T00:00:00"/>
    <x v="4"/>
    <x v="1"/>
    <x v="1"/>
    <s v="C820"/>
    <x v="1132"/>
    <s v="B1348"/>
    <x v="1139"/>
    <x v="2"/>
    <n v="19.22"/>
    <n v="4"/>
    <n v="76.88"/>
    <x v="1"/>
    <x v="3"/>
  </r>
  <r>
    <s v="O2028"/>
    <d v="2023-02-03T00:00:00"/>
    <x v="2"/>
    <x v="3"/>
    <x v="2"/>
    <s v="C656"/>
    <x v="1133"/>
    <s v="B1228"/>
    <x v="1140"/>
    <x v="3"/>
    <n v="39.33"/>
    <n v="1"/>
    <n v="39.33"/>
    <x v="2"/>
    <x v="3"/>
  </r>
  <r>
    <s v="O2221"/>
    <d v="2023-04-01T00:00:00"/>
    <x v="6"/>
    <x v="7"/>
    <x v="2"/>
    <s v="C881"/>
    <x v="371"/>
    <s v="B1922"/>
    <x v="918"/>
    <x v="2"/>
    <n v="40.56"/>
    <n v="1"/>
    <n v="40.56"/>
    <x v="2"/>
    <x v="0"/>
  </r>
  <r>
    <s v="O3731"/>
    <d v="2025-06-06T00:00:00"/>
    <x v="2"/>
    <x v="1"/>
    <x v="0"/>
    <s v="C920"/>
    <x v="295"/>
    <s v="B1074"/>
    <x v="297"/>
    <x v="2"/>
    <n v="29.49"/>
    <n v="4"/>
    <n v="117.96"/>
    <x v="0"/>
    <x v="6"/>
  </r>
  <r>
    <s v="O2115"/>
    <d v="2023-07-03T00:00:00"/>
    <x v="1"/>
    <x v="2"/>
    <x v="2"/>
    <s v="C645"/>
    <x v="1134"/>
    <s v="B1723"/>
    <x v="1141"/>
    <x v="2"/>
    <n v="6.64"/>
    <n v="5"/>
    <n v="33.200000000000003"/>
    <x v="2"/>
    <x v="1"/>
  </r>
  <r>
    <s v="O3414"/>
    <d v="2024-09-07T00:00:00"/>
    <x v="6"/>
    <x v="6"/>
    <x v="1"/>
    <s v="C285"/>
    <x v="819"/>
    <s v="B1160"/>
    <x v="366"/>
    <x v="2"/>
    <n v="22.87"/>
    <n v="3"/>
    <n v="68.61"/>
    <x v="2"/>
    <x v="6"/>
  </r>
  <r>
    <s v="O3924"/>
    <d v="2024-08-20T00:00:00"/>
    <x v="4"/>
    <x v="8"/>
    <x v="1"/>
    <s v="C907"/>
    <x v="817"/>
    <s v="B1926"/>
    <x v="502"/>
    <x v="2"/>
    <n v="45.37"/>
    <n v="5"/>
    <n v="226.85"/>
    <x v="0"/>
    <x v="7"/>
  </r>
  <r>
    <s v="O1781"/>
    <d v="2024-08-22T00:00:00"/>
    <x v="5"/>
    <x v="8"/>
    <x v="1"/>
    <s v="C446"/>
    <x v="194"/>
    <s v="B1072"/>
    <x v="411"/>
    <x v="1"/>
    <n v="41.26"/>
    <n v="1"/>
    <n v="41.26"/>
    <x v="0"/>
    <x v="7"/>
  </r>
  <r>
    <s v="O2138"/>
    <d v="2023-10-02T00:00:00"/>
    <x v="1"/>
    <x v="10"/>
    <x v="2"/>
    <s v="C571"/>
    <x v="491"/>
    <s v="B1319"/>
    <x v="340"/>
    <x v="0"/>
    <n v="32.979999999999997"/>
    <n v="4"/>
    <n v="131.91999999999999"/>
    <x v="3"/>
    <x v="3"/>
  </r>
  <r>
    <s v="O3167"/>
    <d v="2025-03-25T00:00:00"/>
    <x v="4"/>
    <x v="0"/>
    <x v="0"/>
    <s v="C822"/>
    <x v="360"/>
    <s v="B1469"/>
    <x v="1010"/>
    <x v="2"/>
    <n v="5.98"/>
    <n v="1"/>
    <n v="5.98"/>
    <x v="1"/>
    <x v="0"/>
  </r>
  <r>
    <s v="O3830"/>
    <d v="2024-07-03T00:00:00"/>
    <x v="3"/>
    <x v="2"/>
    <x v="1"/>
    <s v="C412"/>
    <x v="1008"/>
    <s v="B1686"/>
    <x v="865"/>
    <x v="0"/>
    <n v="7.44"/>
    <n v="3"/>
    <n v="22.32"/>
    <x v="0"/>
    <x v="2"/>
  </r>
  <r>
    <s v="O3020"/>
    <d v="2023-03-06T00:00:00"/>
    <x v="1"/>
    <x v="0"/>
    <x v="2"/>
    <s v="C886"/>
    <x v="401"/>
    <s v="B1566"/>
    <x v="69"/>
    <x v="0"/>
    <n v="39.29"/>
    <n v="2"/>
    <n v="78.58"/>
    <x v="2"/>
    <x v="5"/>
  </r>
  <r>
    <s v="O1298"/>
    <d v="2024-08-20T00:00:00"/>
    <x v="4"/>
    <x v="8"/>
    <x v="1"/>
    <s v="C749"/>
    <x v="384"/>
    <s v="B1472"/>
    <x v="1142"/>
    <x v="3"/>
    <n v="20.11"/>
    <n v="2"/>
    <n v="40.22"/>
    <x v="0"/>
    <x v="7"/>
  </r>
  <r>
    <s v="O1790"/>
    <d v="2024-05-18T00:00:00"/>
    <x v="6"/>
    <x v="4"/>
    <x v="1"/>
    <s v="C412"/>
    <x v="1008"/>
    <s v="B1780"/>
    <x v="329"/>
    <x v="2"/>
    <n v="48.89"/>
    <n v="2"/>
    <n v="97.78"/>
    <x v="3"/>
    <x v="0"/>
  </r>
  <r>
    <s v="O1546"/>
    <d v="2024-09-23T00:00:00"/>
    <x v="1"/>
    <x v="6"/>
    <x v="1"/>
    <s v="C923"/>
    <x v="1135"/>
    <s v="B1201"/>
    <x v="928"/>
    <x v="0"/>
    <n v="30.21"/>
    <n v="5"/>
    <n v="151.05000000000001"/>
    <x v="0"/>
    <x v="4"/>
  </r>
  <r>
    <s v="O3885"/>
    <d v="2023-03-10T00:00:00"/>
    <x v="2"/>
    <x v="0"/>
    <x v="2"/>
    <s v="C988"/>
    <x v="80"/>
    <s v="B1930"/>
    <x v="148"/>
    <x v="0"/>
    <n v="34.47"/>
    <n v="1"/>
    <n v="34.47"/>
    <x v="2"/>
    <x v="3"/>
  </r>
  <r>
    <s v="O1547"/>
    <d v="2023-01-07T00:00:00"/>
    <x v="6"/>
    <x v="11"/>
    <x v="2"/>
    <s v="C517"/>
    <x v="432"/>
    <s v="B1278"/>
    <x v="578"/>
    <x v="3"/>
    <n v="22.88"/>
    <n v="1"/>
    <n v="22.88"/>
    <x v="0"/>
    <x v="0"/>
  </r>
  <r>
    <s v="O3059"/>
    <d v="2023-06-16T00:00:00"/>
    <x v="2"/>
    <x v="1"/>
    <x v="2"/>
    <s v="C476"/>
    <x v="562"/>
    <s v="B1246"/>
    <x v="334"/>
    <x v="1"/>
    <n v="31.06"/>
    <n v="2"/>
    <n v="62.12"/>
    <x v="0"/>
    <x v="1"/>
  </r>
  <r>
    <s v="O3951"/>
    <d v="2024-12-30T00:00:00"/>
    <x v="1"/>
    <x v="9"/>
    <x v="1"/>
    <s v="C480"/>
    <x v="927"/>
    <s v="B1240"/>
    <x v="644"/>
    <x v="0"/>
    <n v="14.33"/>
    <n v="1"/>
    <n v="14.33"/>
    <x v="0"/>
    <x v="0"/>
  </r>
  <r>
    <s v="O2248"/>
    <d v="2022-09-22T00:00:00"/>
    <x v="5"/>
    <x v="6"/>
    <x v="3"/>
    <s v="C984"/>
    <x v="1131"/>
    <s v="B1466"/>
    <x v="85"/>
    <x v="1"/>
    <n v="28.36"/>
    <n v="5"/>
    <n v="141.80000000000001"/>
    <x v="1"/>
    <x v="2"/>
  </r>
  <r>
    <s v="O3052"/>
    <d v="2023-11-26T00:00:00"/>
    <x v="0"/>
    <x v="5"/>
    <x v="2"/>
    <s v="C543"/>
    <x v="1128"/>
    <s v="B1921"/>
    <x v="36"/>
    <x v="2"/>
    <n v="34.24"/>
    <n v="3"/>
    <n v="102.72"/>
    <x v="1"/>
    <x v="3"/>
  </r>
  <r>
    <s v="O1832"/>
    <d v="2024-08-01T00:00:00"/>
    <x v="5"/>
    <x v="8"/>
    <x v="1"/>
    <s v="C892"/>
    <x v="706"/>
    <s v="B1181"/>
    <x v="789"/>
    <x v="0"/>
    <n v="36.07"/>
    <n v="2"/>
    <n v="72.14"/>
    <x v="0"/>
    <x v="3"/>
  </r>
  <r>
    <s v="O1569"/>
    <d v="2023-04-30T00:00:00"/>
    <x v="0"/>
    <x v="7"/>
    <x v="2"/>
    <s v="C483"/>
    <x v="578"/>
    <s v="B1217"/>
    <x v="426"/>
    <x v="3"/>
    <n v="32.130000000000003"/>
    <n v="4"/>
    <n v="128.52000000000001"/>
    <x v="2"/>
    <x v="0"/>
  </r>
  <r>
    <s v="O3051"/>
    <d v="2024-02-04T00:00:00"/>
    <x v="0"/>
    <x v="3"/>
    <x v="1"/>
    <s v="C192"/>
    <x v="722"/>
    <s v="B1871"/>
    <x v="889"/>
    <x v="0"/>
    <n v="26.55"/>
    <n v="4"/>
    <n v="106.2"/>
    <x v="0"/>
    <x v="3"/>
  </r>
  <r>
    <s v="O1418"/>
    <d v="2023-05-17T00:00:00"/>
    <x v="3"/>
    <x v="4"/>
    <x v="2"/>
    <s v="C748"/>
    <x v="1072"/>
    <s v="B1137"/>
    <x v="871"/>
    <x v="2"/>
    <n v="47.71"/>
    <n v="2"/>
    <n v="95.42"/>
    <x v="1"/>
    <x v="0"/>
  </r>
  <r>
    <s v="O2116"/>
    <d v="2023-12-22T00:00:00"/>
    <x v="2"/>
    <x v="9"/>
    <x v="2"/>
    <s v="C202"/>
    <x v="914"/>
    <s v="B1617"/>
    <x v="1143"/>
    <x v="0"/>
    <n v="5.87"/>
    <n v="3"/>
    <n v="17.61"/>
    <x v="3"/>
    <x v="4"/>
  </r>
  <r>
    <s v="O2716"/>
    <d v="2025-07-15T00:00:00"/>
    <x v="4"/>
    <x v="2"/>
    <x v="0"/>
    <s v="C336"/>
    <x v="930"/>
    <s v="B1284"/>
    <x v="744"/>
    <x v="0"/>
    <n v="16.27"/>
    <n v="1"/>
    <n v="16.27"/>
    <x v="2"/>
    <x v="5"/>
  </r>
  <r>
    <s v="O3295"/>
    <d v="2022-09-04T00:00:00"/>
    <x v="0"/>
    <x v="6"/>
    <x v="3"/>
    <s v="C412"/>
    <x v="889"/>
    <s v="B1501"/>
    <x v="195"/>
    <x v="0"/>
    <n v="44.62"/>
    <n v="5"/>
    <n v="223.1"/>
    <x v="2"/>
    <x v="2"/>
  </r>
  <r>
    <s v="O1037"/>
    <d v="2024-05-09T00:00:00"/>
    <x v="5"/>
    <x v="4"/>
    <x v="1"/>
    <s v="C609"/>
    <x v="1136"/>
    <s v="B1841"/>
    <x v="888"/>
    <x v="0"/>
    <n v="33.26"/>
    <n v="3"/>
    <n v="99.78"/>
    <x v="0"/>
    <x v="4"/>
  </r>
  <r>
    <s v="O1103"/>
    <d v="2023-12-25T00:00:00"/>
    <x v="1"/>
    <x v="9"/>
    <x v="2"/>
    <s v="C103"/>
    <x v="1137"/>
    <s v="B1496"/>
    <x v="397"/>
    <x v="1"/>
    <n v="14.37"/>
    <n v="4"/>
    <n v="57.48"/>
    <x v="2"/>
    <x v="7"/>
  </r>
  <r>
    <s v="O1940"/>
    <d v="2024-03-22T00:00:00"/>
    <x v="2"/>
    <x v="0"/>
    <x v="1"/>
    <s v="C658"/>
    <x v="1138"/>
    <s v="B1563"/>
    <x v="584"/>
    <x v="0"/>
    <n v="42.61"/>
    <n v="5"/>
    <n v="213.05"/>
    <x v="1"/>
    <x v="2"/>
  </r>
  <r>
    <s v="O1266"/>
    <d v="2024-10-16T00:00:00"/>
    <x v="3"/>
    <x v="10"/>
    <x v="1"/>
    <s v="C123"/>
    <x v="540"/>
    <s v="B1925"/>
    <x v="1144"/>
    <x v="0"/>
    <n v="10.6"/>
    <n v="3"/>
    <n v="31.8"/>
    <x v="1"/>
    <x v="0"/>
  </r>
  <r>
    <s v="O1411"/>
    <d v="2023-02-16T00:00:00"/>
    <x v="5"/>
    <x v="3"/>
    <x v="2"/>
    <s v="C967"/>
    <x v="1083"/>
    <s v="B1782"/>
    <x v="1145"/>
    <x v="0"/>
    <n v="37.130000000000003"/>
    <n v="4"/>
    <n v="148.52000000000001"/>
    <x v="2"/>
    <x v="0"/>
  </r>
  <r>
    <s v="O3594"/>
    <d v="2023-03-20T00:00:00"/>
    <x v="1"/>
    <x v="0"/>
    <x v="2"/>
    <s v="C923"/>
    <x v="33"/>
    <s v="B1822"/>
    <x v="266"/>
    <x v="2"/>
    <n v="19.34"/>
    <n v="5"/>
    <n v="96.7"/>
    <x v="1"/>
    <x v="2"/>
  </r>
  <r>
    <s v="O3952"/>
    <d v="2023-03-07T00:00:00"/>
    <x v="4"/>
    <x v="0"/>
    <x v="2"/>
    <s v="C760"/>
    <x v="65"/>
    <s v="B1050"/>
    <x v="1136"/>
    <x v="0"/>
    <n v="18.440000000000001"/>
    <n v="3"/>
    <n v="55.32"/>
    <x v="0"/>
    <x v="2"/>
  </r>
  <r>
    <s v="O2355"/>
    <d v="2023-05-03T00:00:00"/>
    <x v="3"/>
    <x v="4"/>
    <x v="2"/>
    <s v="C320"/>
    <x v="717"/>
    <s v="B1029"/>
    <x v="808"/>
    <x v="0"/>
    <n v="42.48"/>
    <n v="4"/>
    <n v="169.92"/>
    <x v="2"/>
    <x v="2"/>
  </r>
  <r>
    <s v="O3386"/>
    <d v="2024-04-09T00:00:00"/>
    <x v="4"/>
    <x v="7"/>
    <x v="1"/>
    <s v="C830"/>
    <x v="398"/>
    <s v="B1128"/>
    <x v="1084"/>
    <x v="0"/>
    <n v="18.21"/>
    <n v="2"/>
    <n v="36.42"/>
    <x v="2"/>
    <x v="5"/>
  </r>
  <r>
    <s v="O2018"/>
    <d v="2023-04-05T00:00:00"/>
    <x v="3"/>
    <x v="7"/>
    <x v="2"/>
    <s v="C247"/>
    <x v="799"/>
    <s v="B1247"/>
    <x v="703"/>
    <x v="0"/>
    <n v="7.26"/>
    <n v="1"/>
    <n v="7.26"/>
    <x v="2"/>
    <x v="7"/>
  </r>
  <r>
    <s v="O1792"/>
    <d v="2024-01-28T00:00:00"/>
    <x v="0"/>
    <x v="11"/>
    <x v="1"/>
    <s v="C127"/>
    <x v="109"/>
    <s v="B1487"/>
    <x v="577"/>
    <x v="2"/>
    <n v="17.670000000000002"/>
    <n v="5"/>
    <n v="88.35"/>
    <x v="3"/>
    <x v="1"/>
  </r>
  <r>
    <s v="O1867"/>
    <d v="2023-07-10T00:00:00"/>
    <x v="1"/>
    <x v="2"/>
    <x v="2"/>
    <s v="C408"/>
    <x v="1139"/>
    <s v="B1312"/>
    <x v="1146"/>
    <x v="3"/>
    <n v="19.29"/>
    <n v="5"/>
    <n v="96.45"/>
    <x v="1"/>
    <x v="7"/>
  </r>
  <r>
    <s v="O1226"/>
    <d v="2024-07-06T00:00:00"/>
    <x v="6"/>
    <x v="2"/>
    <x v="1"/>
    <s v="C448"/>
    <x v="399"/>
    <s v="B1251"/>
    <x v="84"/>
    <x v="1"/>
    <n v="32.619999999999997"/>
    <n v="2"/>
    <n v="65.239999999999995"/>
    <x v="0"/>
    <x v="1"/>
  </r>
  <r>
    <s v="O2117"/>
    <d v="2024-10-10T00:00:00"/>
    <x v="5"/>
    <x v="10"/>
    <x v="1"/>
    <s v="C688"/>
    <x v="982"/>
    <s v="B1166"/>
    <x v="1147"/>
    <x v="3"/>
    <n v="41.65"/>
    <n v="4"/>
    <n v="166.6"/>
    <x v="0"/>
    <x v="0"/>
  </r>
  <r>
    <s v="O1604"/>
    <d v="2024-03-11T00:00:00"/>
    <x v="1"/>
    <x v="0"/>
    <x v="1"/>
    <s v="C756"/>
    <x v="700"/>
    <s v="B1598"/>
    <x v="711"/>
    <x v="2"/>
    <n v="29.32"/>
    <n v="1"/>
    <n v="29.32"/>
    <x v="2"/>
    <x v="7"/>
  </r>
  <r>
    <s v="O3808"/>
    <d v="2025-08-20T00:00:00"/>
    <x v="3"/>
    <x v="8"/>
    <x v="0"/>
    <s v="C674"/>
    <x v="1140"/>
    <s v="B1189"/>
    <x v="169"/>
    <x v="0"/>
    <n v="9.0299999999999994"/>
    <n v="5"/>
    <n v="45.15"/>
    <x v="0"/>
    <x v="2"/>
  </r>
  <r>
    <s v="O3834"/>
    <d v="2025-02-11T00:00:00"/>
    <x v="4"/>
    <x v="3"/>
    <x v="0"/>
    <s v="C698"/>
    <x v="1023"/>
    <s v="B1407"/>
    <x v="457"/>
    <x v="0"/>
    <n v="55.57"/>
    <n v="1"/>
    <n v="55.57"/>
    <x v="1"/>
    <x v="0"/>
  </r>
  <r>
    <s v="O1077"/>
    <d v="2023-07-01T00:00:00"/>
    <x v="6"/>
    <x v="2"/>
    <x v="2"/>
    <s v="C266"/>
    <x v="570"/>
    <s v="B1411"/>
    <x v="586"/>
    <x v="2"/>
    <n v="33.32"/>
    <n v="1"/>
    <n v="33.32"/>
    <x v="3"/>
    <x v="7"/>
  </r>
  <r>
    <s v="O3628"/>
    <d v="2025-01-31T00:00:00"/>
    <x v="2"/>
    <x v="11"/>
    <x v="0"/>
    <s v="C242"/>
    <x v="54"/>
    <s v="B1529"/>
    <x v="833"/>
    <x v="0"/>
    <n v="42.42"/>
    <n v="2"/>
    <n v="84.84"/>
    <x v="0"/>
    <x v="7"/>
  </r>
  <r>
    <s v="O3667"/>
    <d v="2022-11-03T00:00:00"/>
    <x v="5"/>
    <x v="5"/>
    <x v="3"/>
    <s v="C403"/>
    <x v="229"/>
    <s v="B1191"/>
    <x v="400"/>
    <x v="3"/>
    <n v="5.14"/>
    <n v="1"/>
    <n v="5.14"/>
    <x v="2"/>
    <x v="6"/>
  </r>
  <r>
    <s v="O3676"/>
    <d v="2025-05-05T00:00:00"/>
    <x v="1"/>
    <x v="4"/>
    <x v="0"/>
    <s v="C919"/>
    <x v="402"/>
    <s v="B1381"/>
    <x v="211"/>
    <x v="0"/>
    <n v="34.53"/>
    <n v="2"/>
    <n v="69.06"/>
    <x v="0"/>
    <x v="3"/>
  </r>
  <r>
    <s v="O1840"/>
    <d v="2023-03-27T00:00:00"/>
    <x v="1"/>
    <x v="0"/>
    <x v="2"/>
    <s v="C412"/>
    <x v="889"/>
    <s v="B1725"/>
    <x v="275"/>
    <x v="1"/>
    <n v="10.17"/>
    <n v="1"/>
    <n v="10.17"/>
    <x v="1"/>
    <x v="2"/>
  </r>
  <r>
    <s v="O2561"/>
    <d v="2023-08-19T00:00:00"/>
    <x v="6"/>
    <x v="8"/>
    <x v="2"/>
    <s v="C772"/>
    <x v="459"/>
    <s v="B1508"/>
    <x v="981"/>
    <x v="0"/>
    <n v="23.5"/>
    <n v="4"/>
    <n v="94"/>
    <x v="0"/>
    <x v="0"/>
  </r>
  <r>
    <s v="O1141"/>
    <d v="2023-03-01T00:00:00"/>
    <x v="3"/>
    <x v="0"/>
    <x v="2"/>
    <s v="C365"/>
    <x v="1046"/>
    <s v="B1139"/>
    <x v="967"/>
    <x v="1"/>
    <n v="16.84"/>
    <n v="4"/>
    <n v="67.36"/>
    <x v="3"/>
    <x v="0"/>
  </r>
  <r>
    <s v="O3245"/>
    <d v="2025-05-08T00:00:00"/>
    <x v="5"/>
    <x v="4"/>
    <x v="0"/>
    <s v="C749"/>
    <x v="49"/>
    <s v="B1348"/>
    <x v="1139"/>
    <x v="0"/>
    <n v="16.75"/>
    <n v="5"/>
    <n v="83.75"/>
    <x v="0"/>
    <x v="0"/>
  </r>
  <r>
    <s v="O2966"/>
    <d v="2024-12-02T00:00:00"/>
    <x v="1"/>
    <x v="9"/>
    <x v="1"/>
    <s v="C323"/>
    <x v="871"/>
    <s v="B1031"/>
    <x v="1148"/>
    <x v="3"/>
    <n v="27.82"/>
    <n v="2"/>
    <n v="55.64"/>
    <x v="2"/>
    <x v="2"/>
  </r>
  <r>
    <s v="O1773"/>
    <d v="2024-06-05T00:00:00"/>
    <x v="3"/>
    <x v="1"/>
    <x v="1"/>
    <s v="C986"/>
    <x v="1129"/>
    <s v="B1940"/>
    <x v="1022"/>
    <x v="3"/>
    <n v="9.4600000000000009"/>
    <n v="3"/>
    <n v="28.38"/>
    <x v="3"/>
    <x v="3"/>
  </r>
  <r>
    <s v="O2740"/>
    <d v="2023-11-17T00:00:00"/>
    <x v="2"/>
    <x v="5"/>
    <x v="2"/>
    <s v="C285"/>
    <x v="819"/>
    <s v="B1569"/>
    <x v="1058"/>
    <x v="3"/>
    <n v="23.71"/>
    <n v="1"/>
    <n v="23.71"/>
    <x v="2"/>
    <x v="1"/>
  </r>
  <r>
    <s v="O3541"/>
    <d v="2023-03-14T00:00:00"/>
    <x v="4"/>
    <x v="0"/>
    <x v="2"/>
    <s v="C604"/>
    <x v="673"/>
    <s v="B1044"/>
    <x v="452"/>
    <x v="2"/>
    <n v="39.97"/>
    <n v="2"/>
    <n v="79.94"/>
    <x v="1"/>
    <x v="1"/>
  </r>
  <r>
    <s v="O1441"/>
    <d v="2024-12-11T00:00:00"/>
    <x v="3"/>
    <x v="9"/>
    <x v="1"/>
    <s v="C813"/>
    <x v="248"/>
    <s v="B1446"/>
    <x v="1123"/>
    <x v="1"/>
    <n v="32.75"/>
    <n v="5"/>
    <n v="163.75"/>
    <x v="0"/>
    <x v="7"/>
  </r>
  <r>
    <s v="O2506"/>
    <d v="2024-11-19T00:00:00"/>
    <x v="4"/>
    <x v="5"/>
    <x v="1"/>
    <s v="C822"/>
    <x v="360"/>
    <s v="B1022"/>
    <x v="448"/>
    <x v="2"/>
    <n v="11.87"/>
    <n v="3"/>
    <n v="35.61"/>
    <x v="0"/>
    <x v="5"/>
  </r>
  <r>
    <s v="O1619"/>
    <d v="2023-03-21T00:00:00"/>
    <x v="4"/>
    <x v="0"/>
    <x v="2"/>
    <s v="C115"/>
    <x v="879"/>
    <s v="B1718"/>
    <x v="1149"/>
    <x v="0"/>
    <n v="31.73"/>
    <n v="1"/>
    <n v="31.73"/>
    <x v="0"/>
    <x v="4"/>
  </r>
  <r>
    <s v="O2397"/>
    <d v="2025-02-02T00:00:00"/>
    <x v="0"/>
    <x v="3"/>
    <x v="0"/>
    <s v="C317"/>
    <x v="981"/>
    <s v="B1602"/>
    <x v="791"/>
    <x v="0"/>
    <n v="44.57"/>
    <n v="2"/>
    <n v="89.14"/>
    <x v="0"/>
    <x v="2"/>
  </r>
  <r>
    <s v="O2555"/>
    <d v="2025-03-29T00:00:00"/>
    <x v="6"/>
    <x v="0"/>
    <x v="0"/>
    <s v="C479"/>
    <x v="141"/>
    <s v="B1222"/>
    <x v="442"/>
    <x v="1"/>
    <n v="26.41"/>
    <n v="5"/>
    <n v="132.05000000000001"/>
    <x v="1"/>
    <x v="7"/>
  </r>
  <r>
    <s v="O1012"/>
    <d v="2024-03-24T00:00:00"/>
    <x v="0"/>
    <x v="0"/>
    <x v="1"/>
    <s v="C778"/>
    <x v="1141"/>
    <s v="B1316"/>
    <x v="794"/>
    <x v="3"/>
    <n v="26.12"/>
    <n v="5"/>
    <n v="130.6"/>
    <x v="1"/>
    <x v="7"/>
  </r>
  <r>
    <s v="O3433"/>
    <d v="2024-07-01T00:00:00"/>
    <x v="1"/>
    <x v="2"/>
    <x v="1"/>
    <s v="C559"/>
    <x v="316"/>
    <s v="B1986"/>
    <x v="1016"/>
    <x v="3"/>
    <n v="10.71"/>
    <n v="2"/>
    <n v="21.42"/>
    <x v="0"/>
    <x v="3"/>
  </r>
  <r>
    <s v="O3835"/>
    <d v="2022-09-02T00:00:00"/>
    <x v="2"/>
    <x v="6"/>
    <x v="3"/>
    <s v="C172"/>
    <x v="178"/>
    <s v="B1356"/>
    <x v="264"/>
    <x v="0"/>
    <n v="28.65"/>
    <n v="5"/>
    <n v="143.25"/>
    <x v="2"/>
    <x v="6"/>
  </r>
  <r>
    <s v="O2757"/>
    <d v="2024-12-20T00:00:00"/>
    <x v="2"/>
    <x v="9"/>
    <x v="1"/>
    <s v="C112"/>
    <x v="695"/>
    <s v="B1768"/>
    <x v="63"/>
    <x v="2"/>
    <n v="23.82"/>
    <n v="2"/>
    <n v="47.64"/>
    <x v="0"/>
    <x v="2"/>
  </r>
  <r>
    <s v="O2690"/>
    <d v="2023-08-31T00:00:00"/>
    <x v="5"/>
    <x v="8"/>
    <x v="2"/>
    <s v="C435"/>
    <x v="1070"/>
    <s v="B1217"/>
    <x v="672"/>
    <x v="1"/>
    <n v="17.399999999999999"/>
    <n v="2"/>
    <n v="34.799999999999997"/>
    <x v="0"/>
    <x v="2"/>
  </r>
  <r>
    <s v="O1354"/>
    <d v="2023-11-30T00:00:00"/>
    <x v="5"/>
    <x v="5"/>
    <x v="2"/>
    <s v="C125"/>
    <x v="355"/>
    <s v="B1802"/>
    <x v="1150"/>
    <x v="3"/>
    <n v="20.2"/>
    <n v="1"/>
    <n v="20.2"/>
    <x v="1"/>
    <x v="1"/>
  </r>
  <r>
    <s v="O2427"/>
    <d v="2022-12-16T00:00:00"/>
    <x v="2"/>
    <x v="9"/>
    <x v="3"/>
    <s v="C101"/>
    <x v="581"/>
    <s v="B1508"/>
    <x v="981"/>
    <x v="0"/>
    <n v="19.670000000000002"/>
    <n v="1"/>
    <n v="19.670000000000002"/>
    <x v="0"/>
    <x v="5"/>
  </r>
  <r>
    <s v="O1727"/>
    <d v="2024-04-07T00:00:00"/>
    <x v="0"/>
    <x v="7"/>
    <x v="1"/>
    <s v="C400"/>
    <x v="865"/>
    <s v="B1744"/>
    <x v="881"/>
    <x v="2"/>
    <n v="44.15"/>
    <n v="1"/>
    <n v="44.15"/>
    <x v="0"/>
    <x v="3"/>
  </r>
  <r>
    <s v="O2337"/>
    <d v="2025-08-11T00:00:00"/>
    <x v="1"/>
    <x v="8"/>
    <x v="0"/>
    <s v="C962"/>
    <x v="152"/>
    <s v="B1036"/>
    <x v="901"/>
    <x v="2"/>
    <n v="18.37"/>
    <n v="1"/>
    <n v="18.37"/>
    <x v="2"/>
    <x v="6"/>
  </r>
  <r>
    <s v="O1891"/>
    <d v="2024-05-03T00:00:00"/>
    <x v="2"/>
    <x v="4"/>
    <x v="1"/>
    <s v="C562"/>
    <x v="319"/>
    <s v="B1047"/>
    <x v="1151"/>
    <x v="2"/>
    <n v="23.8"/>
    <n v="1"/>
    <n v="23.8"/>
    <x v="2"/>
    <x v="3"/>
  </r>
  <r>
    <s v="O3690"/>
    <d v="2022-11-05T00:00:00"/>
    <x v="6"/>
    <x v="5"/>
    <x v="3"/>
    <s v="C491"/>
    <x v="841"/>
    <s v="B1485"/>
    <x v="806"/>
    <x v="1"/>
    <n v="22.22"/>
    <n v="3"/>
    <n v="66.66"/>
    <x v="1"/>
    <x v="3"/>
  </r>
  <r>
    <s v="O1993"/>
    <d v="2024-04-02T00:00:00"/>
    <x v="4"/>
    <x v="7"/>
    <x v="1"/>
    <s v="C253"/>
    <x v="825"/>
    <s v="B1031"/>
    <x v="1148"/>
    <x v="1"/>
    <n v="23.43"/>
    <n v="3"/>
    <n v="70.290000000000006"/>
    <x v="1"/>
    <x v="1"/>
  </r>
  <r>
    <s v="O3265"/>
    <d v="2025-07-11T00:00:00"/>
    <x v="2"/>
    <x v="2"/>
    <x v="0"/>
    <s v="C907"/>
    <x v="817"/>
    <s v="B1586"/>
    <x v="117"/>
    <x v="0"/>
    <n v="10.62"/>
    <n v="4"/>
    <n v="42.48"/>
    <x v="2"/>
    <x v="7"/>
  </r>
  <r>
    <s v="O3354"/>
    <d v="2024-11-06T00:00:00"/>
    <x v="3"/>
    <x v="5"/>
    <x v="1"/>
    <s v="C553"/>
    <x v="276"/>
    <s v="B1476"/>
    <x v="597"/>
    <x v="0"/>
    <n v="38.96"/>
    <n v="1"/>
    <n v="38.96"/>
    <x v="2"/>
    <x v="0"/>
  </r>
  <r>
    <s v="O1665"/>
    <d v="2024-11-17T00:00:00"/>
    <x v="0"/>
    <x v="5"/>
    <x v="1"/>
    <s v="C862"/>
    <x v="155"/>
    <s v="B1647"/>
    <x v="701"/>
    <x v="3"/>
    <n v="31.88"/>
    <n v="1"/>
    <n v="31.88"/>
    <x v="1"/>
    <x v="0"/>
  </r>
  <r>
    <s v="O1393"/>
    <d v="2023-07-21T00:00:00"/>
    <x v="2"/>
    <x v="2"/>
    <x v="2"/>
    <s v="C985"/>
    <x v="339"/>
    <s v="B1072"/>
    <x v="454"/>
    <x v="3"/>
    <n v="43.89"/>
    <n v="1"/>
    <n v="43.89"/>
    <x v="3"/>
    <x v="1"/>
  </r>
  <r>
    <s v="O3495"/>
    <d v="2024-10-17T00:00:00"/>
    <x v="5"/>
    <x v="10"/>
    <x v="1"/>
    <s v="C658"/>
    <x v="1138"/>
    <s v="B1029"/>
    <x v="808"/>
    <x v="0"/>
    <n v="36.020000000000003"/>
    <n v="2"/>
    <n v="72.040000000000006"/>
    <x v="0"/>
    <x v="2"/>
  </r>
  <r>
    <s v="O3353"/>
    <d v="2023-02-25T00:00:00"/>
    <x v="6"/>
    <x v="3"/>
    <x v="2"/>
    <s v="C659"/>
    <x v="977"/>
    <s v="B1378"/>
    <x v="23"/>
    <x v="0"/>
    <n v="24.56"/>
    <n v="3"/>
    <n v="73.680000000000007"/>
    <x v="2"/>
    <x v="2"/>
  </r>
  <r>
    <s v="O2394"/>
    <d v="2024-12-09T00:00:00"/>
    <x v="1"/>
    <x v="9"/>
    <x v="1"/>
    <s v="C818"/>
    <x v="534"/>
    <s v="B1337"/>
    <x v="99"/>
    <x v="3"/>
    <n v="9.83"/>
    <n v="1"/>
    <n v="9.83"/>
    <x v="0"/>
    <x v="0"/>
  </r>
  <r>
    <s v="O3399"/>
    <d v="2024-03-12T00:00:00"/>
    <x v="4"/>
    <x v="0"/>
    <x v="1"/>
    <s v="C631"/>
    <x v="1123"/>
    <s v="B1530"/>
    <x v="226"/>
    <x v="2"/>
    <n v="55.9"/>
    <n v="4"/>
    <n v="223.6"/>
    <x v="1"/>
    <x v="1"/>
  </r>
  <r>
    <s v="O3856"/>
    <d v="2023-02-15T00:00:00"/>
    <x v="3"/>
    <x v="3"/>
    <x v="2"/>
    <s v="C384"/>
    <x v="28"/>
    <s v="B1080"/>
    <x v="477"/>
    <x v="1"/>
    <n v="43.11"/>
    <n v="2"/>
    <n v="86.22"/>
    <x v="2"/>
    <x v="6"/>
  </r>
  <r>
    <s v="O3153"/>
    <d v="2024-06-24T00:00:00"/>
    <x v="1"/>
    <x v="1"/>
    <x v="1"/>
    <s v="C130"/>
    <x v="224"/>
    <s v="B1184"/>
    <x v="1105"/>
    <x v="0"/>
    <n v="32.01"/>
    <n v="4"/>
    <n v="128.04"/>
    <x v="1"/>
    <x v="2"/>
  </r>
  <r>
    <s v="O1154"/>
    <d v="2023-04-07T00:00:00"/>
    <x v="2"/>
    <x v="7"/>
    <x v="2"/>
    <s v="C498"/>
    <x v="1142"/>
    <s v="B1512"/>
    <x v="312"/>
    <x v="3"/>
    <n v="22.11"/>
    <n v="1"/>
    <n v="22.11"/>
    <x v="1"/>
    <x v="1"/>
  </r>
  <r>
    <s v="O1392"/>
    <d v="2023-02-28T00:00:00"/>
    <x v="4"/>
    <x v="3"/>
    <x v="2"/>
    <s v="C828"/>
    <x v="1143"/>
    <s v="B1119"/>
    <x v="154"/>
    <x v="1"/>
    <n v="10.08"/>
    <n v="1"/>
    <n v="10.08"/>
    <x v="3"/>
    <x v="7"/>
  </r>
  <r>
    <s v="O3322"/>
    <d v="2024-08-26T00:00:00"/>
    <x v="1"/>
    <x v="8"/>
    <x v="1"/>
    <s v="C750"/>
    <x v="373"/>
    <s v="B1558"/>
    <x v="533"/>
    <x v="0"/>
    <n v="22.5"/>
    <n v="1"/>
    <n v="22.5"/>
    <x v="0"/>
    <x v="3"/>
  </r>
  <r>
    <s v="O2407"/>
    <d v="2023-10-21T00:00:00"/>
    <x v="6"/>
    <x v="10"/>
    <x v="2"/>
    <s v="C353"/>
    <x v="518"/>
    <s v="B1276"/>
    <x v="236"/>
    <x v="2"/>
    <n v="7.76"/>
    <n v="5"/>
    <n v="38.799999999999997"/>
    <x v="0"/>
    <x v="0"/>
  </r>
  <r>
    <s v="O1406"/>
    <d v="2023-07-17T00:00:00"/>
    <x v="1"/>
    <x v="2"/>
    <x v="2"/>
    <s v="C457"/>
    <x v="701"/>
    <s v="B1042"/>
    <x v="785"/>
    <x v="3"/>
    <n v="17.5"/>
    <n v="1"/>
    <n v="17.5"/>
    <x v="2"/>
    <x v="2"/>
  </r>
  <r>
    <s v="O1105"/>
    <d v="2023-07-14T00:00:00"/>
    <x v="2"/>
    <x v="2"/>
    <x v="2"/>
    <s v="C809"/>
    <x v="233"/>
    <s v="B1714"/>
    <x v="401"/>
    <x v="1"/>
    <n v="35.1"/>
    <n v="1"/>
    <n v="35.1"/>
    <x v="3"/>
    <x v="7"/>
  </r>
  <r>
    <s v="O2776"/>
    <d v="2023-01-10T00:00:00"/>
    <x v="4"/>
    <x v="11"/>
    <x v="2"/>
    <s v="C749"/>
    <x v="49"/>
    <s v="B1871"/>
    <x v="889"/>
    <x v="0"/>
    <n v="34.15"/>
    <n v="1"/>
    <n v="34.15"/>
    <x v="0"/>
    <x v="7"/>
  </r>
  <r>
    <s v="O2703"/>
    <d v="2024-03-27T00:00:00"/>
    <x v="3"/>
    <x v="0"/>
    <x v="1"/>
    <s v="C898"/>
    <x v="176"/>
    <s v="B1063"/>
    <x v="612"/>
    <x v="1"/>
    <n v="34.07"/>
    <n v="4"/>
    <n v="136.28"/>
    <x v="1"/>
    <x v="2"/>
  </r>
  <r>
    <s v="O3050"/>
    <d v="2022-08-29T00:00:00"/>
    <x v="1"/>
    <x v="8"/>
    <x v="3"/>
    <s v="C989"/>
    <x v="423"/>
    <s v="B1933"/>
    <x v="302"/>
    <x v="2"/>
    <n v="32.58"/>
    <n v="5"/>
    <n v="162.9"/>
    <x v="0"/>
    <x v="2"/>
  </r>
  <r>
    <s v="O1765"/>
    <d v="2023-04-11T00:00:00"/>
    <x v="4"/>
    <x v="7"/>
    <x v="2"/>
    <s v="C787"/>
    <x v="972"/>
    <s v="B1698"/>
    <x v="288"/>
    <x v="1"/>
    <n v="32.950000000000003"/>
    <n v="1"/>
    <n v="32.950000000000003"/>
    <x v="2"/>
    <x v="2"/>
  </r>
  <r>
    <s v="O1822"/>
    <d v="2024-11-27T00:00:00"/>
    <x v="3"/>
    <x v="5"/>
    <x v="1"/>
    <s v="C977"/>
    <x v="1112"/>
    <s v="B1464"/>
    <x v="559"/>
    <x v="1"/>
    <n v="17.27"/>
    <n v="1"/>
    <n v="17.27"/>
    <x v="3"/>
    <x v="7"/>
  </r>
  <r>
    <s v="O1579"/>
    <d v="2023-07-31T00:00:00"/>
    <x v="1"/>
    <x v="2"/>
    <x v="2"/>
    <s v="C740"/>
    <x v="1144"/>
    <s v="B1500"/>
    <x v="1001"/>
    <x v="3"/>
    <n v="16.260000000000002"/>
    <n v="1"/>
    <n v="16.260000000000002"/>
    <x v="0"/>
    <x v="7"/>
  </r>
  <r>
    <s v="O2785"/>
    <d v="2025-03-26T00:00:00"/>
    <x v="3"/>
    <x v="0"/>
    <x v="0"/>
    <s v="C788"/>
    <x v="489"/>
    <s v="B1782"/>
    <x v="282"/>
    <x v="0"/>
    <n v="35.93"/>
    <n v="2"/>
    <n v="71.86"/>
    <x v="2"/>
    <x v="7"/>
  </r>
  <r>
    <s v="O2985"/>
    <d v="2025-01-12T00:00:00"/>
    <x v="0"/>
    <x v="11"/>
    <x v="0"/>
    <s v="C989"/>
    <x v="423"/>
    <s v="B1395"/>
    <x v="153"/>
    <x v="3"/>
    <n v="43.01"/>
    <n v="5"/>
    <n v="215.05"/>
    <x v="1"/>
    <x v="2"/>
  </r>
  <r>
    <s v="O3815"/>
    <d v="2024-03-05T00:00:00"/>
    <x v="4"/>
    <x v="0"/>
    <x v="1"/>
    <s v="C153"/>
    <x v="1145"/>
    <s v="B1033"/>
    <x v="677"/>
    <x v="2"/>
    <n v="45.49"/>
    <n v="1"/>
    <n v="45.49"/>
    <x v="0"/>
    <x v="2"/>
  </r>
  <r>
    <s v="O2718"/>
    <d v="2023-05-09T00:00:00"/>
    <x v="4"/>
    <x v="4"/>
    <x v="2"/>
    <s v="C110"/>
    <x v="249"/>
    <s v="B1651"/>
    <x v="782"/>
    <x v="2"/>
    <n v="31.41"/>
    <n v="4"/>
    <n v="125.64"/>
    <x v="2"/>
    <x v="2"/>
  </r>
  <r>
    <s v="O1912"/>
    <d v="2024-11-05T00:00:00"/>
    <x v="4"/>
    <x v="5"/>
    <x v="1"/>
    <s v="C829"/>
    <x v="946"/>
    <s v="B1112"/>
    <x v="1152"/>
    <x v="0"/>
    <n v="46.23"/>
    <n v="1"/>
    <n v="46.23"/>
    <x v="1"/>
    <x v="7"/>
  </r>
  <r>
    <s v="O2293"/>
    <d v="2025-07-16T00:00:00"/>
    <x v="3"/>
    <x v="2"/>
    <x v="0"/>
    <s v="C656"/>
    <x v="1133"/>
    <s v="B1416"/>
    <x v="433"/>
    <x v="2"/>
    <n v="37.590000000000003"/>
    <n v="1"/>
    <n v="37.590000000000003"/>
    <x v="2"/>
    <x v="2"/>
  </r>
  <r>
    <s v="O1762"/>
    <d v="2023-04-09T00:00:00"/>
    <x v="0"/>
    <x v="7"/>
    <x v="2"/>
    <s v="C887"/>
    <x v="396"/>
    <s v="B1920"/>
    <x v="1056"/>
    <x v="2"/>
    <n v="39.86"/>
    <n v="4"/>
    <n v="159.44"/>
    <x v="1"/>
    <x v="2"/>
  </r>
  <r>
    <s v="O1798"/>
    <d v="2024-04-12T00:00:00"/>
    <x v="2"/>
    <x v="7"/>
    <x v="1"/>
    <s v="C476"/>
    <x v="562"/>
    <s v="B1530"/>
    <x v="226"/>
    <x v="1"/>
    <n v="49.06"/>
    <n v="4"/>
    <n v="196.24"/>
    <x v="3"/>
    <x v="3"/>
  </r>
  <r>
    <s v="O3732"/>
    <d v="2025-04-24T00:00:00"/>
    <x v="5"/>
    <x v="7"/>
    <x v="0"/>
    <s v="C827"/>
    <x v="1043"/>
    <s v="B1472"/>
    <x v="1153"/>
    <x v="0"/>
    <n v="9.77"/>
    <n v="2"/>
    <n v="19.54"/>
    <x v="2"/>
    <x v="0"/>
  </r>
  <r>
    <s v="O3864"/>
    <d v="2023-05-04T00:00:00"/>
    <x v="5"/>
    <x v="4"/>
    <x v="2"/>
    <s v="C115"/>
    <x v="424"/>
    <s v="B1922"/>
    <x v="587"/>
    <x v="0"/>
    <n v="24.65"/>
    <n v="2"/>
    <n v="49.3"/>
    <x v="0"/>
    <x v="0"/>
  </r>
  <r>
    <s v="O2281"/>
    <d v="2023-12-22T00:00:00"/>
    <x v="2"/>
    <x v="9"/>
    <x v="2"/>
    <s v="C660"/>
    <x v="642"/>
    <s v="B1297"/>
    <x v="289"/>
    <x v="2"/>
    <n v="22.29"/>
    <n v="1"/>
    <n v="22.29"/>
    <x v="1"/>
    <x v="7"/>
  </r>
  <r>
    <s v="O1451"/>
    <d v="2023-01-18T00:00:00"/>
    <x v="3"/>
    <x v="11"/>
    <x v="2"/>
    <s v="C977"/>
    <x v="1"/>
    <s v="B1491"/>
    <x v="1124"/>
    <x v="3"/>
    <n v="19.43"/>
    <n v="3"/>
    <n v="58.29"/>
    <x v="2"/>
    <x v="0"/>
  </r>
  <r>
    <s v="O3403"/>
    <d v="2025-08-07T00:00:00"/>
    <x v="5"/>
    <x v="8"/>
    <x v="0"/>
    <s v="C697"/>
    <x v="1012"/>
    <s v="B1444"/>
    <x v="665"/>
    <x v="1"/>
    <n v="20.89"/>
    <n v="3"/>
    <n v="62.67"/>
    <x v="2"/>
    <x v="3"/>
  </r>
  <r>
    <s v="O3092"/>
    <d v="2023-10-01T00:00:00"/>
    <x v="0"/>
    <x v="10"/>
    <x v="2"/>
    <s v="C875"/>
    <x v="949"/>
    <s v="B1517"/>
    <x v="923"/>
    <x v="0"/>
    <n v="34.64"/>
    <n v="1"/>
    <n v="34.64"/>
    <x v="2"/>
    <x v="5"/>
  </r>
  <r>
    <s v="O2105"/>
    <d v="2023-09-10T00:00:00"/>
    <x v="0"/>
    <x v="6"/>
    <x v="2"/>
    <s v="C696"/>
    <x v="809"/>
    <s v="B1248"/>
    <x v="940"/>
    <x v="3"/>
    <n v="18.38"/>
    <n v="3"/>
    <n v="55.14"/>
    <x v="1"/>
    <x v="2"/>
  </r>
  <r>
    <s v="O3968"/>
    <d v="2023-04-19T00:00:00"/>
    <x v="3"/>
    <x v="7"/>
    <x v="2"/>
    <s v="C572"/>
    <x v="714"/>
    <s v="B1225"/>
    <x v="861"/>
    <x v="1"/>
    <n v="6.41"/>
    <n v="4"/>
    <n v="25.64"/>
    <x v="0"/>
    <x v="2"/>
  </r>
  <r>
    <s v="O2774"/>
    <d v="2024-12-29T00:00:00"/>
    <x v="0"/>
    <x v="9"/>
    <x v="1"/>
    <s v="C300"/>
    <x v="442"/>
    <s v="B1468"/>
    <x v="741"/>
    <x v="2"/>
    <n v="21"/>
    <n v="2"/>
    <n v="42"/>
    <x v="1"/>
    <x v="0"/>
  </r>
  <r>
    <s v="O3117"/>
    <d v="2022-11-08T00:00:00"/>
    <x v="4"/>
    <x v="5"/>
    <x v="3"/>
    <s v="C913"/>
    <x v="610"/>
    <s v="B1874"/>
    <x v="249"/>
    <x v="2"/>
    <n v="36.39"/>
    <n v="4"/>
    <n v="145.56"/>
    <x v="2"/>
    <x v="0"/>
  </r>
  <r>
    <s v="O2828"/>
    <d v="2025-04-12T00:00:00"/>
    <x v="6"/>
    <x v="7"/>
    <x v="0"/>
    <s v="C590"/>
    <x v="1146"/>
    <s v="B1784"/>
    <x v="1102"/>
    <x v="2"/>
    <n v="14.25"/>
    <n v="2"/>
    <n v="28.5"/>
    <x v="2"/>
    <x v="6"/>
  </r>
  <r>
    <s v="O3416"/>
    <d v="2023-11-06T00:00:00"/>
    <x v="1"/>
    <x v="5"/>
    <x v="2"/>
    <s v="C651"/>
    <x v="113"/>
    <s v="B1648"/>
    <x v="786"/>
    <x v="0"/>
    <n v="47.96"/>
    <n v="2"/>
    <n v="95.92"/>
    <x v="0"/>
    <x v="5"/>
  </r>
  <r>
    <s v="O2158"/>
    <d v="2023-08-07T00:00:00"/>
    <x v="1"/>
    <x v="8"/>
    <x v="2"/>
    <s v="C880"/>
    <x v="643"/>
    <s v="B1044"/>
    <x v="931"/>
    <x v="2"/>
    <n v="21.41"/>
    <n v="3"/>
    <n v="64.23"/>
    <x v="0"/>
    <x v="3"/>
  </r>
  <r>
    <s v="O1857"/>
    <d v="2024-07-13T00:00:00"/>
    <x v="6"/>
    <x v="2"/>
    <x v="1"/>
    <s v="C641"/>
    <x v="307"/>
    <s v="B1020"/>
    <x v="46"/>
    <x v="1"/>
    <n v="49.22"/>
    <n v="3"/>
    <n v="147.66"/>
    <x v="0"/>
    <x v="3"/>
  </r>
  <r>
    <s v="O3058"/>
    <d v="2023-08-10T00:00:00"/>
    <x v="5"/>
    <x v="8"/>
    <x v="2"/>
    <s v="C412"/>
    <x v="889"/>
    <s v="B1935"/>
    <x v="107"/>
    <x v="2"/>
    <n v="5.28"/>
    <n v="5"/>
    <n v="26.4"/>
    <x v="0"/>
    <x v="2"/>
  </r>
  <r>
    <s v="O2654"/>
    <d v="2025-03-04T00:00:00"/>
    <x v="4"/>
    <x v="0"/>
    <x v="0"/>
    <s v="C372"/>
    <x v="687"/>
    <s v="B1908"/>
    <x v="1154"/>
    <x v="2"/>
    <n v="26.04"/>
    <n v="4"/>
    <n v="104.16"/>
    <x v="0"/>
    <x v="2"/>
  </r>
  <r>
    <s v="O2819"/>
    <d v="2025-06-26T00:00:00"/>
    <x v="5"/>
    <x v="1"/>
    <x v="0"/>
    <s v="C510"/>
    <x v="246"/>
    <s v="B1488"/>
    <x v="1131"/>
    <x v="2"/>
    <n v="9.58"/>
    <n v="3"/>
    <n v="28.74"/>
    <x v="0"/>
    <x v="0"/>
  </r>
  <r>
    <s v="O1524"/>
    <d v="2024-03-20T00:00:00"/>
    <x v="3"/>
    <x v="0"/>
    <x v="1"/>
    <s v="C850"/>
    <x v="336"/>
    <s v="B1503"/>
    <x v="689"/>
    <x v="0"/>
    <n v="42.93"/>
    <n v="2"/>
    <n v="85.86"/>
    <x v="0"/>
    <x v="4"/>
  </r>
  <r>
    <s v="O2598"/>
    <d v="2024-11-01T00:00:00"/>
    <x v="2"/>
    <x v="5"/>
    <x v="1"/>
    <s v="C437"/>
    <x v="352"/>
    <s v="B1751"/>
    <x v="664"/>
    <x v="2"/>
    <n v="21.53"/>
    <n v="1"/>
    <n v="21.53"/>
    <x v="0"/>
    <x v="2"/>
  </r>
  <r>
    <s v="O1461"/>
    <d v="2023-12-10T00:00:00"/>
    <x v="0"/>
    <x v="9"/>
    <x v="2"/>
    <s v="C679"/>
    <x v="57"/>
    <s v="B1719"/>
    <x v="1155"/>
    <x v="1"/>
    <n v="32.869999999999997"/>
    <n v="1"/>
    <n v="32.869999999999997"/>
    <x v="1"/>
    <x v="1"/>
  </r>
  <r>
    <s v="O3132"/>
    <d v="2024-11-21T00:00:00"/>
    <x v="5"/>
    <x v="5"/>
    <x v="1"/>
    <s v="C959"/>
    <x v="479"/>
    <s v="B1022"/>
    <x v="448"/>
    <x v="2"/>
    <n v="9.65"/>
    <n v="2"/>
    <n v="19.3"/>
    <x v="2"/>
    <x v="2"/>
  </r>
  <r>
    <s v="O2280"/>
    <d v="2023-08-17T00:00:00"/>
    <x v="5"/>
    <x v="8"/>
    <x v="2"/>
    <s v="C679"/>
    <x v="57"/>
    <s v="B1841"/>
    <x v="888"/>
    <x v="2"/>
    <n v="36.71"/>
    <n v="3"/>
    <n v="110.13"/>
    <x v="1"/>
    <x v="6"/>
  </r>
  <r>
    <s v="O2449"/>
    <d v="2023-06-10T00:00:00"/>
    <x v="6"/>
    <x v="1"/>
    <x v="2"/>
    <s v="C526"/>
    <x v="428"/>
    <s v="B1896"/>
    <x v="384"/>
    <x v="0"/>
    <n v="28.11"/>
    <n v="5"/>
    <n v="140.55000000000001"/>
    <x v="2"/>
    <x v="2"/>
  </r>
  <r>
    <s v="O3108"/>
    <d v="2024-04-15T00:00:00"/>
    <x v="1"/>
    <x v="7"/>
    <x v="1"/>
    <s v="C263"/>
    <x v="139"/>
    <s v="B1307"/>
    <x v="993"/>
    <x v="2"/>
    <n v="45.86"/>
    <n v="2"/>
    <n v="91.72"/>
    <x v="0"/>
    <x v="2"/>
  </r>
  <r>
    <s v="O2560"/>
    <d v="2025-06-25T00:00:00"/>
    <x v="3"/>
    <x v="1"/>
    <x v="0"/>
    <s v="C112"/>
    <x v="695"/>
    <s v="B1482"/>
    <x v="44"/>
    <x v="3"/>
    <n v="48.88"/>
    <n v="2"/>
    <n v="97.76"/>
    <x v="0"/>
    <x v="0"/>
  </r>
  <r>
    <s v="O3310"/>
    <d v="2023-01-26T00:00:00"/>
    <x v="5"/>
    <x v="11"/>
    <x v="2"/>
    <s v="C165"/>
    <x v="870"/>
    <s v="B1634"/>
    <x v="738"/>
    <x v="1"/>
    <n v="10.199999999999999"/>
    <n v="3"/>
    <n v="30.6"/>
    <x v="2"/>
    <x v="0"/>
  </r>
  <r>
    <s v="O1963"/>
    <d v="2023-09-29T00:00:00"/>
    <x v="2"/>
    <x v="6"/>
    <x v="2"/>
    <s v="C478"/>
    <x v="1034"/>
    <s v="B1313"/>
    <x v="1156"/>
    <x v="2"/>
    <n v="48.36"/>
    <n v="4"/>
    <n v="193.44"/>
    <x v="0"/>
    <x v="0"/>
  </r>
  <r>
    <s v="O1831"/>
    <d v="2023-01-22T00:00:00"/>
    <x v="0"/>
    <x v="11"/>
    <x v="2"/>
    <s v="C135"/>
    <x v="1147"/>
    <s v="B1172"/>
    <x v="554"/>
    <x v="2"/>
    <n v="45.37"/>
    <n v="4"/>
    <n v="181.48"/>
    <x v="3"/>
    <x v="1"/>
  </r>
  <r>
    <s v="O2359"/>
    <d v="2023-08-31T00:00:00"/>
    <x v="5"/>
    <x v="8"/>
    <x v="2"/>
    <s v="C517"/>
    <x v="584"/>
    <s v="B1050"/>
    <x v="1136"/>
    <x v="2"/>
    <n v="25.3"/>
    <n v="1"/>
    <n v="25.3"/>
    <x v="2"/>
    <x v="3"/>
  </r>
  <r>
    <s v="O1889"/>
    <d v="2024-11-26T00:00:00"/>
    <x v="4"/>
    <x v="5"/>
    <x v="1"/>
    <s v="C221"/>
    <x v="96"/>
    <s v="B1869"/>
    <x v="1011"/>
    <x v="2"/>
    <n v="18.12"/>
    <n v="2"/>
    <n v="36.24"/>
    <x v="3"/>
    <x v="1"/>
  </r>
  <r>
    <s v="O1989"/>
    <d v="2023-03-24T00:00:00"/>
    <x v="2"/>
    <x v="0"/>
    <x v="2"/>
    <s v="C153"/>
    <x v="1145"/>
    <s v="B1438"/>
    <x v="1045"/>
    <x v="3"/>
    <n v="19.09"/>
    <n v="3"/>
    <n v="57.27"/>
    <x v="0"/>
    <x v="2"/>
  </r>
  <r>
    <s v="O3324"/>
    <d v="2023-02-09T00:00:00"/>
    <x v="5"/>
    <x v="3"/>
    <x v="2"/>
    <s v="C536"/>
    <x v="209"/>
    <s v="B1578"/>
    <x v="67"/>
    <x v="0"/>
    <n v="31.32"/>
    <n v="4"/>
    <n v="125.28"/>
    <x v="1"/>
    <x v="0"/>
  </r>
  <r>
    <s v="O3947"/>
    <d v="2023-10-06T00:00:00"/>
    <x v="2"/>
    <x v="10"/>
    <x v="2"/>
    <s v="C551"/>
    <x v="60"/>
    <s v="B1094"/>
    <x v="325"/>
    <x v="0"/>
    <n v="55.53"/>
    <n v="4"/>
    <n v="222.12"/>
    <x v="0"/>
    <x v="7"/>
  </r>
  <r>
    <s v="O3825"/>
    <d v="2025-02-10T00:00:00"/>
    <x v="1"/>
    <x v="3"/>
    <x v="0"/>
    <s v="C324"/>
    <x v="517"/>
    <s v="B1377"/>
    <x v="1044"/>
    <x v="2"/>
    <n v="45.1"/>
    <n v="4"/>
    <n v="180.4"/>
    <x v="2"/>
    <x v="6"/>
  </r>
  <r>
    <s v="O2382"/>
    <d v="2025-07-01T00:00:00"/>
    <x v="4"/>
    <x v="2"/>
    <x v="0"/>
    <s v="C130"/>
    <x v="920"/>
    <s v="B1834"/>
    <x v="553"/>
    <x v="1"/>
    <n v="33.799999999999997"/>
    <n v="4"/>
    <n v="135.19999999999999"/>
    <x v="2"/>
    <x v="3"/>
  </r>
  <r>
    <s v="O2950"/>
    <d v="2023-03-05T00:00:00"/>
    <x v="0"/>
    <x v="0"/>
    <x v="2"/>
    <s v="C930"/>
    <x v="582"/>
    <s v="B1765"/>
    <x v="971"/>
    <x v="2"/>
    <n v="33.69"/>
    <n v="2"/>
    <n v="67.38"/>
    <x v="0"/>
    <x v="6"/>
  </r>
  <r>
    <s v="O2962"/>
    <d v="2022-10-22T00:00:00"/>
    <x v="6"/>
    <x v="10"/>
    <x v="3"/>
    <s v="C433"/>
    <x v="772"/>
    <s v="B1700"/>
    <x v="133"/>
    <x v="2"/>
    <n v="52.64"/>
    <n v="3"/>
    <n v="157.91999999999999"/>
    <x v="0"/>
    <x v="2"/>
  </r>
  <r>
    <s v="O1085"/>
    <d v="2024-07-16T00:00:00"/>
    <x v="4"/>
    <x v="2"/>
    <x v="1"/>
    <s v="C441"/>
    <x v="625"/>
    <s v="B1128"/>
    <x v="1084"/>
    <x v="1"/>
    <n v="18.61"/>
    <n v="5"/>
    <n v="93.05"/>
    <x v="2"/>
    <x v="4"/>
  </r>
  <r>
    <s v="O2017"/>
    <d v="2023-05-25T00:00:00"/>
    <x v="5"/>
    <x v="4"/>
    <x v="2"/>
    <s v="C913"/>
    <x v="1148"/>
    <s v="B1806"/>
    <x v="48"/>
    <x v="2"/>
    <n v="25.63"/>
    <n v="5"/>
    <n v="128.15"/>
    <x v="0"/>
    <x v="0"/>
  </r>
  <r>
    <s v="O1782"/>
    <d v="2024-06-06T00:00:00"/>
    <x v="5"/>
    <x v="1"/>
    <x v="1"/>
    <s v="C310"/>
    <x v="771"/>
    <s v="B1383"/>
    <x v="324"/>
    <x v="3"/>
    <n v="32.799999999999997"/>
    <n v="5"/>
    <n v="164"/>
    <x v="2"/>
    <x v="1"/>
  </r>
  <r>
    <s v="O2581"/>
    <d v="2023-09-28T00:00:00"/>
    <x v="5"/>
    <x v="6"/>
    <x v="2"/>
    <s v="C980"/>
    <x v="121"/>
    <s v="B1120"/>
    <x v="748"/>
    <x v="2"/>
    <n v="18.489999999999998"/>
    <n v="2"/>
    <n v="36.979999999999997"/>
    <x v="0"/>
    <x v="2"/>
  </r>
  <r>
    <s v="O1873"/>
    <d v="2023-03-06T00:00:00"/>
    <x v="1"/>
    <x v="0"/>
    <x v="2"/>
    <s v="C222"/>
    <x v="855"/>
    <s v="B1422"/>
    <x v="1038"/>
    <x v="0"/>
    <n v="16.61"/>
    <n v="5"/>
    <n v="83.05"/>
    <x v="1"/>
    <x v="0"/>
  </r>
  <r>
    <s v="O3593"/>
    <d v="2024-03-07T00:00:00"/>
    <x v="5"/>
    <x v="0"/>
    <x v="1"/>
    <s v="C942"/>
    <x v="1059"/>
    <s v="B1799"/>
    <x v="712"/>
    <x v="2"/>
    <n v="34.880000000000003"/>
    <n v="5"/>
    <n v="174.4"/>
    <x v="0"/>
    <x v="6"/>
  </r>
  <r>
    <s v="O2295"/>
    <d v="2023-11-07T00:00:00"/>
    <x v="4"/>
    <x v="5"/>
    <x v="2"/>
    <s v="C335"/>
    <x v="569"/>
    <s v="B1780"/>
    <x v="329"/>
    <x v="1"/>
    <n v="44.24"/>
    <n v="3"/>
    <n v="132.72"/>
    <x v="2"/>
    <x v="0"/>
  </r>
  <r>
    <s v="O1290"/>
    <d v="2024-06-21T00:00:00"/>
    <x v="2"/>
    <x v="1"/>
    <x v="1"/>
    <s v="C788"/>
    <x v="489"/>
    <s v="B1407"/>
    <x v="457"/>
    <x v="3"/>
    <n v="48.94"/>
    <n v="2"/>
    <n v="97.88"/>
    <x v="0"/>
    <x v="0"/>
  </r>
  <r>
    <s v="O1793"/>
    <d v="2024-10-07T00:00:00"/>
    <x v="1"/>
    <x v="10"/>
    <x v="1"/>
    <s v="C950"/>
    <x v="548"/>
    <s v="B1055"/>
    <x v="671"/>
    <x v="3"/>
    <n v="38.08"/>
    <n v="5"/>
    <n v="190.4"/>
    <x v="3"/>
    <x v="1"/>
  </r>
  <r>
    <s v="O3287"/>
    <d v="2022-09-19T00:00:00"/>
    <x v="1"/>
    <x v="6"/>
    <x v="3"/>
    <s v="C355"/>
    <x v="924"/>
    <s v="B1581"/>
    <x v="351"/>
    <x v="0"/>
    <n v="28.94"/>
    <n v="3"/>
    <n v="86.82"/>
    <x v="0"/>
    <x v="1"/>
  </r>
  <r>
    <s v="O2424"/>
    <d v="2023-04-11T00:00:00"/>
    <x v="4"/>
    <x v="7"/>
    <x v="2"/>
    <s v="C814"/>
    <x v="493"/>
    <s v="B1940"/>
    <x v="1022"/>
    <x v="0"/>
    <n v="10.35"/>
    <n v="3"/>
    <n v="31.05"/>
    <x v="1"/>
    <x v="3"/>
  </r>
  <r>
    <s v="O3711"/>
    <d v="2024-10-15T00:00:00"/>
    <x v="4"/>
    <x v="10"/>
    <x v="1"/>
    <s v="C538"/>
    <x v="333"/>
    <s v="B1916"/>
    <x v="853"/>
    <x v="3"/>
    <n v="24.12"/>
    <n v="2"/>
    <n v="48.24"/>
    <x v="0"/>
    <x v="6"/>
  </r>
  <r>
    <s v="O1242"/>
    <d v="2024-01-07T00:00:00"/>
    <x v="0"/>
    <x v="11"/>
    <x v="1"/>
    <s v="C720"/>
    <x v="463"/>
    <s v="B1211"/>
    <x v="1157"/>
    <x v="2"/>
    <n v="25.84"/>
    <n v="5"/>
    <n v="129.19999999999999"/>
    <x v="3"/>
    <x v="1"/>
  </r>
  <r>
    <s v="O2717"/>
    <d v="2024-11-04T00:00:00"/>
    <x v="1"/>
    <x v="5"/>
    <x v="1"/>
    <s v="C749"/>
    <x v="49"/>
    <s v="B1854"/>
    <x v="988"/>
    <x v="1"/>
    <n v="20.52"/>
    <n v="5"/>
    <n v="102.6"/>
    <x v="1"/>
    <x v="0"/>
  </r>
  <r>
    <s v="O2874"/>
    <d v="2023-09-07T00:00:00"/>
    <x v="5"/>
    <x v="6"/>
    <x v="2"/>
    <s v="C985"/>
    <x v="339"/>
    <s v="B1198"/>
    <x v="694"/>
    <x v="0"/>
    <n v="14.87"/>
    <n v="1"/>
    <n v="14.87"/>
    <x v="0"/>
    <x v="6"/>
  </r>
  <r>
    <s v="O3094"/>
    <d v="2023-08-18T00:00:00"/>
    <x v="2"/>
    <x v="8"/>
    <x v="2"/>
    <s v="C999"/>
    <x v="75"/>
    <s v="B1307"/>
    <x v="993"/>
    <x v="2"/>
    <n v="35.770000000000003"/>
    <n v="4"/>
    <n v="143.08000000000001"/>
    <x v="0"/>
    <x v="6"/>
  </r>
  <r>
    <s v="O3226"/>
    <d v="2025-01-21T00:00:00"/>
    <x v="4"/>
    <x v="11"/>
    <x v="0"/>
    <s v="C153"/>
    <x v="1145"/>
    <s v="B1391"/>
    <x v="673"/>
    <x v="2"/>
    <n v="17.82"/>
    <n v="4"/>
    <n v="71.28"/>
    <x v="1"/>
    <x v="6"/>
  </r>
  <r>
    <s v="O3282"/>
    <d v="2024-06-22T00:00:00"/>
    <x v="6"/>
    <x v="1"/>
    <x v="1"/>
    <s v="C333"/>
    <x v="512"/>
    <s v="B1022"/>
    <x v="884"/>
    <x v="1"/>
    <n v="8.02"/>
    <n v="4"/>
    <n v="32.08"/>
    <x v="2"/>
    <x v="3"/>
  </r>
  <r>
    <s v="O2603"/>
    <d v="2023-11-30T00:00:00"/>
    <x v="5"/>
    <x v="5"/>
    <x v="2"/>
    <s v="C865"/>
    <x v="1017"/>
    <s v="B1331"/>
    <x v="575"/>
    <x v="2"/>
    <n v="44.03"/>
    <n v="2"/>
    <n v="88.06"/>
    <x v="0"/>
    <x v="2"/>
  </r>
  <r>
    <s v="O3015"/>
    <d v="2025-02-22T00:00:00"/>
    <x v="6"/>
    <x v="3"/>
    <x v="0"/>
    <s v="C912"/>
    <x v="23"/>
    <s v="B1652"/>
    <x v="608"/>
    <x v="0"/>
    <n v="28.95"/>
    <n v="1"/>
    <n v="28.95"/>
    <x v="0"/>
    <x v="2"/>
  </r>
  <r>
    <s v="O3862"/>
    <d v="2024-05-07T00:00:00"/>
    <x v="4"/>
    <x v="4"/>
    <x v="1"/>
    <s v="C252"/>
    <x v="681"/>
    <s v="B1397"/>
    <x v="1097"/>
    <x v="3"/>
    <n v="31.13"/>
    <n v="3"/>
    <n v="93.39"/>
    <x v="2"/>
    <x v="7"/>
  </r>
  <r>
    <s v="O2256"/>
    <d v="2022-09-01T00:00:00"/>
    <x v="5"/>
    <x v="6"/>
    <x v="3"/>
    <s v="C953"/>
    <x v="702"/>
    <s v="B1510"/>
    <x v="666"/>
    <x v="2"/>
    <n v="40.78"/>
    <n v="5"/>
    <n v="203.9"/>
    <x v="0"/>
    <x v="5"/>
  </r>
  <r>
    <s v="O1515"/>
    <d v="2024-01-24T00:00:00"/>
    <x v="3"/>
    <x v="11"/>
    <x v="1"/>
    <s v="C654"/>
    <x v="1119"/>
    <s v="B1780"/>
    <x v="1071"/>
    <x v="2"/>
    <n v="32.840000000000003"/>
    <n v="5"/>
    <n v="164.2"/>
    <x v="3"/>
    <x v="2"/>
  </r>
  <r>
    <s v="O3512"/>
    <d v="2023-02-23T00:00:00"/>
    <x v="5"/>
    <x v="3"/>
    <x v="2"/>
    <s v="C739"/>
    <x v="767"/>
    <s v="B1588"/>
    <x v="492"/>
    <x v="2"/>
    <n v="40.229999999999997"/>
    <n v="2"/>
    <n v="80.459999999999994"/>
    <x v="0"/>
    <x v="2"/>
  </r>
  <r>
    <s v="O2006"/>
    <d v="2023-01-15T00:00:00"/>
    <x v="0"/>
    <x v="11"/>
    <x v="2"/>
    <s v="C123"/>
    <x v="1149"/>
    <s v="B1416"/>
    <x v="433"/>
    <x v="3"/>
    <n v="36.46"/>
    <n v="2"/>
    <n v="72.92"/>
    <x v="3"/>
    <x v="2"/>
  </r>
  <r>
    <s v="O2990"/>
    <d v="2024-01-18T00:00:00"/>
    <x v="5"/>
    <x v="11"/>
    <x v="1"/>
    <s v="C584"/>
    <x v="1108"/>
    <s v="B1303"/>
    <x v="1158"/>
    <x v="2"/>
    <n v="20.96"/>
    <n v="2"/>
    <n v="41.92"/>
    <x v="0"/>
    <x v="5"/>
  </r>
  <r>
    <s v="O2967"/>
    <d v="2025-03-20T00:00:00"/>
    <x v="5"/>
    <x v="0"/>
    <x v="0"/>
    <s v="C556"/>
    <x v="821"/>
    <s v="B1260"/>
    <x v="919"/>
    <x v="2"/>
    <n v="11.47"/>
    <n v="5"/>
    <n v="57.35"/>
    <x v="2"/>
    <x v="5"/>
  </r>
  <r>
    <s v="O2940"/>
    <d v="2025-06-28T00:00:00"/>
    <x v="6"/>
    <x v="1"/>
    <x v="0"/>
    <s v="C739"/>
    <x v="31"/>
    <s v="B1599"/>
    <x v="453"/>
    <x v="1"/>
    <n v="24.14"/>
    <n v="3"/>
    <n v="72.42"/>
    <x v="2"/>
    <x v="7"/>
  </r>
  <r>
    <s v="O3851"/>
    <d v="2023-10-08T00:00:00"/>
    <x v="0"/>
    <x v="10"/>
    <x v="2"/>
    <s v="C676"/>
    <x v="101"/>
    <s v="B1820"/>
    <x v="723"/>
    <x v="3"/>
    <n v="21.59"/>
    <n v="5"/>
    <n v="107.95"/>
    <x v="2"/>
    <x v="6"/>
  </r>
  <r>
    <s v="O1741"/>
    <d v="2024-01-20T00:00:00"/>
    <x v="6"/>
    <x v="11"/>
    <x v="1"/>
    <s v="C806"/>
    <x v="365"/>
    <s v="B1302"/>
    <x v="682"/>
    <x v="2"/>
    <n v="38.090000000000003"/>
    <n v="5"/>
    <n v="190.45"/>
    <x v="0"/>
    <x v="1"/>
  </r>
  <r>
    <s v="O2418"/>
    <d v="2023-02-03T00:00:00"/>
    <x v="2"/>
    <x v="3"/>
    <x v="2"/>
    <s v="C325"/>
    <x v="613"/>
    <s v="B1411"/>
    <x v="513"/>
    <x v="0"/>
    <n v="49.7"/>
    <n v="2"/>
    <n v="99.4"/>
    <x v="1"/>
    <x v="2"/>
  </r>
  <r>
    <s v="O2308"/>
    <d v="2023-05-09T00:00:00"/>
    <x v="4"/>
    <x v="4"/>
    <x v="2"/>
    <s v="C660"/>
    <x v="530"/>
    <s v="B1684"/>
    <x v="455"/>
    <x v="1"/>
    <n v="45.93"/>
    <n v="4"/>
    <n v="183.72"/>
    <x v="0"/>
    <x v="0"/>
  </r>
  <r>
    <s v="O3219"/>
    <d v="2024-03-17T00:00:00"/>
    <x v="0"/>
    <x v="0"/>
    <x v="1"/>
    <s v="C855"/>
    <x v="408"/>
    <s v="B1501"/>
    <x v="472"/>
    <x v="0"/>
    <n v="12.96"/>
    <n v="1"/>
    <n v="12.96"/>
    <x v="2"/>
    <x v="2"/>
  </r>
  <r>
    <s v="O2542"/>
    <d v="2022-10-29T00:00:00"/>
    <x v="6"/>
    <x v="10"/>
    <x v="3"/>
    <s v="C883"/>
    <x v="1106"/>
    <s v="B1930"/>
    <x v="545"/>
    <x v="1"/>
    <n v="36.03"/>
    <n v="1"/>
    <n v="36.03"/>
    <x v="1"/>
    <x v="7"/>
  </r>
  <r>
    <s v="O1388"/>
    <d v="2023-04-25T00:00:00"/>
    <x v="4"/>
    <x v="7"/>
    <x v="2"/>
    <s v="C183"/>
    <x v="26"/>
    <s v="B1484"/>
    <x v="855"/>
    <x v="3"/>
    <n v="17"/>
    <n v="3"/>
    <n v="51"/>
    <x v="2"/>
    <x v="2"/>
  </r>
  <r>
    <s v="O2551"/>
    <d v="2024-07-25T00:00:00"/>
    <x v="5"/>
    <x v="2"/>
    <x v="1"/>
    <s v="C403"/>
    <x v="229"/>
    <s v="B1645"/>
    <x v="796"/>
    <x v="3"/>
    <n v="13.91"/>
    <n v="4"/>
    <n v="55.64"/>
    <x v="0"/>
    <x v="0"/>
  </r>
  <r>
    <s v="O1125"/>
    <d v="2024-08-28T00:00:00"/>
    <x v="3"/>
    <x v="8"/>
    <x v="1"/>
    <s v="C303"/>
    <x v="1150"/>
    <s v="B1090"/>
    <x v="504"/>
    <x v="3"/>
    <n v="6.09"/>
    <n v="3"/>
    <n v="18.27"/>
    <x v="3"/>
    <x v="0"/>
  </r>
  <r>
    <s v="O3943"/>
    <d v="2022-10-29T00:00:00"/>
    <x v="6"/>
    <x v="10"/>
    <x v="3"/>
    <s v="C887"/>
    <x v="235"/>
    <s v="B1053"/>
    <x v="569"/>
    <x v="2"/>
    <n v="37.92"/>
    <n v="4"/>
    <n v="151.68"/>
    <x v="0"/>
    <x v="5"/>
  </r>
  <r>
    <s v="O1560"/>
    <d v="2024-10-29T00:00:00"/>
    <x v="4"/>
    <x v="10"/>
    <x v="1"/>
    <s v="C138"/>
    <x v="795"/>
    <s v="B1512"/>
    <x v="1159"/>
    <x v="0"/>
    <n v="10.29"/>
    <n v="1"/>
    <n v="10.29"/>
    <x v="3"/>
    <x v="1"/>
  </r>
  <r>
    <s v="O2529"/>
    <d v="2022-09-05T00:00:00"/>
    <x v="1"/>
    <x v="6"/>
    <x v="3"/>
    <s v="C133"/>
    <x v="731"/>
    <s v="B1599"/>
    <x v="453"/>
    <x v="2"/>
    <n v="24.47"/>
    <n v="2"/>
    <n v="48.94"/>
    <x v="2"/>
    <x v="6"/>
  </r>
  <r>
    <s v="O1478"/>
    <d v="2024-10-17T00:00:00"/>
    <x v="5"/>
    <x v="10"/>
    <x v="1"/>
    <s v="C266"/>
    <x v="1151"/>
    <s v="B1650"/>
    <x v="1160"/>
    <x v="3"/>
    <n v="9.43"/>
    <n v="1"/>
    <n v="9.43"/>
    <x v="0"/>
    <x v="4"/>
  </r>
  <r>
    <s v="O3526"/>
    <d v="2025-02-06T00:00:00"/>
    <x v="5"/>
    <x v="3"/>
    <x v="0"/>
    <s v="C514"/>
    <x v="81"/>
    <s v="B1258"/>
    <x v="253"/>
    <x v="0"/>
    <n v="11.86"/>
    <n v="3"/>
    <n v="35.58"/>
    <x v="0"/>
    <x v="2"/>
  </r>
  <r>
    <s v="O3174"/>
    <d v="2024-09-19T00:00:00"/>
    <x v="5"/>
    <x v="6"/>
    <x v="1"/>
    <s v="C812"/>
    <x v="811"/>
    <s v="B1281"/>
    <x v="1093"/>
    <x v="3"/>
    <n v="12.29"/>
    <n v="4"/>
    <n v="49.16"/>
    <x v="0"/>
    <x v="2"/>
  </r>
  <r>
    <s v="O2626"/>
    <d v="2025-07-19T00:00:00"/>
    <x v="6"/>
    <x v="2"/>
    <x v="0"/>
    <s v="C588"/>
    <x v="1030"/>
    <s v="B1828"/>
    <x v="1121"/>
    <x v="0"/>
    <n v="20.72"/>
    <n v="4"/>
    <n v="82.88"/>
    <x v="2"/>
    <x v="2"/>
  </r>
  <r>
    <s v="O2596"/>
    <d v="2025-07-17T00:00:00"/>
    <x v="5"/>
    <x v="2"/>
    <x v="0"/>
    <s v="C549"/>
    <x v="451"/>
    <s v="B1869"/>
    <x v="1011"/>
    <x v="0"/>
    <n v="16.48"/>
    <n v="4"/>
    <n v="65.92"/>
    <x v="2"/>
    <x v="5"/>
  </r>
  <r>
    <s v="O2044"/>
    <d v="2023-10-26T00:00:00"/>
    <x v="5"/>
    <x v="10"/>
    <x v="2"/>
    <s v="C266"/>
    <x v="620"/>
    <s v="B1407"/>
    <x v="1161"/>
    <x v="3"/>
    <n v="10.78"/>
    <n v="5"/>
    <n v="53.9"/>
    <x v="1"/>
    <x v="4"/>
  </r>
  <r>
    <s v="O1975"/>
    <d v="2024-01-13T00:00:00"/>
    <x v="6"/>
    <x v="11"/>
    <x v="1"/>
    <s v="C170"/>
    <x v="1152"/>
    <s v="B1087"/>
    <x v="1162"/>
    <x v="3"/>
    <n v="23.34"/>
    <n v="5"/>
    <n v="116.7"/>
    <x v="0"/>
    <x v="4"/>
  </r>
  <r>
    <s v="O1596"/>
    <d v="2023-10-12T00:00:00"/>
    <x v="5"/>
    <x v="10"/>
    <x v="2"/>
    <s v="C664"/>
    <x v="1153"/>
    <s v="B1328"/>
    <x v="1125"/>
    <x v="1"/>
    <n v="6.73"/>
    <n v="1"/>
    <n v="6.73"/>
    <x v="1"/>
    <x v="3"/>
  </r>
  <r>
    <s v="O2346"/>
    <d v="2023-02-14T00:00:00"/>
    <x v="4"/>
    <x v="3"/>
    <x v="2"/>
    <s v="C768"/>
    <x v="230"/>
    <s v="B1449"/>
    <x v="531"/>
    <x v="0"/>
    <n v="16.05"/>
    <n v="2"/>
    <n v="32.1"/>
    <x v="2"/>
    <x v="6"/>
  </r>
  <r>
    <s v="O3067"/>
    <d v="2025-05-27T00:00:00"/>
    <x v="4"/>
    <x v="4"/>
    <x v="0"/>
    <s v="C688"/>
    <x v="982"/>
    <s v="B1666"/>
    <x v="685"/>
    <x v="0"/>
    <n v="34.36"/>
    <n v="2"/>
    <n v="68.72"/>
    <x v="0"/>
    <x v="0"/>
  </r>
  <r>
    <s v="O3202"/>
    <d v="2024-03-30T00:00:00"/>
    <x v="6"/>
    <x v="0"/>
    <x v="1"/>
    <s v="C749"/>
    <x v="384"/>
    <s v="B1274"/>
    <x v="92"/>
    <x v="2"/>
    <n v="22.84"/>
    <n v="4"/>
    <n v="91.36"/>
    <x v="0"/>
    <x v="2"/>
  </r>
  <r>
    <s v="O3293"/>
    <d v="2024-07-06T00:00:00"/>
    <x v="6"/>
    <x v="2"/>
    <x v="1"/>
    <s v="C322"/>
    <x v="507"/>
    <s v="B1279"/>
    <x v="555"/>
    <x v="1"/>
    <n v="52.31"/>
    <n v="1"/>
    <n v="52.31"/>
    <x v="2"/>
    <x v="2"/>
  </r>
  <r>
    <s v="O1757"/>
    <d v="2023-09-13T00:00:00"/>
    <x v="3"/>
    <x v="6"/>
    <x v="2"/>
    <s v="C949"/>
    <x v="341"/>
    <s v="B1764"/>
    <x v="287"/>
    <x v="3"/>
    <n v="47.27"/>
    <n v="3"/>
    <n v="141.81"/>
    <x v="2"/>
    <x v="0"/>
  </r>
  <r>
    <s v="O3509"/>
    <d v="2024-10-09T00:00:00"/>
    <x v="3"/>
    <x v="10"/>
    <x v="1"/>
    <s v="C354"/>
    <x v="420"/>
    <s v="B1563"/>
    <x v="584"/>
    <x v="2"/>
    <n v="48.21"/>
    <n v="3"/>
    <n v="144.63"/>
    <x v="0"/>
    <x v="3"/>
  </r>
  <r>
    <s v="O1162"/>
    <d v="2024-08-05T00:00:00"/>
    <x v="1"/>
    <x v="8"/>
    <x v="1"/>
    <s v="C966"/>
    <x v="934"/>
    <s v="B1246"/>
    <x v="334"/>
    <x v="0"/>
    <n v="30.83"/>
    <n v="5"/>
    <n v="154.15"/>
    <x v="3"/>
    <x v="1"/>
  </r>
  <r>
    <s v="O1301"/>
    <d v="2023-04-04T00:00:00"/>
    <x v="4"/>
    <x v="7"/>
    <x v="2"/>
    <s v="C852"/>
    <x v="1154"/>
    <s v="B1339"/>
    <x v="668"/>
    <x v="0"/>
    <n v="15.78"/>
    <n v="1"/>
    <n v="15.78"/>
    <x v="3"/>
    <x v="0"/>
  </r>
  <r>
    <s v="O1620"/>
    <d v="2023-04-29T00:00:00"/>
    <x v="6"/>
    <x v="7"/>
    <x v="2"/>
    <s v="C473"/>
    <x v="547"/>
    <s v="B1077"/>
    <x v="360"/>
    <x v="3"/>
    <n v="46.38"/>
    <n v="1"/>
    <n v="46.38"/>
    <x v="3"/>
    <x v="4"/>
  </r>
  <r>
    <s v="O2769"/>
    <d v="2023-01-21T00:00:00"/>
    <x v="6"/>
    <x v="11"/>
    <x v="2"/>
    <s v="C337"/>
    <x v="938"/>
    <s v="B1749"/>
    <x v="1103"/>
    <x v="3"/>
    <n v="38.299999999999997"/>
    <n v="2"/>
    <n v="76.599999999999994"/>
    <x v="2"/>
    <x v="6"/>
  </r>
  <r>
    <s v="O3660"/>
    <d v="2024-01-10T00:00:00"/>
    <x v="3"/>
    <x v="11"/>
    <x v="1"/>
    <s v="C498"/>
    <x v="70"/>
    <s v="B1466"/>
    <x v="756"/>
    <x v="2"/>
    <n v="13.58"/>
    <n v="2"/>
    <n v="27.16"/>
    <x v="1"/>
    <x v="7"/>
  </r>
  <r>
    <s v="O3964"/>
    <d v="2023-08-18T00:00:00"/>
    <x v="2"/>
    <x v="8"/>
    <x v="2"/>
    <s v="C572"/>
    <x v="807"/>
    <s v="B1756"/>
    <x v="20"/>
    <x v="0"/>
    <n v="38.57"/>
    <n v="3"/>
    <n v="115.71"/>
    <x v="0"/>
    <x v="2"/>
  </r>
  <r>
    <s v="O1850"/>
    <d v="2024-03-13T00:00:00"/>
    <x v="3"/>
    <x v="0"/>
    <x v="1"/>
    <s v="C472"/>
    <x v="29"/>
    <s v="B1537"/>
    <x v="934"/>
    <x v="0"/>
    <n v="8.9"/>
    <n v="3"/>
    <n v="26.7"/>
    <x v="0"/>
    <x v="3"/>
  </r>
  <r>
    <s v="O3631"/>
    <d v="2024-09-08T00:00:00"/>
    <x v="0"/>
    <x v="6"/>
    <x v="1"/>
    <s v="C236"/>
    <x v="232"/>
    <s v="B1105"/>
    <x v="700"/>
    <x v="2"/>
    <n v="20.83"/>
    <n v="2"/>
    <n v="41.66"/>
    <x v="2"/>
    <x v="2"/>
  </r>
  <r>
    <s v="O1523"/>
    <d v="2023-01-25T00:00:00"/>
    <x v="3"/>
    <x v="11"/>
    <x v="2"/>
    <s v="C218"/>
    <x v="1155"/>
    <s v="B1169"/>
    <x v="474"/>
    <x v="2"/>
    <n v="38.25"/>
    <n v="1"/>
    <n v="38.25"/>
    <x v="1"/>
    <x v="1"/>
  </r>
  <r>
    <s v="O3770"/>
    <d v="2022-12-01T00:00:00"/>
    <x v="5"/>
    <x v="9"/>
    <x v="3"/>
    <s v="C553"/>
    <x v="1042"/>
    <s v="B1772"/>
    <x v="761"/>
    <x v="0"/>
    <n v="16.37"/>
    <n v="2"/>
    <n v="32.74"/>
    <x v="2"/>
    <x v="3"/>
  </r>
  <r>
    <s v="O2944"/>
    <d v="2024-02-13T00:00:00"/>
    <x v="4"/>
    <x v="3"/>
    <x v="1"/>
    <s v="C892"/>
    <x v="706"/>
    <s v="B1328"/>
    <x v="79"/>
    <x v="2"/>
    <n v="35.92"/>
    <n v="1"/>
    <n v="35.92"/>
    <x v="0"/>
    <x v="0"/>
  </r>
  <r>
    <s v="O2426"/>
    <d v="2023-08-01T00:00:00"/>
    <x v="4"/>
    <x v="8"/>
    <x v="2"/>
    <s v="C986"/>
    <x v="1129"/>
    <s v="B1283"/>
    <x v="904"/>
    <x v="0"/>
    <n v="19.100000000000001"/>
    <n v="2"/>
    <n v="38.200000000000003"/>
    <x v="0"/>
    <x v="3"/>
  </r>
  <r>
    <s v="O1069"/>
    <d v="2024-02-28T00:00:00"/>
    <x v="3"/>
    <x v="3"/>
    <x v="1"/>
    <s v="C167"/>
    <x v="456"/>
    <s v="B1087"/>
    <x v="1163"/>
    <x v="2"/>
    <n v="29.11"/>
    <n v="4"/>
    <n v="116.44"/>
    <x v="1"/>
    <x v="3"/>
  </r>
  <r>
    <s v="O2137"/>
    <d v="2024-01-12T00:00:00"/>
    <x v="2"/>
    <x v="11"/>
    <x v="1"/>
    <s v="C101"/>
    <x v="780"/>
    <s v="B1049"/>
    <x v="1063"/>
    <x v="1"/>
    <n v="18.649999999999999"/>
    <n v="5"/>
    <n v="93.25"/>
    <x v="0"/>
    <x v="0"/>
  </r>
  <r>
    <s v="O2504"/>
    <d v="2024-08-02T00:00:00"/>
    <x v="2"/>
    <x v="8"/>
    <x v="1"/>
    <s v="C664"/>
    <x v="1153"/>
    <s v="B1247"/>
    <x v="344"/>
    <x v="0"/>
    <n v="43.32"/>
    <n v="1"/>
    <n v="43.32"/>
    <x v="0"/>
    <x v="3"/>
  </r>
  <r>
    <s v="O1086"/>
    <d v="2023-08-20T00:00:00"/>
    <x v="0"/>
    <x v="8"/>
    <x v="2"/>
    <s v="C365"/>
    <x v="1027"/>
    <s v="B1466"/>
    <x v="756"/>
    <x v="0"/>
    <n v="12.84"/>
    <n v="3"/>
    <n v="38.520000000000003"/>
    <x v="1"/>
    <x v="7"/>
  </r>
  <r>
    <s v="O3477"/>
    <d v="2024-02-29T00:00:00"/>
    <x v="5"/>
    <x v="3"/>
    <x v="1"/>
    <s v="C887"/>
    <x v="396"/>
    <s v="B1391"/>
    <x v="673"/>
    <x v="1"/>
    <n v="14.75"/>
    <n v="2"/>
    <n v="29.5"/>
    <x v="0"/>
    <x v="1"/>
  </r>
  <r>
    <s v="O2662"/>
    <d v="2025-02-09T00:00:00"/>
    <x v="0"/>
    <x v="3"/>
    <x v="0"/>
    <s v="C856"/>
    <x v="943"/>
    <s v="B1585"/>
    <x v="196"/>
    <x v="3"/>
    <n v="30.52"/>
    <n v="1"/>
    <n v="30.52"/>
    <x v="0"/>
    <x v="6"/>
  </r>
  <r>
    <s v="O1527"/>
    <d v="2023-11-27T00:00:00"/>
    <x v="1"/>
    <x v="5"/>
    <x v="2"/>
    <s v="C569"/>
    <x v="1156"/>
    <s v="B1919"/>
    <x v="1164"/>
    <x v="1"/>
    <n v="8.32"/>
    <n v="3"/>
    <n v="24.96"/>
    <x v="0"/>
    <x v="4"/>
  </r>
  <r>
    <s v="O3954"/>
    <d v="2023-09-29T00:00:00"/>
    <x v="2"/>
    <x v="6"/>
    <x v="2"/>
    <s v="C475"/>
    <x v="1075"/>
    <s v="B1148"/>
    <x v="1024"/>
    <x v="2"/>
    <n v="29.05"/>
    <n v="2"/>
    <n v="58.1"/>
    <x v="0"/>
    <x v="3"/>
  </r>
  <r>
    <s v="O1764"/>
    <d v="2023-02-22T00:00:00"/>
    <x v="3"/>
    <x v="3"/>
    <x v="2"/>
    <s v="C179"/>
    <x v="1115"/>
    <s v="B1028"/>
    <x v="518"/>
    <x v="0"/>
    <n v="20.77"/>
    <n v="3"/>
    <n v="62.31"/>
    <x v="0"/>
    <x v="4"/>
  </r>
  <r>
    <s v="O3008"/>
    <d v="2022-11-20T00:00:00"/>
    <x v="0"/>
    <x v="5"/>
    <x v="3"/>
    <s v="C562"/>
    <x v="467"/>
    <s v="B1653"/>
    <x v="885"/>
    <x v="2"/>
    <n v="28.33"/>
    <n v="5"/>
    <n v="141.65"/>
    <x v="0"/>
    <x v="1"/>
  </r>
  <r>
    <s v="O2743"/>
    <d v="2024-06-21T00:00:00"/>
    <x v="2"/>
    <x v="1"/>
    <x v="1"/>
    <s v="C915"/>
    <x v="1081"/>
    <s v="B1342"/>
    <x v="548"/>
    <x v="2"/>
    <n v="46.8"/>
    <n v="4"/>
    <n v="187.2"/>
    <x v="0"/>
    <x v="6"/>
  </r>
  <r>
    <s v="O1860"/>
    <d v="2024-05-14T00:00:00"/>
    <x v="4"/>
    <x v="4"/>
    <x v="1"/>
    <s v="C293"/>
    <x v="425"/>
    <s v="B1396"/>
    <x v="951"/>
    <x v="1"/>
    <n v="40.880000000000003"/>
    <n v="5"/>
    <n v="204.4"/>
    <x v="1"/>
    <x v="2"/>
  </r>
  <r>
    <s v="O1787"/>
    <d v="2024-08-05T00:00:00"/>
    <x v="1"/>
    <x v="8"/>
    <x v="1"/>
    <s v="C488"/>
    <x v="1157"/>
    <s v="B1143"/>
    <x v="758"/>
    <x v="1"/>
    <n v="7.7"/>
    <n v="3"/>
    <n v="23.1"/>
    <x v="2"/>
    <x v="2"/>
  </r>
  <r>
    <s v="O2614"/>
    <d v="2024-02-25T00:00:00"/>
    <x v="0"/>
    <x v="3"/>
    <x v="1"/>
    <s v="C830"/>
    <x v="138"/>
    <s v="B1795"/>
    <x v="66"/>
    <x v="0"/>
    <n v="14.56"/>
    <n v="5"/>
    <n v="72.8"/>
    <x v="0"/>
    <x v="0"/>
  </r>
  <r>
    <s v="O2458"/>
    <d v="2024-08-26T00:00:00"/>
    <x v="1"/>
    <x v="8"/>
    <x v="1"/>
    <s v="C959"/>
    <x v="542"/>
    <s v="B1262"/>
    <x v="766"/>
    <x v="3"/>
    <n v="13.37"/>
    <n v="1"/>
    <n v="13.37"/>
    <x v="0"/>
    <x v="2"/>
  </r>
  <r>
    <s v="O2125"/>
    <d v="2023-06-17T00:00:00"/>
    <x v="6"/>
    <x v="1"/>
    <x v="2"/>
    <s v="C865"/>
    <x v="1017"/>
    <s v="B1936"/>
    <x v="1165"/>
    <x v="3"/>
    <n v="11.11"/>
    <n v="3"/>
    <n v="33.33"/>
    <x v="3"/>
    <x v="1"/>
  </r>
  <r>
    <s v="O1237"/>
    <d v="2023-01-21T00:00:00"/>
    <x v="6"/>
    <x v="11"/>
    <x v="2"/>
    <s v="C461"/>
    <x v="931"/>
    <s v="B1207"/>
    <x v="1100"/>
    <x v="2"/>
    <n v="7.05"/>
    <n v="2"/>
    <n v="14.1"/>
    <x v="3"/>
    <x v="4"/>
  </r>
  <r>
    <s v="O1780"/>
    <d v="2024-12-21T00:00:00"/>
    <x v="6"/>
    <x v="9"/>
    <x v="1"/>
    <s v="C242"/>
    <x v="1158"/>
    <s v="B1773"/>
    <x v="298"/>
    <x v="3"/>
    <n v="28.91"/>
    <n v="3"/>
    <n v="86.73"/>
    <x v="3"/>
    <x v="0"/>
  </r>
  <r>
    <s v="O1482"/>
    <d v="2023-03-12T00:00:00"/>
    <x v="0"/>
    <x v="0"/>
    <x v="2"/>
    <s v="C726"/>
    <x v="447"/>
    <s v="B1295"/>
    <x v="310"/>
    <x v="2"/>
    <n v="39.39"/>
    <n v="4"/>
    <n v="157.56"/>
    <x v="2"/>
    <x v="4"/>
  </r>
  <r>
    <s v="O3617"/>
    <d v="2023-09-11T00:00:00"/>
    <x v="1"/>
    <x v="6"/>
    <x v="2"/>
    <s v="C600"/>
    <x v="698"/>
    <s v="B1250"/>
    <x v="637"/>
    <x v="3"/>
    <n v="24.46"/>
    <n v="2"/>
    <n v="48.92"/>
    <x v="2"/>
    <x v="1"/>
  </r>
  <r>
    <s v="O3395"/>
    <d v="2022-10-27T00:00:00"/>
    <x v="5"/>
    <x v="10"/>
    <x v="3"/>
    <s v="C692"/>
    <x v="41"/>
    <s v="B1261"/>
    <x v="788"/>
    <x v="3"/>
    <n v="39.119999999999997"/>
    <n v="3"/>
    <n v="117.36"/>
    <x v="0"/>
    <x v="0"/>
  </r>
  <r>
    <s v="O3214"/>
    <d v="2024-04-26T00:00:00"/>
    <x v="2"/>
    <x v="7"/>
    <x v="1"/>
    <s v="C535"/>
    <x v="727"/>
    <s v="B1444"/>
    <x v="665"/>
    <x v="0"/>
    <n v="22.54"/>
    <n v="5"/>
    <n v="112.7"/>
    <x v="1"/>
    <x v="2"/>
  </r>
  <r>
    <s v="O3545"/>
    <d v="2024-04-20T00:00:00"/>
    <x v="6"/>
    <x v="7"/>
    <x v="1"/>
    <s v="C418"/>
    <x v="290"/>
    <s v="B1248"/>
    <x v="940"/>
    <x v="0"/>
    <n v="17.02"/>
    <n v="5"/>
    <n v="85.1"/>
    <x v="0"/>
    <x v="1"/>
  </r>
  <r>
    <s v="O3047"/>
    <d v="2023-06-14T00:00:00"/>
    <x v="3"/>
    <x v="1"/>
    <x v="2"/>
    <s v="C930"/>
    <x v="1048"/>
    <s v="B1536"/>
    <x v="526"/>
    <x v="3"/>
    <n v="28.88"/>
    <n v="5"/>
    <n v="144.4"/>
    <x v="2"/>
    <x v="0"/>
  </r>
  <r>
    <s v="O3941"/>
    <d v="2023-12-09T00:00:00"/>
    <x v="6"/>
    <x v="9"/>
    <x v="2"/>
    <s v="C114"/>
    <x v="996"/>
    <s v="B1096"/>
    <x v="976"/>
    <x v="0"/>
    <n v="10.44"/>
    <n v="3"/>
    <n v="31.32"/>
    <x v="1"/>
    <x v="0"/>
  </r>
  <r>
    <s v="O2860"/>
    <d v="2025-05-31T00:00:00"/>
    <x v="6"/>
    <x v="4"/>
    <x v="0"/>
    <s v="C948"/>
    <x v="79"/>
    <s v="B1441"/>
    <x v="573"/>
    <x v="0"/>
    <n v="19.71"/>
    <n v="5"/>
    <n v="98.55"/>
    <x v="0"/>
    <x v="1"/>
  </r>
  <r>
    <s v="O1817"/>
    <d v="2023-03-10T00:00:00"/>
    <x v="2"/>
    <x v="0"/>
    <x v="2"/>
    <s v="C775"/>
    <x v="441"/>
    <s v="B1424"/>
    <x v="119"/>
    <x v="3"/>
    <n v="39.57"/>
    <n v="4"/>
    <n v="158.28"/>
    <x v="2"/>
    <x v="7"/>
  </r>
  <r>
    <s v="O1398"/>
    <d v="2023-07-15T00:00:00"/>
    <x v="6"/>
    <x v="2"/>
    <x v="2"/>
    <s v="C813"/>
    <x v="1126"/>
    <s v="B1813"/>
    <x v="1135"/>
    <x v="3"/>
    <n v="40.049999999999997"/>
    <n v="4"/>
    <n v="160.19999999999999"/>
    <x v="1"/>
    <x v="3"/>
  </r>
  <r>
    <s v="O1176"/>
    <d v="2023-01-07T00:00:00"/>
    <x v="6"/>
    <x v="11"/>
    <x v="2"/>
    <s v="C482"/>
    <x v="1159"/>
    <s v="B1152"/>
    <x v="1166"/>
    <x v="0"/>
    <n v="12.67"/>
    <n v="1"/>
    <n v="12.67"/>
    <x v="1"/>
    <x v="1"/>
  </r>
  <r>
    <s v="O2649"/>
    <d v="2025-06-03T00:00:00"/>
    <x v="4"/>
    <x v="1"/>
    <x v="0"/>
    <s v="C923"/>
    <x v="708"/>
    <s v="B1261"/>
    <x v="54"/>
    <x v="2"/>
    <n v="12.3"/>
    <n v="1"/>
    <n v="12.3"/>
    <x v="0"/>
    <x v="6"/>
  </r>
  <r>
    <s v="O2850"/>
    <d v="2023-01-05T00:00:00"/>
    <x v="5"/>
    <x v="11"/>
    <x v="2"/>
    <s v="C874"/>
    <x v="761"/>
    <s v="B1728"/>
    <x v="307"/>
    <x v="0"/>
    <n v="10.33"/>
    <n v="1"/>
    <n v="10.33"/>
    <x v="0"/>
    <x v="2"/>
  </r>
  <r>
    <s v="O1223"/>
    <d v="2024-02-12T00:00:00"/>
    <x v="1"/>
    <x v="3"/>
    <x v="1"/>
    <s v="C959"/>
    <x v="644"/>
    <s v="B1958"/>
    <x v="86"/>
    <x v="2"/>
    <n v="7.81"/>
    <n v="4"/>
    <n v="31.24"/>
    <x v="2"/>
    <x v="7"/>
  </r>
  <r>
    <s v="O1206"/>
    <d v="2023-05-13T00:00:00"/>
    <x v="6"/>
    <x v="4"/>
    <x v="2"/>
    <s v="C526"/>
    <x v="428"/>
    <s v="B1959"/>
    <x v="139"/>
    <x v="2"/>
    <n v="26.13"/>
    <n v="5"/>
    <n v="130.65"/>
    <x v="1"/>
    <x v="3"/>
  </r>
  <r>
    <s v="O3666"/>
    <d v="2023-03-09T00:00:00"/>
    <x v="5"/>
    <x v="0"/>
    <x v="2"/>
    <s v="C855"/>
    <x v="368"/>
    <s v="B1091"/>
    <x v="408"/>
    <x v="3"/>
    <n v="37.11"/>
    <n v="1"/>
    <n v="37.11"/>
    <x v="2"/>
    <x v="3"/>
  </r>
  <r>
    <s v="O3904"/>
    <d v="2023-01-20T00:00:00"/>
    <x v="2"/>
    <x v="11"/>
    <x v="2"/>
    <s v="C999"/>
    <x v="501"/>
    <s v="B1254"/>
    <x v="542"/>
    <x v="2"/>
    <n v="13.43"/>
    <n v="5"/>
    <n v="67.150000000000006"/>
    <x v="0"/>
    <x v="7"/>
  </r>
  <r>
    <s v="O2445"/>
    <d v="2024-03-19T00:00:00"/>
    <x v="4"/>
    <x v="0"/>
    <x v="1"/>
    <s v="C829"/>
    <x v="946"/>
    <s v="B1106"/>
    <x v="432"/>
    <x v="2"/>
    <n v="28.29"/>
    <n v="2"/>
    <n v="56.58"/>
    <x v="0"/>
    <x v="7"/>
  </r>
  <r>
    <s v="O3077"/>
    <d v="2025-02-24T00:00:00"/>
    <x v="1"/>
    <x v="3"/>
    <x v="0"/>
    <s v="C381"/>
    <x v="1091"/>
    <s v="B1377"/>
    <x v="381"/>
    <x v="3"/>
    <n v="28.26"/>
    <n v="3"/>
    <n v="84.78"/>
    <x v="0"/>
    <x v="0"/>
  </r>
  <r>
    <s v="O2157"/>
    <d v="2023-05-03T00:00:00"/>
    <x v="3"/>
    <x v="4"/>
    <x v="2"/>
    <s v="C299"/>
    <x v="143"/>
    <s v="B1799"/>
    <x v="37"/>
    <x v="2"/>
    <n v="19.89"/>
    <n v="2"/>
    <n v="39.78"/>
    <x v="3"/>
    <x v="0"/>
  </r>
  <r>
    <s v="O1068"/>
    <d v="2024-04-21T00:00:00"/>
    <x v="0"/>
    <x v="7"/>
    <x v="1"/>
    <s v="C608"/>
    <x v="1160"/>
    <s v="B1580"/>
    <x v="1167"/>
    <x v="2"/>
    <n v="48.86"/>
    <n v="4"/>
    <n v="195.44"/>
    <x v="3"/>
    <x v="0"/>
  </r>
  <r>
    <s v="O2919"/>
    <d v="2025-07-15T00:00:00"/>
    <x v="4"/>
    <x v="2"/>
    <x v="0"/>
    <s v="C303"/>
    <x v="298"/>
    <s v="B1806"/>
    <x v="309"/>
    <x v="0"/>
    <n v="28.54"/>
    <n v="5"/>
    <n v="142.69999999999999"/>
    <x v="0"/>
    <x v="0"/>
  </r>
  <r>
    <s v="O3643"/>
    <d v="2023-05-11T00:00:00"/>
    <x v="5"/>
    <x v="4"/>
    <x v="2"/>
    <s v="C775"/>
    <x v="690"/>
    <s v="B1836"/>
    <x v="1068"/>
    <x v="2"/>
    <n v="18.55"/>
    <n v="2"/>
    <n v="37.1"/>
    <x v="2"/>
    <x v="2"/>
  </r>
  <r>
    <s v="O3505"/>
    <d v="2024-08-31T00:00:00"/>
    <x v="6"/>
    <x v="8"/>
    <x v="1"/>
    <s v="C664"/>
    <x v="383"/>
    <s v="B1471"/>
    <x v="893"/>
    <x v="1"/>
    <n v="52.93"/>
    <n v="2"/>
    <n v="105.86"/>
    <x v="0"/>
    <x v="1"/>
  </r>
  <r>
    <s v="O3946"/>
    <d v="2024-01-16T00:00:00"/>
    <x v="4"/>
    <x v="11"/>
    <x v="1"/>
    <s v="C202"/>
    <x v="1098"/>
    <s v="B1607"/>
    <x v="747"/>
    <x v="0"/>
    <n v="15.23"/>
    <n v="2"/>
    <n v="30.46"/>
    <x v="0"/>
    <x v="2"/>
  </r>
  <r>
    <s v="O3844"/>
    <d v="2024-08-05T00:00:00"/>
    <x v="1"/>
    <x v="8"/>
    <x v="1"/>
    <s v="C501"/>
    <x v="686"/>
    <s v="B1040"/>
    <x v="678"/>
    <x v="0"/>
    <n v="26.55"/>
    <n v="1"/>
    <n v="26.55"/>
    <x v="0"/>
    <x v="2"/>
  </r>
  <r>
    <s v="O2051"/>
    <d v="2024-10-09T00:00:00"/>
    <x v="3"/>
    <x v="10"/>
    <x v="1"/>
    <s v="C428"/>
    <x v="395"/>
    <s v="B1842"/>
    <x v="1168"/>
    <x v="1"/>
    <n v="26.14"/>
    <n v="4"/>
    <n v="104.56"/>
    <x v="3"/>
    <x v="2"/>
  </r>
  <r>
    <s v="O2082"/>
    <d v="2023-04-27T00:00:00"/>
    <x v="5"/>
    <x v="7"/>
    <x v="2"/>
    <s v="C317"/>
    <x v="981"/>
    <s v="B1376"/>
    <x v="768"/>
    <x v="2"/>
    <n v="45.95"/>
    <n v="5"/>
    <n v="229.75"/>
    <x v="1"/>
    <x v="0"/>
  </r>
  <r>
    <s v="O1395"/>
    <d v="2023-12-11T00:00:00"/>
    <x v="1"/>
    <x v="9"/>
    <x v="2"/>
    <s v="C437"/>
    <x v="1014"/>
    <s v="B1256"/>
    <x v="1026"/>
    <x v="2"/>
    <n v="27.11"/>
    <n v="3"/>
    <n v="81.33"/>
    <x v="2"/>
    <x v="3"/>
  </r>
  <r>
    <s v="O3166"/>
    <d v="2024-05-22T00:00:00"/>
    <x v="3"/>
    <x v="4"/>
    <x v="1"/>
    <s v="C159"/>
    <x v="783"/>
    <s v="B1761"/>
    <x v="478"/>
    <x v="2"/>
    <n v="45.49"/>
    <n v="4"/>
    <n v="181.96"/>
    <x v="2"/>
    <x v="1"/>
  </r>
  <r>
    <s v="O2708"/>
    <d v="2025-07-29T00:00:00"/>
    <x v="4"/>
    <x v="2"/>
    <x v="0"/>
    <s v="C876"/>
    <x v="191"/>
    <s v="B1240"/>
    <x v="644"/>
    <x v="2"/>
    <n v="14.41"/>
    <n v="3"/>
    <n v="43.23"/>
    <x v="0"/>
    <x v="3"/>
  </r>
  <r>
    <s v="O3082"/>
    <d v="2023-09-18T00:00:00"/>
    <x v="1"/>
    <x v="6"/>
    <x v="2"/>
    <s v="C936"/>
    <x v="369"/>
    <s v="B1995"/>
    <x v="447"/>
    <x v="2"/>
    <n v="13.03"/>
    <n v="5"/>
    <n v="65.150000000000006"/>
    <x v="1"/>
    <x v="2"/>
  </r>
  <r>
    <s v="O1666"/>
    <d v="2024-01-15T00:00:00"/>
    <x v="1"/>
    <x v="11"/>
    <x v="1"/>
    <s v="C191"/>
    <x v="1124"/>
    <s v="B1598"/>
    <x v="792"/>
    <x v="0"/>
    <n v="6.21"/>
    <n v="2"/>
    <n v="12.42"/>
    <x v="2"/>
    <x v="0"/>
  </r>
  <r>
    <s v="O2416"/>
    <d v="2024-11-18T00:00:00"/>
    <x v="1"/>
    <x v="5"/>
    <x v="1"/>
    <s v="C572"/>
    <x v="116"/>
    <s v="B1566"/>
    <x v="69"/>
    <x v="2"/>
    <n v="37.61"/>
    <n v="2"/>
    <n v="75.22"/>
    <x v="0"/>
    <x v="7"/>
  </r>
  <r>
    <s v="O2909"/>
    <d v="2023-04-04T00:00:00"/>
    <x v="4"/>
    <x v="7"/>
    <x v="2"/>
    <s v="C531"/>
    <x v="231"/>
    <s v="B1653"/>
    <x v="885"/>
    <x v="0"/>
    <n v="29.78"/>
    <n v="3"/>
    <n v="89.34"/>
    <x v="2"/>
    <x v="0"/>
  </r>
  <r>
    <s v="O1374"/>
    <d v="2024-07-17T00:00:00"/>
    <x v="3"/>
    <x v="2"/>
    <x v="1"/>
    <s v="C575"/>
    <x v="140"/>
    <s v="B1293"/>
    <x v="537"/>
    <x v="2"/>
    <n v="28.73"/>
    <n v="2"/>
    <n v="57.46"/>
    <x v="3"/>
    <x v="7"/>
  </r>
  <r>
    <s v="O2755"/>
    <d v="2022-09-10T00:00:00"/>
    <x v="6"/>
    <x v="6"/>
    <x v="3"/>
    <s v="C236"/>
    <x v="738"/>
    <s v="B1729"/>
    <x v="31"/>
    <x v="0"/>
    <n v="7.67"/>
    <n v="1"/>
    <n v="7.67"/>
    <x v="2"/>
    <x v="6"/>
  </r>
  <r>
    <s v="O2894"/>
    <d v="2023-12-07T00:00:00"/>
    <x v="5"/>
    <x v="9"/>
    <x v="2"/>
    <s v="C958"/>
    <x v="270"/>
    <s v="B1329"/>
    <x v="1073"/>
    <x v="2"/>
    <n v="44.06"/>
    <n v="1"/>
    <n v="44.06"/>
    <x v="2"/>
    <x v="6"/>
  </r>
  <r>
    <s v="O3810"/>
    <d v="2023-06-07T00:00:00"/>
    <x v="3"/>
    <x v="1"/>
    <x v="2"/>
    <s v="C230"/>
    <x v="774"/>
    <s v="B1563"/>
    <x v="98"/>
    <x v="0"/>
    <n v="29.22"/>
    <n v="4"/>
    <n v="116.88"/>
    <x v="0"/>
    <x v="2"/>
  </r>
  <r>
    <s v="O3578"/>
    <d v="2023-02-11T00:00:00"/>
    <x v="6"/>
    <x v="3"/>
    <x v="2"/>
    <s v="C538"/>
    <x v="177"/>
    <s v="B1489"/>
    <x v="470"/>
    <x v="2"/>
    <n v="9.2799999999999994"/>
    <n v="5"/>
    <n v="46.4"/>
    <x v="0"/>
    <x v="5"/>
  </r>
  <r>
    <s v="O2744"/>
    <d v="2023-01-17T00:00:00"/>
    <x v="4"/>
    <x v="11"/>
    <x v="2"/>
    <s v="C316"/>
    <x v="1071"/>
    <s v="B1056"/>
    <x v="490"/>
    <x v="1"/>
    <n v="19.690000000000001"/>
    <n v="2"/>
    <n v="39.380000000000003"/>
    <x v="2"/>
    <x v="2"/>
  </r>
  <r>
    <s v="O2659"/>
    <d v="2022-12-01T00:00:00"/>
    <x v="5"/>
    <x v="9"/>
    <x v="3"/>
    <s v="C376"/>
    <x v="1028"/>
    <s v="B1297"/>
    <x v="289"/>
    <x v="0"/>
    <n v="21.62"/>
    <n v="5"/>
    <n v="108.1"/>
    <x v="2"/>
    <x v="6"/>
  </r>
  <r>
    <s v="O3868"/>
    <d v="2025-08-11T00:00:00"/>
    <x v="1"/>
    <x v="8"/>
    <x v="0"/>
    <s v="C100"/>
    <x v="720"/>
    <s v="B1610"/>
    <x v="428"/>
    <x v="3"/>
    <n v="36.31"/>
    <n v="1"/>
    <n v="36.31"/>
    <x v="0"/>
    <x v="5"/>
  </r>
  <r>
    <s v="O1198"/>
    <d v="2023-11-07T00:00:00"/>
    <x v="4"/>
    <x v="5"/>
    <x v="2"/>
    <s v="C660"/>
    <x v="530"/>
    <s v="B1307"/>
    <x v="993"/>
    <x v="0"/>
    <n v="43.78"/>
    <n v="3"/>
    <n v="131.34"/>
    <x v="3"/>
    <x v="7"/>
  </r>
  <r>
    <s v="O3953"/>
    <d v="2024-11-28T00:00:00"/>
    <x v="5"/>
    <x v="5"/>
    <x v="1"/>
    <s v="C558"/>
    <x v="648"/>
    <s v="B1102"/>
    <x v="76"/>
    <x v="0"/>
    <n v="33.29"/>
    <n v="3"/>
    <n v="99.87"/>
    <x v="2"/>
    <x v="1"/>
  </r>
  <r>
    <s v="O2792"/>
    <d v="2022-09-23T00:00:00"/>
    <x v="2"/>
    <x v="6"/>
    <x v="3"/>
    <s v="C811"/>
    <x v="168"/>
    <s v="B1861"/>
    <x v="725"/>
    <x v="2"/>
    <n v="25.81"/>
    <n v="4"/>
    <n v="103.24"/>
    <x v="2"/>
    <x v="2"/>
  </r>
  <r>
    <s v="O3823"/>
    <d v="2022-10-04T00:00:00"/>
    <x v="4"/>
    <x v="10"/>
    <x v="3"/>
    <s v="C517"/>
    <x v="487"/>
    <s v="B1471"/>
    <x v="736"/>
    <x v="2"/>
    <n v="37.6"/>
    <n v="3"/>
    <n v="112.8"/>
    <x v="0"/>
    <x v="1"/>
  </r>
  <r>
    <s v="O1155"/>
    <d v="2024-06-12T00:00:00"/>
    <x v="3"/>
    <x v="1"/>
    <x v="1"/>
    <s v="C265"/>
    <x v="816"/>
    <s v="B1018"/>
    <x v="140"/>
    <x v="2"/>
    <n v="12.53"/>
    <n v="2"/>
    <n v="25.06"/>
    <x v="1"/>
    <x v="7"/>
  </r>
  <r>
    <s v="O3434"/>
    <d v="2024-09-08T00:00:00"/>
    <x v="0"/>
    <x v="6"/>
    <x v="1"/>
    <s v="C875"/>
    <x v="28"/>
    <s v="B1098"/>
    <x v="1091"/>
    <x v="2"/>
    <n v="16.440000000000001"/>
    <n v="2"/>
    <n v="32.880000000000003"/>
    <x v="1"/>
    <x v="2"/>
  </r>
  <r>
    <s v="O1646"/>
    <d v="2023-01-08T00:00:00"/>
    <x v="0"/>
    <x v="11"/>
    <x v="2"/>
    <s v="C281"/>
    <x v="379"/>
    <s v="B1925"/>
    <x v="1014"/>
    <x v="1"/>
    <n v="23.35"/>
    <n v="4"/>
    <n v="93.4"/>
    <x v="0"/>
    <x v="7"/>
  </r>
  <r>
    <s v="O2209"/>
    <d v="2024-01-11T00:00:00"/>
    <x v="5"/>
    <x v="11"/>
    <x v="1"/>
    <s v="C948"/>
    <x v="358"/>
    <s v="B1832"/>
    <x v="42"/>
    <x v="2"/>
    <n v="31.18"/>
    <n v="5"/>
    <n v="155.9"/>
    <x v="2"/>
    <x v="3"/>
  </r>
  <r>
    <s v="O2973"/>
    <d v="2025-02-11T00:00:00"/>
    <x v="4"/>
    <x v="3"/>
    <x v="0"/>
    <s v="C908"/>
    <x v="228"/>
    <s v="B1883"/>
    <x v="859"/>
    <x v="2"/>
    <n v="22.44"/>
    <n v="3"/>
    <n v="67.319999999999993"/>
    <x v="0"/>
    <x v="2"/>
  </r>
  <r>
    <s v="O2220"/>
    <d v="2024-11-30T00:00:00"/>
    <x v="6"/>
    <x v="5"/>
    <x v="1"/>
    <s v="C354"/>
    <x v="531"/>
    <s v="B1313"/>
    <x v="1156"/>
    <x v="0"/>
    <n v="56.66"/>
    <n v="1"/>
    <n v="56.66"/>
    <x v="0"/>
    <x v="6"/>
  </r>
  <r>
    <s v="O1629"/>
    <d v="2024-09-05T00:00:00"/>
    <x v="5"/>
    <x v="6"/>
    <x v="1"/>
    <s v="C962"/>
    <x v="152"/>
    <s v="B1606"/>
    <x v="1169"/>
    <x v="0"/>
    <n v="12.43"/>
    <n v="4"/>
    <n v="49.72"/>
    <x v="2"/>
    <x v="3"/>
  </r>
  <r>
    <s v="O2258"/>
    <d v="2023-05-13T00:00:00"/>
    <x v="6"/>
    <x v="4"/>
    <x v="2"/>
    <s v="C540"/>
    <x v="338"/>
    <s v="B1767"/>
    <x v="1112"/>
    <x v="3"/>
    <n v="12.65"/>
    <n v="5"/>
    <n v="63.25"/>
    <x v="0"/>
    <x v="5"/>
  </r>
  <r>
    <s v="O3974"/>
    <d v="2024-04-10T00:00:00"/>
    <x v="3"/>
    <x v="7"/>
    <x v="1"/>
    <s v="C303"/>
    <x v="298"/>
    <s v="B1195"/>
    <x v="50"/>
    <x v="0"/>
    <n v="11.49"/>
    <n v="1"/>
    <n v="11.49"/>
    <x v="1"/>
    <x v="2"/>
  </r>
  <r>
    <s v="O1758"/>
    <d v="2023-09-20T00:00:00"/>
    <x v="3"/>
    <x v="6"/>
    <x v="2"/>
    <s v="C569"/>
    <x v="1161"/>
    <s v="B1426"/>
    <x v="1170"/>
    <x v="2"/>
    <n v="33.81"/>
    <n v="1"/>
    <n v="33.81"/>
    <x v="2"/>
    <x v="0"/>
  </r>
  <r>
    <s v="O3441"/>
    <d v="2025-08-13T00:00:00"/>
    <x v="3"/>
    <x v="8"/>
    <x v="0"/>
    <s v="C256"/>
    <x v="1015"/>
    <s v="B1434"/>
    <x v="550"/>
    <x v="2"/>
    <n v="37.68"/>
    <n v="1"/>
    <n v="37.68"/>
    <x v="0"/>
    <x v="2"/>
  </r>
  <r>
    <s v="O1244"/>
    <d v="2023-06-02T00:00:00"/>
    <x v="2"/>
    <x v="1"/>
    <x v="2"/>
    <s v="C207"/>
    <x v="350"/>
    <s v="B1135"/>
    <x v="1098"/>
    <x v="0"/>
    <n v="32.18"/>
    <n v="4"/>
    <n v="128.72"/>
    <x v="0"/>
    <x v="7"/>
  </r>
  <r>
    <s v="O1471"/>
    <d v="2023-09-24T00:00:00"/>
    <x v="0"/>
    <x v="6"/>
    <x v="2"/>
    <s v="C884"/>
    <x v="921"/>
    <s v="B1179"/>
    <x v="652"/>
    <x v="1"/>
    <n v="46.44"/>
    <n v="3"/>
    <n v="139.32"/>
    <x v="1"/>
    <x v="4"/>
  </r>
  <r>
    <s v="O2544"/>
    <d v="2024-07-08T00:00:00"/>
    <x v="1"/>
    <x v="2"/>
    <x v="1"/>
    <s v="C992"/>
    <x v="127"/>
    <s v="B1837"/>
    <x v="1072"/>
    <x v="2"/>
    <n v="19.89"/>
    <n v="5"/>
    <n v="99.45"/>
    <x v="0"/>
    <x v="7"/>
  </r>
  <r>
    <s v="O2783"/>
    <d v="2023-11-13T00:00:00"/>
    <x v="1"/>
    <x v="5"/>
    <x v="2"/>
    <s v="C350"/>
    <x v="453"/>
    <s v="B1088"/>
    <x v="582"/>
    <x v="1"/>
    <n v="40.380000000000003"/>
    <n v="5"/>
    <n v="201.9"/>
    <x v="0"/>
    <x v="0"/>
  </r>
  <r>
    <s v="O2904"/>
    <d v="2025-03-14T00:00:00"/>
    <x v="2"/>
    <x v="0"/>
    <x v="0"/>
    <s v="C996"/>
    <x v="452"/>
    <s v="B1730"/>
    <x v="113"/>
    <x v="3"/>
    <n v="29.19"/>
    <n v="4"/>
    <n v="116.76"/>
    <x v="2"/>
    <x v="0"/>
  </r>
  <r>
    <s v="O2058"/>
    <d v="2023-01-07T00:00:00"/>
    <x v="6"/>
    <x v="11"/>
    <x v="2"/>
    <s v="C100"/>
    <x v="638"/>
    <s v="B1963"/>
    <x v="1171"/>
    <x v="3"/>
    <n v="34.19"/>
    <n v="5"/>
    <n v="170.95"/>
    <x v="0"/>
    <x v="3"/>
  </r>
  <r>
    <s v="O3305"/>
    <d v="2024-08-31T00:00:00"/>
    <x v="6"/>
    <x v="8"/>
    <x v="1"/>
    <s v="C344"/>
    <x v="965"/>
    <s v="B1757"/>
    <x v="975"/>
    <x v="0"/>
    <n v="42.94"/>
    <n v="3"/>
    <n v="128.82"/>
    <x v="2"/>
    <x v="7"/>
  </r>
  <r>
    <s v="O2516"/>
    <d v="2022-10-02T00:00:00"/>
    <x v="0"/>
    <x v="10"/>
    <x v="3"/>
    <s v="C877"/>
    <x v="337"/>
    <s v="B1080"/>
    <x v="295"/>
    <x v="0"/>
    <n v="46.12"/>
    <n v="5"/>
    <n v="230.6"/>
    <x v="2"/>
    <x v="2"/>
  </r>
  <r>
    <s v="O3906"/>
    <d v="2024-04-12T00:00:00"/>
    <x v="2"/>
    <x v="7"/>
    <x v="1"/>
    <s v="C448"/>
    <x v="941"/>
    <s v="B1169"/>
    <x v="471"/>
    <x v="2"/>
    <n v="28.64"/>
    <n v="1"/>
    <n v="28.64"/>
    <x v="0"/>
    <x v="6"/>
  </r>
  <r>
    <s v="O3147"/>
    <d v="2024-04-22T00:00:00"/>
    <x v="1"/>
    <x v="7"/>
    <x v="1"/>
    <s v="C535"/>
    <x v="727"/>
    <s v="B1377"/>
    <x v="198"/>
    <x v="0"/>
    <n v="27.85"/>
    <n v="4"/>
    <n v="111.4"/>
    <x v="1"/>
    <x v="1"/>
  </r>
  <r>
    <s v="O1433"/>
    <d v="2023-06-25T00:00:00"/>
    <x v="0"/>
    <x v="1"/>
    <x v="2"/>
    <s v="C345"/>
    <x v="1162"/>
    <s v="B1583"/>
    <x v="497"/>
    <x v="0"/>
    <n v="10.34"/>
    <n v="3"/>
    <n v="31.02"/>
    <x v="3"/>
    <x v="0"/>
  </r>
  <r>
    <s v="O3988"/>
    <d v="2025-05-28T00:00:00"/>
    <x v="3"/>
    <x v="4"/>
    <x v="0"/>
    <s v="C958"/>
    <x v="270"/>
    <s v="B1364"/>
    <x v="821"/>
    <x v="3"/>
    <n v="16.809999999999999"/>
    <n v="1"/>
    <n v="16.809999999999999"/>
    <x v="2"/>
    <x v="2"/>
  </r>
  <r>
    <s v="O2381"/>
    <d v="2023-11-11T00:00:00"/>
    <x v="6"/>
    <x v="5"/>
    <x v="2"/>
    <s v="C438"/>
    <x v="184"/>
    <s v="B1240"/>
    <x v="644"/>
    <x v="2"/>
    <n v="15.99"/>
    <n v="3"/>
    <n v="47.97"/>
    <x v="2"/>
    <x v="2"/>
  </r>
  <r>
    <s v="O1208"/>
    <d v="2023-05-10T00:00:00"/>
    <x v="3"/>
    <x v="4"/>
    <x v="2"/>
    <s v="C351"/>
    <x v="966"/>
    <s v="B1074"/>
    <x v="952"/>
    <x v="3"/>
    <n v="6.22"/>
    <n v="5"/>
    <n v="31.1"/>
    <x v="2"/>
    <x v="3"/>
  </r>
  <r>
    <s v="O1079"/>
    <d v="2023-08-28T00:00:00"/>
    <x v="1"/>
    <x v="8"/>
    <x v="2"/>
    <s v="C166"/>
    <x v="342"/>
    <s v="B1303"/>
    <x v="1158"/>
    <x v="0"/>
    <n v="22.46"/>
    <n v="3"/>
    <n v="67.38"/>
    <x v="3"/>
    <x v="2"/>
  </r>
  <r>
    <s v="O1371"/>
    <d v="2024-03-08T00:00:00"/>
    <x v="2"/>
    <x v="0"/>
    <x v="1"/>
    <s v="C774"/>
    <x v="25"/>
    <s v="B1544"/>
    <x v="1172"/>
    <x v="0"/>
    <n v="41.27"/>
    <n v="2"/>
    <n v="82.54"/>
    <x v="1"/>
    <x v="7"/>
  </r>
  <r>
    <s v="O2846"/>
    <d v="2025-03-17T00:00:00"/>
    <x v="1"/>
    <x v="0"/>
    <x v="0"/>
    <s v="C883"/>
    <x v="1106"/>
    <s v="B1293"/>
    <x v="537"/>
    <x v="0"/>
    <n v="23.53"/>
    <n v="4"/>
    <n v="94.12"/>
    <x v="2"/>
    <x v="5"/>
  </r>
  <r>
    <s v="O1056"/>
    <d v="2024-11-23T00:00:00"/>
    <x v="6"/>
    <x v="5"/>
    <x v="1"/>
    <s v="C712"/>
    <x v="1163"/>
    <s v="B1429"/>
    <x v="1132"/>
    <x v="0"/>
    <n v="7.9"/>
    <n v="1"/>
    <n v="7.9"/>
    <x v="0"/>
    <x v="3"/>
  </r>
  <r>
    <s v="O3049"/>
    <d v="2023-08-14T00:00:00"/>
    <x v="1"/>
    <x v="8"/>
    <x v="2"/>
    <s v="C783"/>
    <x v="575"/>
    <s v="B1462"/>
    <x v="335"/>
    <x v="2"/>
    <n v="22.24"/>
    <n v="2"/>
    <n v="44.48"/>
    <x v="1"/>
    <x v="2"/>
  </r>
  <r>
    <s v="O1277"/>
    <d v="2023-05-25T00:00:00"/>
    <x v="5"/>
    <x v="4"/>
    <x v="2"/>
    <s v="C133"/>
    <x v="731"/>
    <s v="B1783"/>
    <x v="1018"/>
    <x v="1"/>
    <n v="8.75"/>
    <n v="1"/>
    <n v="8.75"/>
    <x v="1"/>
    <x v="2"/>
  </r>
  <r>
    <s v="O2431"/>
    <d v="2024-08-14T00:00:00"/>
    <x v="3"/>
    <x v="8"/>
    <x v="1"/>
    <s v="C868"/>
    <x v="519"/>
    <s v="B1376"/>
    <x v="768"/>
    <x v="0"/>
    <n v="50.25"/>
    <n v="3"/>
    <n v="150.75"/>
    <x v="1"/>
    <x v="0"/>
  </r>
  <r>
    <s v="O3938"/>
    <d v="2024-08-30T00:00:00"/>
    <x v="2"/>
    <x v="8"/>
    <x v="1"/>
    <s v="C523"/>
    <x v="1103"/>
    <s v="B1536"/>
    <x v="624"/>
    <x v="2"/>
    <n v="19.22"/>
    <n v="2"/>
    <n v="38.44"/>
    <x v="2"/>
    <x v="2"/>
  </r>
  <r>
    <s v="O3682"/>
    <d v="2024-04-08T00:00:00"/>
    <x v="1"/>
    <x v="7"/>
    <x v="1"/>
    <s v="C235"/>
    <x v="294"/>
    <s v="B1503"/>
    <x v="714"/>
    <x v="0"/>
    <n v="16.91"/>
    <n v="4"/>
    <n v="67.64"/>
    <x v="0"/>
    <x v="3"/>
  </r>
  <r>
    <s v="O3748"/>
    <d v="2023-10-02T00:00:00"/>
    <x v="1"/>
    <x v="10"/>
    <x v="2"/>
    <s v="C791"/>
    <x v="596"/>
    <s v="B1844"/>
    <x v="618"/>
    <x v="2"/>
    <n v="25.23"/>
    <n v="2"/>
    <n v="50.46"/>
    <x v="0"/>
    <x v="0"/>
  </r>
  <r>
    <s v="O2812"/>
    <d v="2023-09-10T00:00:00"/>
    <x v="0"/>
    <x v="6"/>
    <x v="2"/>
    <s v="C256"/>
    <x v="1015"/>
    <s v="B1080"/>
    <x v="295"/>
    <x v="3"/>
    <n v="34.4"/>
    <n v="1"/>
    <n v="34.4"/>
    <x v="2"/>
    <x v="1"/>
  </r>
  <r>
    <s v="O1808"/>
    <d v="2024-06-11T00:00:00"/>
    <x v="4"/>
    <x v="1"/>
    <x v="1"/>
    <s v="C504"/>
    <x v="528"/>
    <s v="B1218"/>
    <x v="127"/>
    <x v="1"/>
    <n v="22.64"/>
    <n v="5"/>
    <n v="113.2"/>
    <x v="0"/>
    <x v="4"/>
  </r>
  <r>
    <s v="O3916"/>
    <d v="2024-12-04T00:00:00"/>
    <x v="3"/>
    <x v="9"/>
    <x v="1"/>
    <s v="C380"/>
    <x v="691"/>
    <s v="B1138"/>
    <x v="1065"/>
    <x v="1"/>
    <n v="17.41"/>
    <n v="4"/>
    <n v="69.64"/>
    <x v="0"/>
    <x v="0"/>
  </r>
  <r>
    <s v="O3704"/>
    <d v="2023-10-23T00:00:00"/>
    <x v="1"/>
    <x v="10"/>
    <x v="2"/>
    <s v="C371"/>
    <x v="1061"/>
    <s v="B1525"/>
    <x v="996"/>
    <x v="1"/>
    <n v="24.63"/>
    <n v="2"/>
    <n v="49.26"/>
    <x v="2"/>
    <x v="3"/>
  </r>
  <r>
    <s v="O3181"/>
    <d v="2023-06-12T00:00:00"/>
    <x v="1"/>
    <x v="1"/>
    <x v="2"/>
    <s v="C406"/>
    <x v="364"/>
    <s v="B1069"/>
    <x v="12"/>
    <x v="0"/>
    <n v="25.1"/>
    <n v="3"/>
    <n v="75.3"/>
    <x v="2"/>
    <x v="6"/>
  </r>
  <r>
    <s v="O3088"/>
    <d v="2025-07-10T00:00:00"/>
    <x v="5"/>
    <x v="2"/>
    <x v="0"/>
    <s v="C900"/>
    <x v="1053"/>
    <s v="B1874"/>
    <x v="600"/>
    <x v="2"/>
    <n v="44.39"/>
    <n v="2"/>
    <n v="88.78"/>
    <x v="0"/>
    <x v="2"/>
  </r>
  <r>
    <s v="O3162"/>
    <d v="2023-04-18T00:00:00"/>
    <x v="4"/>
    <x v="7"/>
    <x v="2"/>
    <s v="C509"/>
    <x v="750"/>
    <s v="B1061"/>
    <x v="938"/>
    <x v="3"/>
    <n v="32.21"/>
    <n v="5"/>
    <n v="161.05000000000001"/>
    <x v="1"/>
    <x v="6"/>
  </r>
  <r>
    <s v="O1383"/>
    <d v="2023-04-03T00:00:00"/>
    <x v="1"/>
    <x v="7"/>
    <x v="2"/>
    <s v="C569"/>
    <x v="115"/>
    <s v="B1861"/>
    <x v="725"/>
    <x v="3"/>
    <n v="29.25"/>
    <n v="4"/>
    <n v="117"/>
    <x v="1"/>
    <x v="4"/>
  </r>
  <r>
    <s v="O3901"/>
    <d v="2024-03-28T00:00:00"/>
    <x v="5"/>
    <x v="0"/>
    <x v="1"/>
    <s v="C186"/>
    <x v="508"/>
    <s v="B1463"/>
    <x v="863"/>
    <x v="2"/>
    <n v="11.44"/>
    <n v="3"/>
    <n v="34.32"/>
    <x v="0"/>
    <x v="7"/>
  </r>
  <r>
    <s v="O3316"/>
    <d v="2025-07-09T00:00:00"/>
    <x v="3"/>
    <x v="2"/>
    <x v="0"/>
    <s v="C780"/>
    <x v="940"/>
    <s v="B1895"/>
    <x v="296"/>
    <x v="0"/>
    <n v="12.79"/>
    <n v="3"/>
    <n v="38.369999999999997"/>
    <x v="0"/>
    <x v="7"/>
  </r>
  <r>
    <s v="O1194"/>
    <d v="2024-05-24T00:00:00"/>
    <x v="2"/>
    <x v="4"/>
    <x v="1"/>
    <s v="C139"/>
    <x v="1164"/>
    <s v="B1560"/>
    <x v="178"/>
    <x v="1"/>
    <n v="18.47"/>
    <n v="4"/>
    <n v="73.88"/>
    <x v="1"/>
    <x v="3"/>
  </r>
  <r>
    <s v="O3243"/>
    <d v="2023-04-22T00:00:00"/>
    <x v="6"/>
    <x v="7"/>
    <x v="2"/>
    <s v="C864"/>
    <x v="627"/>
    <s v="B1031"/>
    <x v="1148"/>
    <x v="2"/>
    <n v="19.28"/>
    <n v="5"/>
    <n v="96.4"/>
    <x v="2"/>
    <x v="2"/>
  </r>
  <r>
    <s v="O2241"/>
    <d v="2022-11-16T00:00:00"/>
    <x v="3"/>
    <x v="5"/>
    <x v="3"/>
    <s v="C871"/>
    <x v="334"/>
    <s v="B1612"/>
    <x v="205"/>
    <x v="1"/>
    <n v="25.85"/>
    <n v="5"/>
    <n v="129.25"/>
    <x v="2"/>
    <x v="2"/>
  </r>
  <r>
    <s v="O2008"/>
    <d v="2024-06-27T00:00:00"/>
    <x v="5"/>
    <x v="1"/>
    <x v="1"/>
    <s v="C478"/>
    <x v="19"/>
    <s v="B1009"/>
    <x v="1173"/>
    <x v="2"/>
    <n v="23.59"/>
    <n v="2"/>
    <n v="47.18"/>
    <x v="1"/>
    <x v="7"/>
  </r>
  <r>
    <s v="O3274"/>
    <d v="2023-12-04T00:00:00"/>
    <x v="1"/>
    <x v="9"/>
    <x v="2"/>
    <s v="C660"/>
    <x v="642"/>
    <s v="B1165"/>
    <x v="1054"/>
    <x v="3"/>
    <n v="9.5"/>
    <n v="2"/>
    <n v="19"/>
    <x v="0"/>
    <x v="2"/>
  </r>
  <r>
    <s v="O2891"/>
    <d v="2023-12-13T00:00:00"/>
    <x v="3"/>
    <x v="9"/>
    <x v="2"/>
    <s v="C457"/>
    <x v="701"/>
    <s v="B1999"/>
    <x v="818"/>
    <x v="1"/>
    <n v="39.69"/>
    <n v="2"/>
    <n v="79.38"/>
    <x v="2"/>
    <x v="7"/>
  </r>
  <r>
    <s v="O1512"/>
    <d v="2023-11-01T00:00:00"/>
    <x v="3"/>
    <x v="5"/>
    <x v="2"/>
    <s v="C828"/>
    <x v="1033"/>
    <s v="B1996"/>
    <x v="1174"/>
    <x v="2"/>
    <n v="30.08"/>
    <n v="3"/>
    <n v="90.24"/>
    <x v="0"/>
    <x v="1"/>
  </r>
  <r>
    <s v="O3716"/>
    <d v="2023-05-02T00:00:00"/>
    <x v="4"/>
    <x v="4"/>
    <x v="2"/>
    <s v="C983"/>
    <x v="44"/>
    <s v="B1773"/>
    <x v="607"/>
    <x v="1"/>
    <n v="42.43"/>
    <n v="2"/>
    <n v="84.86"/>
    <x v="2"/>
    <x v="6"/>
  </r>
  <r>
    <s v="O3776"/>
    <d v="2025-02-11T00:00:00"/>
    <x v="4"/>
    <x v="3"/>
    <x v="0"/>
    <s v="C127"/>
    <x v="109"/>
    <s v="B1419"/>
    <x v="896"/>
    <x v="2"/>
    <n v="40.07"/>
    <n v="4"/>
    <n v="160.28"/>
    <x v="0"/>
    <x v="5"/>
  </r>
  <r>
    <s v="O3949"/>
    <d v="2025-02-19T00:00:00"/>
    <x v="3"/>
    <x v="3"/>
    <x v="0"/>
    <s v="C488"/>
    <x v="537"/>
    <s v="B1042"/>
    <x v="785"/>
    <x v="2"/>
    <n v="16.75"/>
    <n v="1"/>
    <n v="16.75"/>
    <x v="2"/>
    <x v="6"/>
  </r>
  <r>
    <s v="O2643"/>
    <d v="2024-06-28T00:00:00"/>
    <x v="2"/>
    <x v="1"/>
    <x v="1"/>
    <s v="C150"/>
    <x v="658"/>
    <s v="B1293"/>
    <x v="537"/>
    <x v="2"/>
    <n v="26.82"/>
    <n v="5"/>
    <n v="134.1"/>
    <x v="0"/>
    <x v="7"/>
  </r>
  <r>
    <s v="O1661"/>
    <d v="2024-08-07T00:00:00"/>
    <x v="3"/>
    <x v="8"/>
    <x v="1"/>
    <s v="C960"/>
    <x v="1165"/>
    <s v="B1855"/>
    <x v="872"/>
    <x v="2"/>
    <n v="17.29"/>
    <n v="2"/>
    <n v="34.58"/>
    <x v="3"/>
    <x v="4"/>
  </r>
  <r>
    <s v="O1816"/>
    <d v="2023-09-28T00:00:00"/>
    <x v="5"/>
    <x v="6"/>
    <x v="2"/>
    <s v="C830"/>
    <x v="138"/>
    <s v="B1261"/>
    <x v="54"/>
    <x v="3"/>
    <n v="11.35"/>
    <n v="3"/>
    <n v="34.049999999999997"/>
    <x v="1"/>
    <x v="3"/>
  </r>
  <r>
    <s v="O3383"/>
    <d v="2023-05-01T00:00:00"/>
    <x v="1"/>
    <x v="4"/>
    <x v="2"/>
    <s v="C361"/>
    <x v="502"/>
    <s v="B1736"/>
    <x v="170"/>
    <x v="3"/>
    <n v="14.44"/>
    <n v="3"/>
    <n v="43.32"/>
    <x v="1"/>
    <x v="2"/>
  </r>
  <r>
    <s v="O3294"/>
    <d v="2024-08-01T00:00:00"/>
    <x v="5"/>
    <x v="8"/>
    <x v="1"/>
    <s v="C492"/>
    <x v="704"/>
    <s v="B1203"/>
    <x v="345"/>
    <x v="0"/>
    <n v="54.34"/>
    <n v="4"/>
    <n v="217.36"/>
    <x v="1"/>
    <x v="5"/>
  </r>
  <r>
    <s v="O1664"/>
    <d v="2024-10-20T00:00:00"/>
    <x v="0"/>
    <x v="10"/>
    <x v="1"/>
    <s v="C100"/>
    <x v="198"/>
    <s v="B1947"/>
    <x v="828"/>
    <x v="0"/>
    <n v="12.52"/>
    <n v="4"/>
    <n v="50.08"/>
    <x v="2"/>
    <x v="0"/>
  </r>
  <r>
    <s v="O2056"/>
    <d v="2024-05-09T00:00:00"/>
    <x v="5"/>
    <x v="4"/>
    <x v="1"/>
    <s v="C744"/>
    <x v="1086"/>
    <s v="B1739"/>
    <x v="152"/>
    <x v="0"/>
    <n v="6.8"/>
    <n v="5"/>
    <n v="34"/>
    <x v="3"/>
    <x v="2"/>
  </r>
  <r>
    <s v="O1324"/>
    <d v="2023-11-28T00:00:00"/>
    <x v="4"/>
    <x v="5"/>
    <x v="2"/>
    <s v="C998"/>
    <x v="1166"/>
    <s v="B1497"/>
    <x v="717"/>
    <x v="0"/>
    <n v="23.9"/>
    <n v="5"/>
    <n v="119.5"/>
    <x v="1"/>
    <x v="7"/>
  </r>
  <r>
    <s v="O3435"/>
    <d v="2023-01-29T00:00:00"/>
    <x v="0"/>
    <x v="11"/>
    <x v="2"/>
    <s v="C426"/>
    <x v="253"/>
    <s v="B1270"/>
    <x v="1113"/>
    <x v="2"/>
    <n v="19.25"/>
    <n v="3"/>
    <n v="57.75"/>
    <x v="0"/>
    <x v="0"/>
  </r>
  <r>
    <s v="O1407"/>
    <d v="2024-07-12T00:00:00"/>
    <x v="2"/>
    <x v="2"/>
    <x v="1"/>
    <s v="C678"/>
    <x v="751"/>
    <s v="B1273"/>
    <x v="1137"/>
    <x v="3"/>
    <n v="41.91"/>
    <n v="2"/>
    <n v="83.82"/>
    <x v="2"/>
    <x v="4"/>
  </r>
  <r>
    <s v="O1749"/>
    <d v="2023-01-10T00:00:00"/>
    <x v="4"/>
    <x v="11"/>
    <x v="2"/>
    <s v="C590"/>
    <x v="1146"/>
    <s v="B1010"/>
    <x v="817"/>
    <x v="0"/>
    <n v="20.52"/>
    <n v="2"/>
    <n v="41.04"/>
    <x v="2"/>
    <x v="7"/>
  </r>
  <r>
    <s v="O2893"/>
    <d v="2022-09-26T00:00:00"/>
    <x v="1"/>
    <x v="6"/>
    <x v="3"/>
    <s v="C862"/>
    <x v="155"/>
    <s v="B1753"/>
    <x v="1092"/>
    <x v="2"/>
    <n v="39.35"/>
    <n v="2"/>
    <n v="78.7"/>
    <x v="0"/>
    <x v="3"/>
  </r>
  <r>
    <s v="O1951"/>
    <d v="2023-12-11T00:00:00"/>
    <x v="1"/>
    <x v="9"/>
    <x v="2"/>
    <s v="C244"/>
    <x v="823"/>
    <s v="B1395"/>
    <x v="153"/>
    <x v="0"/>
    <n v="38.770000000000003"/>
    <n v="5"/>
    <n v="193.85"/>
    <x v="2"/>
    <x v="3"/>
  </r>
  <r>
    <s v="O2915"/>
    <d v="2024-08-05T00:00:00"/>
    <x v="1"/>
    <x v="8"/>
    <x v="1"/>
    <s v="C412"/>
    <x v="713"/>
    <s v="B1490"/>
    <x v="180"/>
    <x v="0"/>
    <n v="18.89"/>
    <n v="1"/>
    <n v="18.89"/>
    <x v="2"/>
    <x v="2"/>
  </r>
  <r>
    <s v="O3009"/>
    <d v="2023-02-04T00:00:00"/>
    <x v="6"/>
    <x v="3"/>
    <x v="2"/>
    <s v="C196"/>
    <x v="21"/>
    <s v="B1517"/>
    <x v="923"/>
    <x v="2"/>
    <n v="43.4"/>
    <n v="2"/>
    <n v="86.8"/>
    <x v="2"/>
    <x v="6"/>
  </r>
  <r>
    <s v="O3024"/>
    <d v="2023-09-03T00:00:00"/>
    <x v="0"/>
    <x v="6"/>
    <x v="2"/>
    <s v="C239"/>
    <x v="1107"/>
    <s v="B1028"/>
    <x v="961"/>
    <x v="0"/>
    <n v="25.89"/>
    <n v="3"/>
    <n v="77.67"/>
    <x v="2"/>
    <x v="0"/>
  </r>
  <r>
    <s v="O1254"/>
    <d v="2023-10-07T00:00:00"/>
    <x v="6"/>
    <x v="10"/>
    <x v="2"/>
    <s v="C177"/>
    <x v="100"/>
    <s v="B1908"/>
    <x v="1154"/>
    <x v="0"/>
    <n v="30.66"/>
    <n v="3"/>
    <n v="91.98"/>
    <x v="1"/>
    <x v="2"/>
  </r>
  <r>
    <s v="O1797"/>
    <d v="2023-05-20T00:00:00"/>
    <x v="6"/>
    <x v="4"/>
    <x v="2"/>
    <s v="C631"/>
    <x v="1123"/>
    <s v="B1679"/>
    <x v="763"/>
    <x v="1"/>
    <n v="8.93"/>
    <n v="2"/>
    <n v="17.86"/>
    <x v="2"/>
    <x v="0"/>
  </r>
  <r>
    <s v="O3571"/>
    <d v="2024-07-07T00:00:00"/>
    <x v="0"/>
    <x v="2"/>
    <x v="1"/>
    <s v="C365"/>
    <x v="654"/>
    <s v="B1911"/>
    <x v="270"/>
    <x v="2"/>
    <n v="37.75"/>
    <n v="4"/>
    <n v="151"/>
    <x v="0"/>
    <x v="5"/>
  </r>
  <r>
    <s v="O3231"/>
    <d v="2023-09-28T00:00:00"/>
    <x v="5"/>
    <x v="6"/>
    <x v="2"/>
    <s v="C939"/>
    <x v="1058"/>
    <s v="B1828"/>
    <x v="1121"/>
    <x v="0"/>
    <n v="22.81"/>
    <n v="5"/>
    <n v="114.05"/>
    <x v="1"/>
    <x v="2"/>
  </r>
  <r>
    <s v="O2260"/>
    <d v="2023-02-28T00:00:00"/>
    <x v="4"/>
    <x v="3"/>
    <x v="2"/>
    <s v="C325"/>
    <x v="496"/>
    <s v="B1576"/>
    <x v="525"/>
    <x v="2"/>
    <n v="7.4"/>
    <n v="3"/>
    <n v="22.2"/>
    <x v="0"/>
    <x v="3"/>
  </r>
  <r>
    <s v="O1209"/>
    <d v="2023-03-04T00:00:00"/>
    <x v="6"/>
    <x v="0"/>
    <x v="2"/>
    <s v="C601"/>
    <x v="159"/>
    <s v="B1027"/>
    <x v="1175"/>
    <x v="2"/>
    <n v="22.88"/>
    <n v="3"/>
    <n v="68.64"/>
    <x v="1"/>
    <x v="4"/>
  </r>
  <r>
    <s v="O2229"/>
    <d v="2025-08-19T00:00:00"/>
    <x v="4"/>
    <x v="8"/>
    <x v="0"/>
    <s v="C758"/>
    <x v="289"/>
    <s v="B1445"/>
    <x v="749"/>
    <x v="0"/>
    <n v="48.16"/>
    <n v="4"/>
    <n v="192.64"/>
    <x v="0"/>
    <x v="5"/>
  </r>
  <r>
    <s v="O3649"/>
    <d v="2024-02-02T00:00:00"/>
    <x v="2"/>
    <x v="3"/>
    <x v="1"/>
    <s v="C504"/>
    <x v="604"/>
    <s v="B1377"/>
    <x v="1044"/>
    <x v="3"/>
    <n v="50.25"/>
    <n v="5"/>
    <n v="251.25"/>
    <x v="1"/>
    <x v="6"/>
  </r>
  <r>
    <s v="O3813"/>
    <d v="2024-11-11T00:00:00"/>
    <x v="1"/>
    <x v="5"/>
    <x v="1"/>
    <s v="C179"/>
    <x v="1115"/>
    <s v="B1544"/>
    <x v="1172"/>
    <x v="0"/>
    <n v="36.43"/>
    <n v="5"/>
    <n v="182.15"/>
    <x v="0"/>
    <x v="0"/>
  </r>
  <r>
    <s v="O1631"/>
    <d v="2023-09-22T00:00:00"/>
    <x v="2"/>
    <x v="6"/>
    <x v="2"/>
    <s v="C435"/>
    <x v="1070"/>
    <s v="B1701"/>
    <x v="486"/>
    <x v="1"/>
    <n v="41.74"/>
    <n v="1"/>
    <n v="41.74"/>
    <x v="3"/>
    <x v="7"/>
  </r>
  <r>
    <s v="O3961"/>
    <d v="2022-11-27T00:00:00"/>
    <x v="0"/>
    <x v="5"/>
    <x v="3"/>
    <s v="C791"/>
    <x v="596"/>
    <s v="B1861"/>
    <x v="725"/>
    <x v="3"/>
    <n v="25.27"/>
    <n v="2"/>
    <n v="50.54"/>
    <x v="0"/>
    <x v="2"/>
  </r>
  <r>
    <s v="O2592"/>
    <d v="2023-11-13T00:00:00"/>
    <x v="1"/>
    <x v="5"/>
    <x v="2"/>
    <s v="C526"/>
    <x v="428"/>
    <s v="B1256"/>
    <x v="1026"/>
    <x v="2"/>
    <n v="27.27"/>
    <n v="2"/>
    <n v="54.54"/>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72F6-1516-4E98-A209-D60AECD17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1" firstHeaderRow="1" firstDataRow="1" firstDataCol="1"/>
  <pivotFields count="15">
    <pivotField showAll="0"/>
    <pivotField numFmtId="14" showAll="0"/>
    <pivotField axis="axisRow" showAll="0">
      <items count="8">
        <item x="0"/>
        <item x="1"/>
        <item x="4"/>
        <item x="3"/>
        <item x="5"/>
        <item x="2"/>
        <item x="6"/>
        <item t="default"/>
      </items>
    </pivotField>
    <pivotField showAll="0"/>
    <pivotField showAll="0"/>
    <pivotField showAll="0"/>
    <pivotField showAll="0"/>
    <pivotField showAll="0"/>
    <pivotField showAll="0"/>
    <pivotField showAll="0"/>
    <pivotField numFmtId="44" showAll="0"/>
    <pivotField showAll="0"/>
    <pivotField dataField="1" numFmtId="44" showAll="0"/>
    <pivotField showAll="0"/>
    <pivotField showAll="0">
      <items count="9">
        <item h="1" x="4"/>
        <item h="1" x="1"/>
        <item h="1" x="3"/>
        <item h="1" x="5"/>
        <item h="1" x="7"/>
        <item h="1" x="6"/>
        <item x="0"/>
        <item h="1" x="2"/>
        <item t="default"/>
      </items>
    </pivotField>
  </pivotFields>
  <rowFields count="1">
    <field x="2"/>
  </rowFields>
  <rowItems count="8">
    <i>
      <x/>
    </i>
    <i>
      <x v="1"/>
    </i>
    <i>
      <x v="2"/>
    </i>
    <i>
      <x v="3"/>
    </i>
    <i>
      <x v="4"/>
    </i>
    <i>
      <x v="5"/>
    </i>
    <i>
      <x v="6"/>
    </i>
    <i t="grand">
      <x/>
    </i>
  </rowItems>
  <colItems count="1">
    <i/>
  </colItems>
  <dataFields count="1">
    <dataField name="Total Sales ($USD)" fld="12" baseField="2" baseItem="0" numFmtId="4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DF1C2-D0CE-4F71-9CF8-AAF0B9333F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P8" firstHeaderRow="0" firstDataRow="1" firstDataCol="1"/>
  <pivotFields count="15">
    <pivotField showAll="0"/>
    <pivotField numFmtId="14" showAll="0"/>
    <pivotField showAll="0"/>
    <pivotField showAll="0"/>
    <pivotField showAll="0"/>
    <pivotField showAll="0"/>
    <pivotField showAll="0"/>
    <pivotField showAll="0"/>
    <pivotField showAll="0"/>
    <pivotField axis="axisRow" showAll="0">
      <items count="5">
        <item x="3"/>
        <item x="1"/>
        <item x="0"/>
        <item x="2"/>
        <item t="default"/>
      </items>
    </pivotField>
    <pivotField numFmtId="44" showAll="0"/>
    <pivotField showAll="0"/>
    <pivotField dataField="1" numFmtId="44" showAll="0"/>
    <pivotField showAll="0"/>
    <pivotField showAll="0"/>
  </pivotFields>
  <rowFields count="1">
    <field x="9"/>
  </rowFields>
  <rowItems count="5">
    <i>
      <x/>
    </i>
    <i>
      <x v="1"/>
    </i>
    <i>
      <x v="2"/>
    </i>
    <i>
      <x v="3"/>
    </i>
    <i t="grand">
      <x/>
    </i>
  </rowItems>
  <colFields count="1">
    <field x="-2"/>
  </colFields>
  <colItems count="5">
    <i>
      <x/>
    </i>
    <i i="1">
      <x v="1"/>
    </i>
    <i i="2">
      <x v="2"/>
    </i>
    <i i="3">
      <x v="3"/>
    </i>
    <i i="4">
      <x v="4"/>
    </i>
  </colItems>
  <dataFields count="5">
    <dataField name="Total Sales" fld="12" baseField="9" baseItem="0" numFmtId="42"/>
    <dataField name="Avg Sales" fld="12" subtotal="average" baseField="9" baseItem="0" numFmtId="44"/>
    <dataField name="Min Sales" fld="12" subtotal="min" baseField="9" baseItem="0" numFmtId="44"/>
    <dataField name="Max Sales" fld="12" subtotal="max" baseField="9" baseItem="0" numFmtId="44"/>
    <dataField name="Contribution In Sales (%)" fld="12"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82C05-EE80-4C7C-8CD1-13EA13D18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5:I18" firstHeaderRow="1" firstDataRow="1" firstDataCol="1"/>
  <pivotFields count="15">
    <pivotField showAll="0"/>
    <pivotField numFmtId="14" showAll="0"/>
    <pivotField showAll="0"/>
    <pivotField axis="axisRow" showAll="0">
      <items count="13">
        <item x="11"/>
        <item x="3"/>
        <item x="0"/>
        <item x="7"/>
        <item x="4"/>
        <item x="1"/>
        <item x="2"/>
        <item x="8"/>
        <item x="6"/>
        <item x="10"/>
        <item x="5"/>
        <item x="9"/>
        <item t="default"/>
      </items>
    </pivotField>
    <pivotField showAll="0"/>
    <pivotField showAll="0"/>
    <pivotField showAll="0"/>
    <pivotField showAll="0"/>
    <pivotField showAll="0"/>
    <pivotField showAll="0"/>
    <pivotField numFmtId="44" showAll="0"/>
    <pivotField showAll="0"/>
    <pivotField dataField="1" numFmtId="44" showAll="0"/>
    <pivotField showAll="0"/>
    <pivotField showAll="0"/>
  </pivotFields>
  <rowFields count="1">
    <field x="3"/>
  </rowFields>
  <rowItems count="13">
    <i>
      <x/>
    </i>
    <i>
      <x v="1"/>
    </i>
    <i>
      <x v="2"/>
    </i>
    <i>
      <x v="3"/>
    </i>
    <i>
      <x v="4"/>
    </i>
    <i>
      <x v="5"/>
    </i>
    <i>
      <x v="6"/>
    </i>
    <i>
      <x v="7"/>
    </i>
    <i>
      <x v="8"/>
    </i>
    <i>
      <x v="9"/>
    </i>
    <i>
      <x v="10"/>
    </i>
    <i>
      <x v="11"/>
    </i>
    <i t="grand">
      <x/>
    </i>
  </rowItems>
  <colItems count="1">
    <i/>
  </colItems>
  <dataFields count="1">
    <dataField name="Total Sales ($USD)" fld="12" baseField="3" baseItem="0" numFmtId="4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1F219B-E6B9-4059-A737-00225E402D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M7" firstHeaderRow="0"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showAll="0"/>
    <pivotField showAll="0"/>
    <pivotField numFmtId="44" showAll="0"/>
    <pivotField showAll="0"/>
    <pivotField dataField="1" numFmtId="44" showAll="0"/>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Orders Count" fld="12" subtotal="count" baseField="4" baseItem="0"/>
    <dataField name="Total Sales" fld="12" baseField="4" baseItem="0" numFmtId="42"/>
    <dataField name="Avg Sales" fld="12" subtotal="average" baseField="4"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C09E2B-BE39-456B-B889-D01833ECDA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12" firstHeaderRow="1"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axis="axisRow" showAll="0" measureFilter="1" sortType="de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2">
    <field x="4"/>
    <field x="8"/>
  </rowFields>
  <rowItems count="9">
    <i>
      <x/>
    </i>
    <i r="1">
      <x v="1003"/>
    </i>
    <i>
      <x v="1"/>
    </i>
    <i r="1">
      <x v="132"/>
    </i>
    <i>
      <x v="2"/>
    </i>
    <i r="1">
      <x v="727"/>
    </i>
    <i>
      <x v="3"/>
    </i>
    <i r="1">
      <x v="869"/>
    </i>
    <i t="grand">
      <x/>
    </i>
  </rowItems>
  <colItems count="1">
    <i/>
  </colItems>
  <dataFields count="1">
    <dataField name="Total Sales" fld="12" baseField="4" baseItem="0" numFmtId="42"/>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111015-E380-4DF1-BAE8-15DFA3CF5D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M11" firstHeaderRow="1" firstDataRow="1" firstDataCol="1"/>
  <pivotFields count="15">
    <pivotField showAll="0"/>
    <pivotField numFmtId="14" showAll="0"/>
    <pivotField showAll="0"/>
    <pivotField showAll="0"/>
    <pivotField showAll="0">
      <items count="5">
        <item x="3"/>
        <item x="2"/>
        <item x="1"/>
        <item x="0"/>
        <item t="default"/>
      </items>
    </pivotField>
    <pivotField showAll="0"/>
    <pivotField showAll="0">
      <items count="1168">
        <item x="258"/>
        <item x="1015"/>
        <item x="384"/>
        <item x="529"/>
        <item x="341"/>
        <item x="185"/>
        <item x="15"/>
        <item x="383"/>
        <item x="667"/>
        <item x="1049"/>
        <item x="643"/>
        <item x="1071"/>
        <item x="935"/>
        <item x="516"/>
        <item x="214"/>
        <item x="507"/>
        <item x="109"/>
        <item x="250"/>
        <item x="68"/>
        <item x="227"/>
        <item x="984"/>
        <item x="564"/>
        <item x="678"/>
        <item x="321"/>
        <item x="798"/>
        <item x="791"/>
        <item x="686"/>
        <item x="120"/>
        <item x="874"/>
        <item x="174"/>
        <item x="683"/>
        <item x="17"/>
        <item x="735"/>
        <item x="955"/>
        <item x="107"/>
        <item x="461"/>
        <item x="96"/>
        <item x="782"/>
        <item x="288"/>
        <item x="424"/>
        <item x="110"/>
        <item x="1074"/>
        <item x="329"/>
        <item x="223"/>
        <item x="356"/>
        <item x="535"/>
        <item x="549"/>
        <item x="415"/>
        <item x="655"/>
        <item x="41"/>
        <item x="256"/>
        <item x="779"/>
        <item x="148"/>
        <item x="943"/>
        <item x="510"/>
        <item x="432"/>
        <item x="382"/>
        <item x="574"/>
        <item x="499"/>
        <item x="494"/>
        <item x="276"/>
        <item x="340"/>
        <item x="1076"/>
        <item x="959"/>
        <item x="212"/>
        <item x="310"/>
        <item x="442"/>
        <item x="484"/>
        <item x="343"/>
        <item x="895"/>
        <item x="609"/>
        <item x="295"/>
        <item x="183"/>
        <item x="121"/>
        <item x="236"/>
        <item x="296"/>
        <item x="25"/>
        <item x="125"/>
        <item x="111"/>
        <item x="1054"/>
        <item x="934"/>
        <item x="842"/>
        <item x="458"/>
        <item x="1141"/>
        <item x="641"/>
        <item x="1083"/>
        <item x="559"/>
        <item x="1090"/>
        <item x="13"/>
        <item x="375"/>
        <item x="62"/>
        <item x="1080"/>
        <item x="469"/>
        <item x="1129"/>
        <item x="118"/>
        <item x="767"/>
        <item x="464"/>
        <item x="867"/>
        <item x="201"/>
        <item x="769"/>
        <item x="967"/>
        <item x="727"/>
        <item x="427"/>
        <item x="635"/>
        <item x="139"/>
        <item x="106"/>
        <item x="1086"/>
        <item x="495"/>
        <item x="225"/>
        <item x="926"/>
        <item x="218"/>
        <item x="889"/>
        <item x="284"/>
        <item x="77"/>
        <item x="924"/>
        <item x="11"/>
        <item x="263"/>
        <item x="313"/>
        <item x="344"/>
        <item x="836"/>
        <item x="533"/>
        <item x="1010"/>
        <item x="709"/>
        <item x="939"/>
        <item x="141"/>
        <item x="627"/>
        <item x="1112"/>
        <item x="18"/>
        <item x="122"/>
        <item x="153"/>
        <item x="414"/>
        <item x="663"/>
        <item x="456"/>
        <item x="65"/>
        <item x="21"/>
        <item x="226"/>
        <item x="764"/>
        <item x="1023"/>
        <item x="84"/>
        <item x="689"/>
        <item x="858"/>
        <item x="197"/>
        <item x="589"/>
        <item x="36"/>
        <item x="245"/>
        <item x="176"/>
        <item x="1131"/>
        <item x="169"/>
        <item x="420"/>
        <item x="692"/>
        <item x="1048"/>
        <item x="545"/>
        <item x="555"/>
        <item x="444"/>
        <item x="410"/>
        <item x="292"/>
        <item x="455"/>
        <item x="1001"/>
        <item x="725"/>
        <item x="445"/>
        <item x="363"/>
        <item x="596"/>
        <item x="526"/>
        <item x="1106"/>
        <item x="809"/>
        <item x="927"/>
        <item x="965"/>
        <item x="412"/>
        <item x="112"/>
        <item x="743"/>
        <item x="988"/>
        <item x="783"/>
        <item x="1089"/>
        <item x="237"/>
        <item x="1151"/>
        <item x="281"/>
        <item x="847"/>
        <item x="27"/>
        <item x="622"/>
        <item x="34"/>
        <item x="316"/>
        <item x="718"/>
        <item x="1132"/>
        <item x="517"/>
        <item x="502"/>
        <item x="762"/>
        <item x="993"/>
        <item x="966"/>
        <item x="704"/>
        <item x="54"/>
        <item x="640"/>
        <item x="541"/>
        <item x="1065"/>
        <item x="1099"/>
        <item x="808"/>
        <item x="880"/>
        <item x="575"/>
        <item x="224"/>
        <item x="1157"/>
        <item x="257"/>
        <item x="466"/>
        <item x="938"/>
        <item x="947"/>
        <item x="570"/>
        <item x="900"/>
        <item x="355"/>
        <item x="748"/>
        <item x="215"/>
        <item x="50"/>
        <item x="551"/>
        <item x="970"/>
        <item x="728"/>
        <item x="567"/>
        <item x="318"/>
        <item x="409"/>
        <item x="129"/>
        <item x="903"/>
        <item x="612"/>
        <item x="1102"/>
        <item x="1003"/>
        <item x="981"/>
        <item x="856"/>
        <item x="493"/>
        <item x="213"/>
        <item x="518"/>
        <item x="368"/>
        <item x="438"/>
        <item x="707"/>
        <item x="306"/>
        <item x="1162"/>
        <item x="788"/>
        <item x="146"/>
        <item x="275"/>
        <item x="370"/>
        <item x="200"/>
        <item x="130"/>
        <item x="389"/>
        <item x="659"/>
        <item x="699"/>
        <item x="243"/>
        <item x="459"/>
        <item x="697"/>
        <item x="171"/>
        <item x="730"/>
        <item x="1103"/>
        <item x="1018"/>
        <item x="492"/>
        <item x="561"/>
        <item x="580"/>
        <item x="320"/>
        <item x="845"/>
        <item x="708"/>
        <item x="543"/>
        <item x="751"/>
        <item x="737"/>
        <item x="440"/>
        <item x="291"/>
        <item x="594"/>
        <item x="996"/>
        <item x="465"/>
        <item x="113"/>
        <item x="1105"/>
        <item x="1031"/>
        <item x="632"/>
        <item x="826"/>
        <item x="913"/>
        <item x="45"/>
        <item x="562"/>
        <item x="590"/>
        <item x="1046"/>
        <item x="790"/>
        <item x="679"/>
        <item x="135"/>
        <item x="252"/>
        <item x="1116"/>
        <item x="719"/>
        <item x="773"/>
        <item x="46"/>
        <item x="1012"/>
        <item x="731"/>
        <item x="956"/>
        <item x="813"/>
        <item x="1033"/>
        <item x="986"/>
        <item x="884"/>
        <item x="645"/>
        <item x="505"/>
        <item x="637"/>
        <item x="361"/>
        <item x="273"/>
        <item x="706"/>
        <item x="9"/>
        <item x="814"/>
        <item x="846"/>
        <item x="753"/>
        <item x="132"/>
        <item x="887"/>
        <item x="977"/>
        <item x="670"/>
        <item x="479"/>
        <item x="480"/>
        <item x="136"/>
        <item x="487"/>
        <item x="802"/>
        <item x="595"/>
        <item x="353"/>
        <item x="205"/>
        <item x="1122"/>
        <item x="335"/>
        <item x="446"/>
        <item x="217"/>
        <item x="866"/>
        <item x="87"/>
        <item x="134"/>
        <item x="88"/>
        <item x="202"/>
        <item x="352"/>
        <item x="554"/>
        <item x="958"/>
        <item x="128"/>
        <item x="1110"/>
        <item x="435"/>
        <item x="566"/>
        <item x="581"/>
        <item x="896"/>
        <item x="949"/>
        <item x="973"/>
        <item x="607"/>
        <item x="628"/>
        <item x="426"/>
        <item x="812"/>
        <item x="164"/>
        <item x="42"/>
        <item x="904"/>
        <item x="1079"/>
        <item x="998"/>
        <item x="794"/>
        <item x="10"/>
        <item x="372"/>
        <item x="780"/>
        <item x="1032"/>
        <item x="376"/>
        <item x="717"/>
        <item x="44"/>
        <item x="509"/>
        <item x="712"/>
        <item x="417"/>
        <item x="1056"/>
        <item x="1053"/>
        <item x="975"/>
        <item x="402"/>
        <item x="467"/>
        <item x="1044"/>
        <item x="143"/>
        <item x="711"/>
        <item x="1156"/>
        <item x="307"/>
        <item x="833"/>
        <item x="346"/>
        <item x="246"/>
        <item x="1097"/>
        <item x="710"/>
        <item x="745"/>
        <item x="1123"/>
        <item x="78"/>
        <item x="29"/>
        <item x="892"/>
        <item x="1078"/>
        <item x="513"/>
        <item x="781"/>
        <item x="334"/>
        <item x="863"/>
        <item x="552"/>
        <item x="912"/>
        <item x="747"/>
        <item x="816"/>
        <item x="592"/>
        <item x="322"/>
        <item x="333"/>
        <item x="490"/>
        <item x="170"/>
        <item x="619"/>
        <item x="1152"/>
        <item x="49"/>
        <item x="825"/>
        <item x="829"/>
        <item x="937"/>
        <item x="38"/>
        <item x="714"/>
        <item x="114"/>
        <item x="278"/>
        <item x="853"/>
        <item x="475"/>
        <item x="1075"/>
        <item x="664"/>
        <item x="822"/>
        <item x="277"/>
        <item x="437"/>
        <item x="319"/>
        <item x="855"/>
        <item x="573"/>
        <item x="191"/>
        <item x="608"/>
        <item x="504"/>
        <item x="787"/>
        <item x="234"/>
        <item x="1107"/>
        <item x="760"/>
        <item x="921"/>
        <item x="831"/>
        <item x="1017"/>
        <item x="1104"/>
        <item x="117"/>
        <item x="1144"/>
        <item x="723"/>
        <item x="611"/>
        <item x="755"/>
        <item x="360"/>
        <item x="776"/>
        <item x="1092"/>
        <item x="90"/>
        <item x="995"/>
        <item x="1036"/>
        <item x="268"/>
        <item x="591"/>
        <item x="26"/>
        <item x="868"/>
        <item x="28"/>
        <item x="98"/>
        <item x="247"/>
        <item x="23"/>
        <item x="303"/>
        <item x="951"/>
        <item x="618"/>
        <item x="974"/>
        <item x="230"/>
        <item x="1127"/>
        <item x="1158"/>
        <item x="1137"/>
        <item x="1067"/>
        <item x="450"/>
        <item x="851"/>
        <item x="819"/>
        <item x="908"/>
        <item x="156"/>
        <item x="104"/>
        <item x="893"/>
        <item x="588"/>
        <item x="1024"/>
        <item x="1128"/>
        <item x="155"/>
        <item x="391"/>
        <item x="739"/>
        <item x="720"/>
        <item x="211"/>
        <item x="452"/>
        <item x="923"/>
        <item x="569"/>
        <item x="371"/>
        <item x="1005"/>
        <item x="184"/>
        <item x="1022"/>
        <item x="388"/>
        <item x="1045"/>
        <item x="1091"/>
        <item x="209"/>
        <item x="249"/>
        <item x="878"/>
        <item x="32"/>
        <item x="716"/>
        <item x="772"/>
        <item x="525"/>
        <item x="100"/>
        <item x="339"/>
        <item x="668"/>
        <item x="1155"/>
        <item x="401"/>
        <item x="522"/>
        <item x="189"/>
        <item x="102"/>
        <item x="396"/>
        <item x="527"/>
        <item x="514"/>
        <item x="264"/>
        <item x="786"/>
        <item x="690"/>
        <item x="240"/>
        <item x="61"/>
        <item x="870"/>
        <item x="789"/>
        <item x="1085"/>
        <item x="282"/>
        <item x="380"/>
        <item x="403"/>
        <item x="676"/>
        <item x="616"/>
        <item x="52"/>
        <item x="158"/>
        <item x="952"/>
        <item x="758"/>
        <item x="625"/>
        <item x="358"/>
        <item x="1153"/>
        <item x="423"/>
        <item x="1145"/>
        <item x="299"/>
        <item x="503"/>
        <item x="1130"/>
        <item x="524"/>
        <item x="395"/>
        <item x="948"/>
        <item x="12"/>
        <item x="613"/>
        <item x="262"/>
        <item x="496"/>
        <item x="520"/>
        <item x="1121"/>
        <item x="584"/>
        <item x="137"/>
        <item x="331"/>
        <item x="286"/>
        <item x="848"/>
        <item x="756"/>
        <item x="732"/>
        <item x="795"/>
        <item x="864"/>
        <item x="883"/>
        <item x="811"/>
        <item x="145"/>
        <item x="314"/>
        <item x="681"/>
        <item x="1166"/>
        <item x="177"/>
        <item x="818"/>
        <item x="228"/>
        <item x="777"/>
        <item x="198"/>
        <item x="919"/>
        <item x="253"/>
        <item x="872"/>
        <item x="1134"/>
        <item x="1025"/>
        <item x="572"/>
        <item x="462"/>
        <item x="359"/>
        <item x="5"/>
        <item x="421"/>
        <item x="876"/>
        <item x="2"/>
        <item x="982"/>
        <item x="696"/>
        <item x="416"/>
        <item x="953"/>
        <item x="327"/>
        <item x="1037"/>
        <item x="915"/>
        <item x="827"/>
        <item x="436"/>
        <item x="854"/>
        <item x="940"/>
        <item x="1077"/>
        <item x="539"/>
        <item x="648"/>
        <item x="477"/>
        <item x="550"/>
        <item x="199"/>
        <item x="418"/>
        <item x="430"/>
        <item x="657"/>
        <item x="491"/>
        <item x="907"/>
        <item x="1069"/>
        <item x="260"/>
        <item x="997"/>
        <item x="941"/>
        <item x="849"/>
        <item x="1030"/>
        <item x="672"/>
        <item x="242"/>
        <item x="1058"/>
        <item x="901"/>
        <item x="53"/>
        <item x="206"/>
        <item x="830"/>
        <item x="920"/>
        <item x="684"/>
        <item x="1029"/>
        <item x="283"/>
        <item x="894"/>
        <item x="890"/>
        <item x="69"/>
        <item x="669"/>
        <item x="369"/>
        <item x="642"/>
        <item x="624"/>
        <item x="857"/>
        <item x="547"/>
        <item x="404"/>
        <item x="603"/>
        <item x="460"/>
        <item x="945"/>
        <item x="407"/>
        <item x="882"/>
        <item x="408"/>
        <item x="1002"/>
        <item x="1093"/>
        <item x="615"/>
        <item x="33"/>
        <item x="558"/>
        <item x="1040"/>
        <item x="797"/>
        <item x="425"/>
        <item x="221"/>
        <item x="634"/>
        <item x="374"/>
        <item x="771"/>
        <item x="944"/>
        <item x="454"/>
        <item x="241"/>
        <item x="59"/>
        <item x="565"/>
        <item x="914"/>
        <item x="521"/>
        <item x="605"/>
        <item x="705"/>
        <item x="860"/>
        <item x="43"/>
        <item x="1088"/>
        <item x="918"/>
        <item x="302"/>
        <item x="991"/>
        <item x="138"/>
        <item x="180"/>
        <item x="1147"/>
        <item x="126"/>
        <item x="1140"/>
        <item x="193"/>
        <item x="1011"/>
        <item x="229"/>
        <item x="631"/>
        <item x="803"/>
        <item x="411"/>
        <item x="799"/>
        <item x="67"/>
        <item x="1081"/>
        <item x="413"/>
        <item x="474"/>
        <item x="593"/>
        <item x="116"/>
        <item x="233"/>
        <item x="879"/>
        <item x="1154"/>
        <item x="81"/>
        <item x="630"/>
        <item x="556"/>
        <item x="577"/>
        <item x="1118"/>
        <item x="1006"/>
        <item x="633"/>
        <item x="483"/>
        <item x="936"/>
        <item x="571"/>
        <item x="287"/>
        <item x="131"/>
        <item x="142"/>
        <item x="576"/>
        <item x="793"/>
        <item x="540"/>
        <item x="195"/>
        <item x="916"/>
        <item x="377"/>
        <item x="917"/>
        <item x="489"/>
        <item x="348"/>
        <item x="166"/>
        <item x="1148"/>
        <item x="1004"/>
        <item x="621"/>
        <item x="713"/>
        <item x="824"/>
        <item x="651"/>
        <item x="149"/>
        <item x="86"/>
        <item x="1042"/>
        <item x="501"/>
        <item x="274"/>
        <item x="73"/>
        <item x="606"/>
        <item x="255"/>
        <item x="204"/>
        <item x="537"/>
        <item x="497"/>
        <item x="1115"/>
        <item x="910"/>
        <item x="304"/>
        <item x="30"/>
        <item x="290"/>
        <item x="4"/>
        <item x="536"/>
        <item x="8"/>
        <item x="72"/>
        <item x="688"/>
        <item x="680"/>
        <item x="861"/>
        <item x="248"/>
        <item x="419"/>
        <item x="531"/>
        <item x="312"/>
        <item x="39"/>
        <item x="357"/>
        <item x="972"/>
        <item x="666"/>
        <item x="987"/>
        <item x="1133"/>
        <item x="978"/>
        <item x="806"/>
        <item x="626"/>
        <item x="586"/>
        <item x="92"/>
        <item x="899"/>
        <item x="1094"/>
        <item x="623"/>
        <item x="317"/>
        <item x="693"/>
        <item x="448"/>
        <item x="865"/>
        <item x="336"/>
        <item x="270"/>
        <item x="266"/>
        <item x="582"/>
        <item x="210"/>
        <item x="1084"/>
        <item x="1009"/>
        <item x="557"/>
        <item x="181"/>
        <item x="1120"/>
        <item x="362"/>
        <item x="841"/>
        <item x="279"/>
        <item x="1101"/>
        <item x="757"/>
        <item x="950"/>
        <item x="775"/>
        <item x="698"/>
        <item x="604"/>
        <item x="366"/>
        <item x="379"/>
        <item x="311"/>
        <item x="785"/>
        <item x="837"/>
        <item x="734"/>
        <item x="796"/>
        <item x="392"/>
        <item x="350"/>
        <item x="1052"/>
        <item x="902"/>
        <item x="649"/>
        <item x="898"/>
        <item x="828"/>
        <item x="784"/>
        <item x="1026"/>
        <item x="583"/>
        <item x="151"/>
        <item x="1150"/>
        <item x="881"/>
        <item x="447"/>
        <item x="726"/>
        <item x="660"/>
        <item x="386"/>
        <item x="629"/>
        <item x="325"/>
        <item x="875"/>
        <item x="328"/>
        <item x="976"/>
        <item x="161"/>
        <item x="1028"/>
        <item x="451"/>
        <item x="168"/>
        <item x="964"/>
        <item x="721"/>
        <item x="754"/>
        <item x="674"/>
        <item x="852"/>
        <item x="820"/>
        <item x="834"/>
        <item x="1113"/>
        <item x="259"/>
        <item x="523"/>
        <item x="190"/>
        <item x="74"/>
        <item x="1057"/>
        <item x="486"/>
        <item x="89"/>
        <item x="422"/>
        <item x="115"/>
        <item x="397"/>
        <item x="79"/>
        <item x="930"/>
        <item x="538"/>
        <item x="804"/>
        <item x="1125"/>
        <item x="1014"/>
        <item x="963"/>
        <item x="506"/>
        <item x="238"/>
        <item x="1021"/>
        <item x="19"/>
        <item x="488"/>
        <item x="891"/>
        <item x="385"/>
        <item x="308"/>
        <item x="232"/>
        <item x="95"/>
        <item x="885"/>
        <item x="1082"/>
        <item x="254"/>
        <item x="741"/>
        <item x="298"/>
        <item x="1114"/>
        <item x="1063"/>
        <item x="147"/>
        <item x="1039"/>
        <item x="749"/>
        <item x="323"/>
        <item x="869"/>
        <item x="512"/>
        <item x="1061"/>
        <item x="172"/>
        <item x="979"/>
        <item x="992"/>
        <item x="251"/>
        <item x="208"/>
        <item x="1096"/>
        <item x="928"/>
        <item x="431"/>
        <item x="532"/>
        <item x="685"/>
        <item x="63"/>
        <item x="261"/>
        <item x="695"/>
        <item x="835"/>
        <item x="175"/>
        <item x="0"/>
        <item x="957"/>
        <item x="159"/>
        <item x="665"/>
        <item x="406"/>
        <item x="280"/>
        <item x="601"/>
        <item x="1060"/>
        <item x="470"/>
        <item x="476"/>
        <item x="188"/>
        <item x="85"/>
        <item x="127"/>
        <item x="119"/>
        <item x="644"/>
        <item x="768"/>
        <item x="932"/>
        <item x="946"/>
        <item x="1043"/>
        <item x="7"/>
        <item x="759"/>
        <item x="568"/>
        <item x="687"/>
        <item x="1124"/>
        <item x="481"/>
        <item x="862"/>
        <item x="1159"/>
        <item x="93"/>
        <item x="1165"/>
        <item x="1143"/>
        <item x="534"/>
        <item x="1000"/>
        <item x="800"/>
        <item x="463"/>
        <item x="60"/>
        <item x="715"/>
        <item x="20"/>
        <item x="76"/>
        <item x="56"/>
        <item x="297"/>
        <item x="14"/>
        <item x="293"/>
        <item x="399"/>
        <item x="761"/>
        <item x="196"/>
        <item x="498"/>
        <item x="888"/>
        <item x="64"/>
        <item x="22"/>
        <item x="51"/>
        <item x="364"/>
        <item x="653"/>
        <item x="515"/>
        <item x="752"/>
        <item x="528"/>
        <item x="332"/>
        <item x="285"/>
        <item x="485"/>
        <item x="1013"/>
        <item x="37"/>
        <item x="877"/>
        <item x="222"/>
        <item x="1070"/>
        <item x="770"/>
        <item x="347"/>
        <item x="244"/>
        <item x="805"/>
        <item x="478"/>
        <item x="839"/>
        <item x="394"/>
        <item x="453"/>
        <item x="840"/>
        <item x="219"/>
        <item x="178"/>
        <item x="838"/>
        <item x="1016"/>
        <item x="186"/>
        <item x="71"/>
        <item x="744"/>
        <item x="1"/>
        <item x="1047"/>
        <item x="70"/>
        <item x="1068"/>
        <item x="1119"/>
        <item x="638"/>
        <item x="105"/>
        <item x="546"/>
        <item x="578"/>
        <item x="207"/>
        <item x="434"/>
        <item x="1095"/>
        <item x="294"/>
        <item x="602"/>
        <item x="1059"/>
        <item x="736"/>
        <item x="702"/>
        <item x="530"/>
        <item x="544"/>
        <item x="844"/>
        <item x="774"/>
        <item x="468"/>
        <item x="378"/>
        <item x="349"/>
        <item x="1066"/>
        <item x="179"/>
        <item x="682"/>
        <item x="482"/>
        <item x="677"/>
        <item x="954"/>
        <item x="338"/>
        <item x="31"/>
        <item x="620"/>
        <item x="99"/>
        <item x="289"/>
        <item x="1008"/>
        <item x="1138"/>
        <item x="587"/>
        <item x="1019"/>
        <item x="703"/>
        <item x="922"/>
        <item x="309"/>
        <item x="971"/>
        <item x="152"/>
        <item x="542"/>
        <item x="187"/>
        <item x="47"/>
        <item x="124"/>
        <item x="123"/>
        <item x="1007"/>
        <item x="639"/>
        <item x="810"/>
        <item x="337"/>
        <item x="729"/>
        <item x="766"/>
        <item x="817"/>
        <item x="55"/>
        <item x="999"/>
        <item x="701"/>
        <item x="101"/>
        <item x="873"/>
        <item x="1098"/>
        <item x="850"/>
        <item x="746"/>
        <item x="439"/>
        <item x="429"/>
        <item x="1041"/>
        <item x="301"/>
        <item x="579"/>
        <item x="108"/>
        <item x="733"/>
        <item x="1062"/>
        <item x="428"/>
        <item x="57"/>
        <item x="94"/>
        <item x="960"/>
        <item x="658"/>
        <item x="647"/>
        <item x="1027"/>
        <item x="553"/>
        <item x="265"/>
        <item x="724"/>
        <item x="662"/>
        <item x="614"/>
        <item x="906"/>
        <item x="150"/>
        <item x="1160"/>
        <item x="763"/>
        <item x="511"/>
        <item x="390"/>
        <item x="1055"/>
        <item x="387"/>
        <item x="1161"/>
        <item x="457"/>
        <item x="235"/>
        <item x="969"/>
        <item x="354"/>
        <item x="801"/>
        <item x="656"/>
        <item x="675"/>
        <item x="1146"/>
        <item x="1139"/>
        <item x="1117"/>
        <item x="393"/>
        <item x="91"/>
        <item x="961"/>
        <item x="933"/>
        <item x="80"/>
        <item x="154"/>
        <item x="97"/>
        <item x="160"/>
        <item x="82"/>
        <item x="441"/>
        <item x="398"/>
        <item x="1072"/>
        <item x="778"/>
        <item x="792"/>
        <item x="560"/>
        <item x="871"/>
        <item x="324"/>
        <item x="1109"/>
        <item x="598"/>
        <item x="1020"/>
        <item x="859"/>
        <item x="35"/>
        <item x="700"/>
        <item x="48"/>
        <item x="765"/>
        <item x="471"/>
        <item x="905"/>
        <item x="194"/>
        <item x="821"/>
        <item x="300"/>
        <item x="1087"/>
        <item x="980"/>
        <item x="897"/>
        <item x="600"/>
        <item x="351"/>
        <item x="173"/>
        <item x="1111"/>
        <item x="1136"/>
        <item x="1051"/>
        <item x="216"/>
        <item x="367"/>
        <item x="140"/>
        <item x="305"/>
        <item x="220"/>
        <item x="962"/>
        <item x="231"/>
        <item x="597"/>
        <item x="585"/>
        <item x="610"/>
        <item x="400"/>
        <item x="843"/>
        <item x="617"/>
        <item x="519"/>
        <item x="738"/>
        <item x="66"/>
        <item x="163"/>
        <item x="1064"/>
        <item x="449"/>
        <item x="203"/>
        <item x="1108"/>
        <item x="472"/>
        <item x="1164"/>
        <item x="271"/>
        <item x="3"/>
        <item x="548"/>
        <item x="405"/>
        <item x="192"/>
        <item x="815"/>
        <item x="985"/>
        <item x="671"/>
        <item x="342"/>
        <item x="750"/>
        <item x="650"/>
        <item x="508"/>
        <item x="473"/>
        <item x="990"/>
        <item x="103"/>
        <item x="931"/>
        <item x="269"/>
        <item x="345"/>
        <item x="942"/>
        <item x="144"/>
        <item x="929"/>
        <item x="6"/>
        <item x="832"/>
        <item x="239"/>
        <item x="381"/>
        <item x="267"/>
        <item x="911"/>
        <item x="40"/>
        <item x="1100"/>
        <item x="652"/>
        <item x="673"/>
        <item x="599"/>
        <item x="654"/>
        <item x="83"/>
        <item x="315"/>
        <item x="563"/>
        <item x="433"/>
        <item x="162"/>
        <item x="133"/>
        <item x="1073"/>
        <item x="1149"/>
        <item x="1034"/>
        <item x="694"/>
        <item x="16"/>
        <item x="646"/>
        <item x="989"/>
        <item x="330"/>
        <item x="443"/>
        <item x="909"/>
        <item x="58"/>
        <item x="742"/>
        <item x="182"/>
        <item x="272"/>
        <item x="661"/>
        <item x="740"/>
        <item x="925"/>
        <item x="1142"/>
        <item x="157"/>
        <item x="165"/>
        <item x="983"/>
        <item x="691"/>
        <item x="1163"/>
        <item x="167"/>
        <item x="636"/>
        <item x="24"/>
        <item x="373"/>
        <item x="326"/>
        <item x="886"/>
        <item x="1135"/>
        <item x="1050"/>
        <item x="823"/>
        <item x="1035"/>
        <item x="722"/>
        <item x="1038"/>
        <item x="365"/>
        <item x="994"/>
        <item x="500"/>
        <item x="968"/>
        <item x="807"/>
        <item x="1126"/>
        <item x="75"/>
        <item t="default"/>
      </items>
    </pivotField>
    <pivotField showAll="0"/>
    <pivotField showAll="0"/>
    <pivotField showAll="0">
      <items count="5">
        <item x="3"/>
        <item x="1"/>
        <item x="0"/>
        <item x="2"/>
        <item t="default"/>
      </items>
    </pivotField>
    <pivotField numFmtId="44" showAll="0"/>
    <pivotField showAll="0"/>
    <pivotField dataField="1" numFmtId="44" showAll="0"/>
    <pivotField showAll="0">
      <items count="5">
        <item x="1"/>
        <item x="0"/>
        <item x="2"/>
        <item x="3"/>
        <item t="default"/>
      </items>
    </pivotField>
    <pivotField axis="axisRow" showAll="0" sortType="ascending">
      <items count="9">
        <item x="4"/>
        <item x="1"/>
        <item x="3"/>
        <item x="5"/>
        <item x="7"/>
        <item x="6"/>
        <item x="0"/>
        <item x="2"/>
        <item t="default"/>
      </items>
      <autoSortScope>
        <pivotArea dataOnly="0" outline="0" fieldPosition="0">
          <references count="1">
            <reference field="4294967294" count="1" selected="0">
              <x v="0"/>
            </reference>
          </references>
        </pivotArea>
      </autoSortScope>
    </pivotField>
  </pivotFields>
  <rowFields count="1">
    <field x="14"/>
  </rowFields>
  <rowItems count="9">
    <i>
      <x v="5"/>
    </i>
    <i>
      <x/>
    </i>
    <i>
      <x v="3"/>
    </i>
    <i>
      <x v="4"/>
    </i>
    <i>
      <x v="1"/>
    </i>
    <i>
      <x v="2"/>
    </i>
    <i>
      <x v="6"/>
    </i>
    <i>
      <x v="7"/>
    </i>
    <i t="grand">
      <x/>
    </i>
  </rowItems>
  <colItems count="1">
    <i/>
  </colItems>
  <dataFields count="1">
    <dataField name="Total Sales" fld="12" baseField="9"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869630-C9F4-4AE1-BD6C-8B3B121A4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15">
    <pivotField dataField="1" showAll="0"/>
    <pivotField numFmtId="14" showAll="0"/>
    <pivotField showAll="0"/>
    <pivotField showAll="0"/>
    <pivotField showAll="0"/>
    <pivotField showAll="0"/>
    <pivotField showAll="0"/>
    <pivotField showAll="0"/>
    <pivotField showAll="0"/>
    <pivotField showAll="0"/>
    <pivotField numFmtId="44" showAll="0"/>
    <pivotField showAll="0"/>
    <pivotField dataField="1" numFmtId="44" showAll="0"/>
    <pivotField axis="axisRow" showAll="0" sortType="descending">
      <items count="5">
        <item x="1"/>
        <item x="0"/>
        <item x="2"/>
        <item x="3"/>
        <item t="default"/>
      </items>
      <autoSortScope>
        <pivotArea dataOnly="0" outline="0" fieldPosition="0">
          <references count="1">
            <reference field="4294967294" count="1" selected="0">
              <x v="2"/>
            </reference>
          </references>
        </pivotArea>
      </autoSortScope>
    </pivotField>
    <pivotField showAll="0"/>
  </pivotFields>
  <rowFields count="1">
    <field x="13"/>
  </rowFields>
  <rowItems count="5">
    <i>
      <x v="1"/>
    </i>
    <i>
      <x v="2"/>
    </i>
    <i>
      <x/>
    </i>
    <i>
      <x v="3"/>
    </i>
    <i t="grand">
      <x/>
    </i>
  </rowItems>
  <colFields count="1">
    <field x="-2"/>
  </colFields>
  <colItems count="3">
    <i>
      <x/>
    </i>
    <i i="1">
      <x v="1"/>
    </i>
    <i i="2">
      <x v="2"/>
    </i>
  </colItems>
  <dataFields count="3">
    <dataField name="Orders Count" fld="0" subtotal="count" baseField="13" baseItem="0"/>
    <dataField name="Total Sales" fld="12" baseField="13" baseItem="0" numFmtId="42"/>
    <dataField name="Contribution in Ord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9D2A99-925B-4C66-9029-90F918ABF6C8}" autoFormatId="16" applyNumberFormats="0" applyBorderFormats="0" applyFontFormats="0" applyPatternFormats="0" applyAlignmentFormats="0" applyWidthHeightFormats="0">
  <queryTableRefresh nextId="17">
    <queryTableFields count="15">
      <queryTableField id="1" name="OrderID" tableColumnId="1"/>
      <queryTableField id="2" name="OrderDate" tableColumnId="2"/>
      <queryTableField id="15" name="OrderDay" tableColumnId="15"/>
      <queryTableField id="3" name="OrderMonth" tableColumnId="3"/>
      <queryTableField id="4" name="OrderYear" tableColumnId="4"/>
      <queryTableField id="5" name="CustomerID" tableColumnId="5"/>
      <queryTableField id="6" name="CustomerName" tableColumnId="6"/>
      <queryTableField id="7" name="BookID" tableColumnId="7"/>
      <queryTableField id="8" name="BookTitle" tableColumnId="8"/>
      <queryTableField id="9" name="Category" tableColumnId="9"/>
      <queryTableField id="10" name="Price" tableColumnId="10"/>
      <queryTableField id="11" name="Quantity" tableColumnId="11"/>
      <queryTableField id="12" name="TotalSales" tableColumnId="12"/>
      <queryTableField id="13" name="PaymentMethod" tableColumnId="13"/>
      <queryTableField id="14" name="Country"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0FD4E50-9136-4636-A302-36BC458F6D21}" sourceName="Country">
  <pivotTables>
    <pivotTable tabId="10" name="PivotTable1"/>
  </pivotTables>
  <data>
    <tabular pivotCacheId="1605129649">
      <items count="8">
        <i x="4"/>
        <i x="1"/>
        <i x="3"/>
        <i x="5"/>
        <i x="7"/>
        <i x="6"/>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A3FE27-2620-4963-BEC1-8BF8124D6193}" cache="Slicer_Country" caption="Country"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A1D46-8326-4149-8628-BA3C4A04DBC6}" name="orders" displayName="orders" ref="A1:O2922" tableType="queryTable" totalsRowShown="0">
  <autoFilter ref="A1:O2922" xr:uid="{E5AA1D46-8326-4149-8628-BA3C4A04DBC6}"/>
  <tableColumns count="15">
    <tableColumn id="1" xr3:uid="{C05C379B-1A51-4B6F-A328-8063F90B1EBC}" uniqueName="1" name="OrderID" queryTableFieldId="1" dataDxfId="12"/>
    <tableColumn id="2" xr3:uid="{298D31E0-AD9F-480F-B39C-FE85F0B98F96}" uniqueName="2" name="OrderDate" queryTableFieldId="2" dataDxfId="11"/>
    <tableColumn id="15" xr3:uid="{07B2C60A-D0AC-43CF-8562-6A2151F402C9}" uniqueName="15" name="OrderDay" queryTableFieldId="15" dataDxfId="10"/>
    <tableColumn id="3" xr3:uid="{3F123494-CDE7-4F45-BC65-BD1726BB3FC6}" uniqueName="3" name="OrderMonth" queryTableFieldId="3" dataDxfId="9"/>
    <tableColumn id="4" xr3:uid="{6DCCACF7-C14B-4002-97C5-CB4AE35BD766}" uniqueName="4" name="OrderYear" queryTableFieldId="4"/>
    <tableColumn id="5" xr3:uid="{CB8CA049-715A-4C8A-B49B-C2DECD7F0DF8}" uniqueName="5" name="CustomerID" queryTableFieldId="5" dataDxfId="8"/>
    <tableColumn id="6" xr3:uid="{6A12F4B1-AEC7-4595-AD27-64E0573BDEC0}" uniqueName="6" name="CustomerName" queryTableFieldId="6" dataDxfId="7"/>
    <tableColumn id="7" xr3:uid="{030BE71F-4378-44F2-BCE8-32E5780FF3D3}" uniqueName="7" name="BookID" queryTableFieldId="7" dataDxfId="6"/>
    <tableColumn id="8" xr3:uid="{9B60366C-1F41-4CD2-9FF5-00F3C74A828D}" uniqueName="8" name="BookTitle" queryTableFieldId="8" dataDxfId="5"/>
    <tableColumn id="9" xr3:uid="{CEA8253C-774E-47D2-AB66-D1B0AB99D329}" uniqueName="9" name="Category" queryTableFieldId="9" dataDxfId="4"/>
    <tableColumn id="10" xr3:uid="{8B3387CE-6DE3-43F6-85E5-4B1FB778FFC6}" uniqueName="10" name="Price" queryTableFieldId="10" dataDxfId="3" dataCellStyle="Currency"/>
    <tableColumn id="11" xr3:uid="{F7F17CE7-8010-4734-A7B1-A18C8A9D8D2E}" uniqueName="11" name="Quantity" queryTableFieldId="11"/>
    <tableColumn id="12" xr3:uid="{A8851054-A581-4FE0-AA1F-2F8587E8C3BD}" uniqueName="12" name="TotalSales" queryTableFieldId="12" dataDxfId="2" dataCellStyle="Currency"/>
    <tableColumn id="13" xr3:uid="{D14C3D33-3E8F-46AC-9383-C10248008A94}" uniqueName="13" name="PaymentMethod" queryTableFieldId="13" dataDxfId="1"/>
    <tableColumn id="14" xr3:uid="{67ADEF47-6807-461F-88A9-26DBEEB65AD3}" uniqueName="14" name="Country"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FF1-3AD2-4BA5-B1EA-61C0D3CE9AB1}">
  <dimension ref="A1:O2922"/>
  <sheetViews>
    <sheetView topLeftCell="D199" zoomScaleNormal="100" workbookViewId="0">
      <selection activeCell="I2539" sqref="I2539"/>
    </sheetView>
  </sheetViews>
  <sheetFormatPr defaultRowHeight="14.4" x14ac:dyDescent="0.3"/>
  <cols>
    <col min="1" max="1" width="9.77734375" bestFit="1" customWidth="1"/>
    <col min="2" max="2" width="11.88671875" bestFit="1" customWidth="1"/>
    <col min="3" max="3" width="11.109375" bestFit="1" customWidth="1"/>
    <col min="4" max="4" width="13.109375" bestFit="1" customWidth="1"/>
    <col min="5" max="5" width="11.6640625" bestFit="1" customWidth="1"/>
    <col min="6" max="6" width="13.109375" bestFit="1" customWidth="1"/>
    <col min="7" max="7" width="20.21875" bestFit="1" customWidth="1"/>
    <col min="8" max="8" width="9.109375" bestFit="1" customWidth="1"/>
    <col min="9" max="9" width="31.6640625" bestFit="1" customWidth="1"/>
    <col min="10" max="10" width="10.5546875" bestFit="1" customWidth="1"/>
    <col min="11" max="11" width="8.88671875" style="3" bestFit="1" customWidth="1"/>
    <col min="12" max="12" width="10.33203125" bestFit="1" customWidth="1"/>
    <col min="13" max="13" width="13.21875" style="3" bestFit="1" customWidth="1"/>
    <col min="14" max="14" width="16.88671875" bestFit="1" customWidth="1"/>
    <col min="15" max="15" width="9.6640625" customWidth="1"/>
  </cols>
  <sheetData>
    <row r="1" spans="1:15" x14ac:dyDescent="0.3">
      <c r="A1" t="s">
        <v>0</v>
      </c>
      <c r="B1" t="s">
        <v>1</v>
      </c>
      <c r="C1" t="s">
        <v>6665</v>
      </c>
      <c r="D1" t="s">
        <v>2</v>
      </c>
      <c r="E1" t="s">
        <v>3</v>
      </c>
      <c r="F1" t="s">
        <v>4</v>
      </c>
      <c r="G1" t="s">
        <v>5</v>
      </c>
      <c r="H1" t="s">
        <v>6</v>
      </c>
      <c r="I1" t="s">
        <v>7</v>
      </c>
      <c r="J1" t="s">
        <v>8</v>
      </c>
      <c r="K1" s="3" t="s">
        <v>9</v>
      </c>
      <c r="L1" t="s">
        <v>10</v>
      </c>
      <c r="M1" s="3" t="s">
        <v>11</v>
      </c>
      <c r="N1" t="s">
        <v>12</v>
      </c>
      <c r="O1" t="s">
        <v>13</v>
      </c>
    </row>
    <row r="2" spans="1:15" x14ac:dyDescent="0.3">
      <c r="A2" s="1" t="s">
        <v>14</v>
      </c>
      <c r="B2" s="2">
        <v>45718</v>
      </c>
      <c r="C2" s="1" t="s">
        <v>6666</v>
      </c>
      <c r="D2" s="1" t="s">
        <v>15</v>
      </c>
      <c r="E2">
        <v>2025</v>
      </c>
      <c r="F2" s="1" t="s">
        <v>16</v>
      </c>
      <c r="G2" s="1" t="s">
        <v>17</v>
      </c>
      <c r="H2" s="1" t="s">
        <v>18</v>
      </c>
      <c r="I2" s="1" t="s">
        <v>19</v>
      </c>
      <c r="J2" s="1" t="s">
        <v>20</v>
      </c>
      <c r="K2" s="3">
        <v>6.07</v>
      </c>
      <c r="L2">
        <v>2</v>
      </c>
      <c r="M2" s="3">
        <v>12.14</v>
      </c>
      <c r="N2" s="1" t="s">
        <v>21</v>
      </c>
      <c r="O2" s="1" t="s">
        <v>22</v>
      </c>
    </row>
    <row r="3" spans="1:15" x14ac:dyDescent="0.3">
      <c r="A3" s="1" t="s">
        <v>23</v>
      </c>
      <c r="B3" s="2">
        <v>45467</v>
      </c>
      <c r="C3" s="1" t="s">
        <v>6667</v>
      </c>
      <c r="D3" s="1" t="s">
        <v>24</v>
      </c>
      <c r="E3">
        <v>2024</v>
      </c>
      <c r="F3" s="1" t="s">
        <v>25</v>
      </c>
      <c r="G3" s="1" t="s">
        <v>26</v>
      </c>
      <c r="H3" s="1" t="s">
        <v>27</v>
      </c>
      <c r="I3" s="1" t="s">
        <v>28</v>
      </c>
      <c r="J3" s="1" t="s">
        <v>20</v>
      </c>
      <c r="K3" s="3">
        <v>29.43</v>
      </c>
      <c r="L3">
        <v>1</v>
      </c>
      <c r="M3" s="3">
        <v>29.43</v>
      </c>
      <c r="N3" s="1" t="s">
        <v>29</v>
      </c>
      <c r="O3" s="1" t="s">
        <v>30</v>
      </c>
    </row>
    <row r="4" spans="1:15" x14ac:dyDescent="0.3">
      <c r="A4" s="1" t="s">
        <v>31</v>
      </c>
      <c r="B4" s="2">
        <v>45128</v>
      </c>
      <c r="C4" s="1" t="s">
        <v>6668</v>
      </c>
      <c r="D4" s="1" t="s">
        <v>32</v>
      </c>
      <c r="E4">
        <v>2023</v>
      </c>
      <c r="F4" s="1" t="s">
        <v>33</v>
      </c>
      <c r="G4" s="1" t="s">
        <v>34</v>
      </c>
      <c r="H4" s="1" t="s">
        <v>35</v>
      </c>
      <c r="I4" s="1" t="s">
        <v>36</v>
      </c>
      <c r="J4" s="1" t="s">
        <v>20</v>
      </c>
      <c r="K4" s="3">
        <v>26.89</v>
      </c>
      <c r="L4">
        <v>3</v>
      </c>
      <c r="M4" s="3">
        <v>80.67</v>
      </c>
      <c r="N4" s="1" t="s">
        <v>6669</v>
      </c>
      <c r="O4" s="1" t="s">
        <v>37</v>
      </c>
    </row>
    <row r="5" spans="1:15" x14ac:dyDescent="0.3">
      <c r="A5" s="1" t="s">
        <v>38</v>
      </c>
      <c r="B5" s="2">
        <v>44972</v>
      </c>
      <c r="C5" s="1" t="s">
        <v>6670</v>
      </c>
      <c r="D5" s="1" t="s">
        <v>39</v>
      </c>
      <c r="E5">
        <v>2023</v>
      </c>
      <c r="F5" s="1" t="s">
        <v>40</v>
      </c>
      <c r="G5" s="1" t="s">
        <v>41</v>
      </c>
      <c r="H5" s="1" t="s">
        <v>42</v>
      </c>
      <c r="I5" s="1" t="s">
        <v>43</v>
      </c>
      <c r="J5" s="1" t="s">
        <v>20</v>
      </c>
      <c r="K5" s="3">
        <v>27.85</v>
      </c>
      <c r="L5">
        <v>5</v>
      </c>
      <c r="M5" s="3">
        <v>139.25</v>
      </c>
      <c r="N5" s="1" t="s">
        <v>6669</v>
      </c>
      <c r="O5" s="1" t="s">
        <v>44</v>
      </c>
    </row>
    <row r="6" spans="1:15" x14ac:dyDescent="0.3">
      <c r="A6" s="1" t="s">
        <v>45</v>
      </c>
      <c r="B6" s="2">
        <v>45054</v>
      </c>
      <c r="C6" s="1" t="s">
        <v>6667</v>
      </c>
      <c r="D6" s="1" t="s">
        <v>46</v>
      </c>
      <c r="E6">
        <v>2023</v>
      </c>
      <c r="F6" s="1" t="s">
        <v>47</v>
      </c>
      <c r="G6" s="1" t="s">
        <v>48</v>
      </c>
      <c r="H6" s="1" t="s">
        <v>49</v>
      </c>
      <c r="I6" s="1" t="s">
        <v>50</v>
      </c>
      <c r="J6" s="1" t="s">
        <v>51</v>
      </c>
      <c r="K6" s="3">
        <v>38.299999999999997</v>
      </c>
      <c r="L6">
        <v>5</v>
      </c>
      <c r="M6" s="3">
        <v>191.5</v>
      </c>
      <c r="N6" s="1" t="s">
        <v>6669</v>
      </c>
      <c r="O6" s="1" t="s">
        <v>52</v>
      </c>
    </row>
    <row r="7" spans="1:15" x14ac:dyDescent="0.3">
      <c r="A7" s="1" t="s">
        <v>53</v>
      </c>
      <c r="B7" s="2">
        <v>45251</v>
      </c>
      <c r="C7" s="1" t="s">
        <v>6671</v>
      </c>
      <c r="D7" s="1" t="s">
        <v>54</v>
      </c>
      <c r="E7">
        <v>2023</v>
      </c>
      <c r="F7" s="1" t="s">
        <v>55</v>
      </c>
      <c r="G7" s="1" t="s">
        <v>56</v>
      </c>
      <c r="H7" s="1" t="s">
        <v>57</v>
      </c>
      <c r="I7" s="1" t="s">
        <v>58</v>
      </c>
      <c r="J7" s="1" t="s">
        <v>51</v>
      </c>
      <c r="K7" s="3">
        <v>14.57</v>
      </c>
      <c r="L7">
        <v>4</v>
      </c>
      <c r="M7" s="3">
        <v>58.28</v>
      </c>
      <c r="N7" s="1" t="s">
        <v>21</v>
      </c>
      <c r="O7" s="1" t="s">
        <v>37</v>
      </c>
    </row>
    <row r="8" spans="1:15" x14ac:dyDescent="0.3">
      <c r="A8" s="1" t="s">
        <v>59</v>
      </c>
      <c r="B8" s="2">
        <v>45189</v>
      </c>
      <c r="C8" s="1" t="s">
        <v>6670</v>
      </c>
      <c r="D8" s="1" t="s">
        <v>60</v>
      </c>
      <c r="E8">
        <v>2023</v>
      </c>
      <c r="F8" s="1" t="s">
        <v>61</v>
      </c>
      <c r="G8" s="1" t="s">
        <v>62</v>
      </c>
      <c r="H8" s="1" t="s">
        <v>63</v>
      </c>
      <c r="I8" s="1" t="s">
        <v>64</v>
      </c>
      <c r="J8" s="1" t="s">
        <v>20</v>
      </c>
      <c r="K8" s="3">
        <v>15.07</v>
      </c>
      <c r="L8">
        <v>3</v>
      </c>
      <c r="M8" s="3">
        <v>45.21</v>
      </c>
      <c r="N8" s="1" t="s">
        <v>21</v>
      </c>
      <c r="O8" s="1" t="s">
        <v>30</v>
      </c>
    </row>
    <row r="9" spans="1:15" x14ac:dyDescent="0.3">
      <c r="A9" s="1" t="s">
        <v>65</v>
      </c>
      <c r="B9" s="2">
        <v>45183</v>
      </c>
      <c r="C9" s="1" t="s">
        <v>6672</v>
      </c>
      <c r="D9" s="1" t="s">
        <v>60</v>
      </c>
      <c r="E9">
        <v>2023</v>
      </c>
      <c r="F9" s="1" t="s">
        <v>66</v>
      </c>
      <c r="G9" s="1" t="s">
        <v>67</v>
      </c>
      <c r="H9" s="1" t="s">
        <v>68</v>
      </c>
      <c r="I9" s="1" t="s">
        <v>69</v>
      </c>
      <c r="J9" s="1" t="s">
        <v>70</v>
      </c>
      <c r="K9" s="3">
        <v>33.78</v>
      </c>
      <c r="L9">
        <v>1</v>
      </c>
      <c r="M9" s="3">
        <v>33.78</v>
      </c>
      <c r="N9" s="1" t="s">
        <v>29</v>
      </c>
      <c r="O9" s="1" t="s">
        <v>30</v>
      </c>
    </row>
    <row r="10" spans="1:15" x14ac:dyDescent="0.3">
      <c r="A10" s="1" t="s">
        <v>71</v>
      </c>
      <c r="B10" s="2">
        <v>45498</v>
      </c>
      <c r="C10" s="1" t="s">
        <v>6672</v>
      </c>
      <c r="D10" s="1" t="s">
        <v>32</v>
      </c>
      <c r="E10">
        <v>2024</v>
      </c>
      <c r="F10" s="1" t="s">
        <v>47</v>
      </c>
      <c r="G10" s="1" t="s">
        <v>72</v>
      </c>
      <c r="H10" s="1" t="s">
        <v>73</v>
      </c>
      <c r="I10" s="1" t="s">
        <v>74</v>
      </c>
      <c r="J10" s="1" t="s">
        <v>20</v>
      </c>
      <c r="K10" s="3">
        <v>24.12</v>
      </c>
      <c r="L10">
        <v>3</v>
      </c>
      <c r="M10" s="3">
        <v>72.36</v>
      </c>
      <c r="N10" s="1" t="s">
        <v>21</v>
      </c>
      <c r="O10" s="1" t="s">
        <v>22</v>
      </c>
    </row>
    <row r="11" spans="1:15" x14ac:dyDescent="0.3">
      <c r="A11" s="1" t="s">
        <v>75</v>
      </c>
      <c r="B11" s="2">
        <v>45430</v>
      </c>
      <c r="C11" s="1" t="s">
        <v>6673</v>
      </c>
      <c r="D11" s="1" t="s">
        <v>46</v>
      </c>
      <c r="E11">
        <v>2024</v>
      </c>
      <c r="F11" s="1" t="s">
        <v>76</v>
      </c>
      <c r="G11" s="1" t="s">
        <v>77</v>
      </c>
      <c r="H11" s="1" t="s">
        <v>78</v>
      </c>
      <c r="I11" s="1" t="s">
        <v>79</v>
      </c>
      <c r="J11" s="1" t="s">
        <v>70</v>
      </c>
      <c r="K11" s="3">
        <v>41.14</v>
      </c>
      <c r="L11">
        <v>5</v>
      </c>
      <c r="M11" s="3">
        <v>205.7</v>
      </c>
      <c r="N11" s="1" t="s">
        <v>21</v>
      </c>
      <c r="O11" s="1" t="s">
        <v>80</v>
      </c>
    </row>
    <row r="12" spans="1:15" x14ac:dyDescent="0.3">
      <c r="A12" s="1" t="s">
        <v>81</v>
      </c>
      <c r="B12" s="2">
        <v>45383</v>
      </c>
      <c r="C12" s="1" t="s">
        <v>6667</v>
      </c>
      <c r="D12" s="1" t="s">
        <v>82</v>
      </c>
      <c r="E12">
        <v>2024</v>
      </c>
      <c r="F12" s="1" t="s">
        <v>83</v>
      </c>
      <c r="G12" s="1" t="s">
        <v>84</v>
      </c>
      <c r="H12" s="1" t="s">
        <v>85</v>
      </c>
      <c r="I12" s="1" t="s">
        <v>86</v>
      </c>
      <c r="J12" s="1" t="s">
        <v>87</v>
      </c>
      <c r="K12" s="3">
        <v>29.47</v>
      </c>
      <c r="L12">
        <v>1</v>
      </c>
      <c r="M12" s="3">
        <v>29.47</v>
      </c>
      <c r="N12" s="1" t="s">
        <v>88</v>
      </c>
      <c r="O12" s="1" t="s">
        <v>52</v>
      </c>
    </row>
    <row r="13" spans="1:15" x14ac:dyDescent="0.3">
      <c r="A13" s="1" t="s">
        <v>89</v>
      </c>
      <c r="B13" s="2">
        <v>45892</v>
      </c>
      <c r="C13" s="1" t="s">
        <v>6673</v>
      </c>
      <c r="D13" s="1" t="s">
        <v>90</v>
      </c>
      <c r="E13">
        <v>2025</v>
      </c>
      <c r="F13" s="1" t="s">
        <v>91</v>
      </c>
      <c r="G13" s="1" t="s">
        <v>92</v>
      </c>
      <c r="H13" s="1" t="s">
        <v>93</v>
      </c>
      <c r="I13" s="1" t="s">
        <v>94</v>
      </c>
      <c r="J13" s="1" t="s">
        <v>51</v>
      </c>
      <c r="K13" s="3">
        <v>21.34</v>
      </c>
      <c r="L13">
        <v>1</v>
      </c>
      <c r="M13" s="3">
        <v>21.34</v>
      </c>
      <c r="N13" s="1" t="s">
        <v>21</v>
      </c>
      <c r="O13" s="1" t="s">
        <v>95</v>
      </c>
    </row>
    <row r="14" spans="1:15" x14ac:dyDescent="0.3">
      <c r="A14" s="1" t="s">
        <v>96</v>
      </c>
      <c r="B14" s="2">
        <v>45598</v>
      </c>
      <c r="C14" s="1" t="s">
        <v>6673</v>
      </c>
      <c r="D14" s="1" t="s">
        <v>54</v>
      </c>
      <c r="E14">
        <v>2024</v>
      </c>
      <c r="F14" s="1" t="s">
        <v>97</v>
      </c>
      <c r="G14" s="1" t="s">
        <v>98</v>
      </c>
      <c r="H14" s="1" t="s">
        <v>99</v>
      </c>
      <c r="I14" s="1" t="s">
        <v>100</v>
      </c>
      <c r="J14" s="1" t="s">
        <v>20</v>
      </c>
      <c r="K14" s="3">
        <v>24.15</v>
      </c>
      <c r="L14">
        <v>4</v>
      </c>
      <c r="M14" s="3">
        <v>96.6</v>
      </c>
      <c r="N14" s="1" t="s">
        <v>21</v>
      </c>
      <c r="O14" s="1" t="s">
        <v>30</v>
      </c>
    </row>
    <row r="15" spans="1:15" x14ac:dyDescent="0.3">
      <c r="A15" s="1" t="s">
        <v>101</v>
      </c>
      <c r="B15" s="2">
        <v>44894</v>
      </c>
      <c r="C15" s="1" t="s">
        <v>6671</v>
      </c>
      <c r="D15" s="1" t="s">
        <v>54</v>
      </c>
      <c r="E15">
        <v>2022</v>
      </c>
      <c r="F15" s="1" t="s">
        <v>102</v>
      </c>
      <c r="G15" s="1" t="s">
        <v>103</v>
      </c>
      <c r="H15" s="1" t="s">
        <v>104</v>
      </c>
      <c r="I15" s="1" t="s">
        <v>105</v>
      </c>
      <c r="J15" s="1" t="s">
        <v>20</v>
      </c>
      <c r="K15" s="3">
        <v>37.14</v>
      </c>
      <c r="L15">
        <v>3</v>
      </c>
      <c r="M15" s="3">
        <v>111.42</v>
      </c>
      <c r="N15" s="1" t="s">
        <v>21</v>
      </c>
      <c r="O15" s="1" t="s">
        <v>22</v>
      </c>
    </row>
    <row r="16" spans="1:15" x14ac:dyDescent="0.3">
      <c r="A16" s="1" t="s">
        <v>106</v>
      </c>
      <c r="B16" s="2">
        <v>45286</v>
      </c>
      <c r="C16" s="1" t="s">
        <v>6671</v>
      </c>
      <c r="D16" s="1" t="s">
        <v>107</v>
      </c>
      <c r="E16">
        <v>2023</v>
      </c>
      <c r="F16" s="1" t="s">
        <v>108</v>
      </c>
      <c r="G16" s="1" t="s">
        <v>109</v>
      </c>
      <c r="H16" s="1" t="s">
        <v>110</v>
      </c>
      <c r="I16" s="1" t="s">
        <v>111</v>
      </c>
      <c r="J16" s="1" t="s">
        <v>70</v>
      </c>
      <c r="K16" s="3">
        <v>41.06</v>
      </c>
      <c r="L16">
        <v>5</v>
      </c>
      <c r="M16" s="3">
        <v>205.3</v>
      </c>
      <c r="N16" s="1" t="s">
        <v>21</v>
      </c>
      <c r="O16" s="1" t="s">
        <v>22</v>
      </c>
    </row>
    <row r="17" spans="1:15" x14ac:dyDescent="0.3">
      <c r="A17" s="1" t="s">
        <v>112</v>
      </c>
      <c r="B17" s="2">
        <v>45243</v>
      </c>
      <c r="C17" s="1" t="s">
        <v>6667</v>
      </c>
      <c r="D17" s="1" t="s">
        <v>54</v>
      </c>
      <c r="E17">
        <v>2023</v>
      </c>
      <c r="F17" s="1" t="s">
        <v>113</v>
      </c>
      <c r="G17" s="1" t="s">
        <v>114</v>
      </c>
      <c r="H17" s="1" t="s">
        <v>115</v>
      </c>
      <c r="I17" s="1" t="s">
        <v>116</v>
      </c>
      <c r="J17" s="1" t="s">
        <v>70</v>
      </c>
      <c r="K17" s="3">
        <v>44.56</v>
      </c>
      <c r="L17">
        <v>5</v>
      </c>
      <c r="M17" s="3">
        <v>222.8</v>
      </c>
      <c r="N17" s="1" t="s">
        <v>21</v>
      </c>
      <c r="O17" s="1" t="s">
        <v>37</v>
      </c>
    </row>
    <row r="18" spans="1:15" x14ac:dyDescent="0.3">
      <c r="A18" s="1" t="s">
        <v>117</v>
      </c>
      <c r="B18" s="2">
        <v>45006</v>
      </c>
      <c r="C18" s="1" t="s">
        <v>6671</v>
      </c>
      <c r="D18" s="1" t="s">
        <v>15</v>
      </c>
      <c r="E18">
        <v>2023</v>
      </c>
      <c r="F18" s="1" t="s">
        <v>118</v>
      </c>
      <c r="G18" s="1" t="s">
        <v>119</v>
      </c>
      <c r="H18" s="1" t="s">
        <v>120</v>
      </c>
      <c r="I18" s="1" t="s">
        <v>121</v>
      </c>
      <c r="J18" s="1" t="s">
        <v>51</v>
      </c>
      <c r="K18" s="3">
        <v>33.659999999999997</v>
      </c>
      <c r="L18">
        <v>4</v>
      </c>
      <c r="M18" s="3">
        <v>134.63999999999999</v>
      </c>
      <c r="N18" s="1" t="s">
        <v>6669</v>
      </c>
      <c r="O18" s="1" t="s">
        <v>30</v>
      </c>
    </row>
    <row r="19" spans="1:15" x14ac:dyDescent="0.3">
      <c r="A19" s="1" t="s">
        <v>122</v>
      </c>
      <c r="B19" s="2">
        <v>44976</v>
      </c>
      <c r="C19" s="1" t="s">
        <v>6666</v>
      </c>
      <c r="D19" s="1" t="s">
        <v>39</v>
      </c>
      <c r="E19">
        <v>2023</v>
      </c>
      <c r="F19" s="1" t="s">
        <v>123</v>
      </c>
      <c r="G19" s="1" t="s">
        <v>124</v>
      </c>
      <c r="H19" s="1" t="s">
        <v>125</v>
      </c>
      <c r="I19" s="1" t="s">
        <v>126</v>
      </c>
      <c r="J19" s="1" t="s">
        <v>20</v>
      </c>
      <c r="K19" s="3">
        <v>37.06</v>
      </c>
      <c r="L19">
        <v>4</v>
      </c>
      <c r="M19" s="3">
        <v>148.24</v>
      </c>
      <c r="N19" s="1" t="s">
        <v>6669</v>
      </c>
      <c r="O19" s="1" t="s">
        <v>22</v>
      </c>
    </row>
    <row r="20" spans="1:15" x14ac:dyDescent="0.3">
      <c r="A20" s="1" t="s">
        <v>127</v>
      </c>
      <c r="B20" s="2">
        <v>45257</v>
      </c>
      <c r="C20" s="1" t="s">
        <v>6667</v>
      </c>
      <c r="D20" s="1" t="s">
        <v>54</v>
      </c>
      <c r="E20">
        <v>2023</v>
      </c>
      <c r="F20" s="1" t="s">
        <v>128</v>
      </c>
      <c r="G20" s="1" t="s">
        <v>129</v>
      </c>
      <c r="H20" s="1" t="s">
        <v>130</v>
      </c>
      <c r="I20" s="1" t="s">
        <v>131</v>
      </c>
      <c r="J20" s="1" t="s">
        <v>70</v>
      </c>
      <c r="K20" s="3">
        <v>8.24</v>
      </c>
      <c r="L20">
        <v>3</v>
      </c>
      <c r="M20" s="3">
        <v>24.72</v>
      </c>
      <c r="N20" s="1" t="s">
        <v>21</v>
      </c>
      <c r="O20" s="1" t="s">
        <v>22</v>
      </c>
    </row>
    <row r="21" spans="1:15" x14ac:dyDescent="0.3">
      <c r="A21" s="1" t="s">
        <v>132</v>
      </c>
      <c r="B21" s="2">
        <v>44841</v>
      </c>
      <c r="C21" s="1" t="s">
        <v>6668</v>
      </c>
      <c r="D21" s="1" t="s">
        <v>133</v>
      </c>
      <c r="E21">
        <v>2022</v>
      </c>
      <c r="F21" s="1" t="s">
        <v>134</v>
      </c>
      <c r="G21" s="1" t="s">
        <v>135</v>
      </c>
      <c r="H21" s="1" t="s">
        <v>136</v>
      </c>
      <c r="I21" s="1" t="s">
        <v>137</v>
      </c>
      <c r="J21" s="1" t="s">
        <v>51</v>
      </c>
      <c r="K21" s="3">
        <v>41.88</v>
      </c>
      <c r="L21">
        <v>4</v>
      </c>
      <c r="M21" s="3">
        <v>167.52</v>
      </c>
      <c r="N21" s="1" t="s">
        <v>6669</v>
      </c>
      <c r="O21" s="1" t="s">
        <v>22</v>
      </c>
    </row>
    <row r="22" spans="1:15" x14ac:dyDescent="0.3">
      <c r="A22" s="1" t="s">
        <v>138</v>
      </c>
      <c r="B22" s="2">
        <v>45123</v>
      </c>
      <c r="C22" s="1" t="s">
        <v>6666</v>
      </c>
      <c r="D22" s="1" t="s">
        <v>32</v>
      </c>
      <c r="E22">
        <v>2023</v>
      </c>
      <c r="F22" s="1" t="s">
        <v>139</v>
      </c>
      <c r="G22" s="1" t="s">
        <v>140</v>
      </c>
      <c r="H22" s="1" t="s">
        <v>141</v>
      </c>
      <c r="I22" s="1" t="s">
        <v>142</v>
      </c>
      <c r="J22" s="1" t="s">
        <v>70</v>
      </c>
      <c r="K22" s="3">
        <v>51.31</v>
      </c>
      <c r="L22">
        <v>2</v>
      </c>
      <c r="M22" s="3">
        <v>102.62</v>
      </c>
      <c r="N22" s="1" t="s">
        <v>6669</v>
      </c>
      <c r="O22" s="1" t="s">
        <v>22</v>
      </c>
    </row>
    <row r="23" spans="1:15" x14ac:dyDescent="0.3">
      <c r="A23" s="1" t="s">
        <v>143</v>
      </c>
      <c r="B23" s="2">
        <v>45491</v>
      </c>
      <c r="C23" s="1" t="s">
        <v>6672</v>
      </c>
      <c r="D23" s="1" t="s">
        <v>32</v>
      </c>
      <c r="E23">
        <v>2024</v>
      </c>
      <c r="F23" s="1" t="s">
        <v>144</v>
      </c>
      <c r="G23" s="1" t="s">
        <v>145</v>
      </c>
      <c r="H23" s="1" t="s">
        <v>146</v>
      </c>
      <c r="I23" s="1" t="s">
        <v>147</v>
      </c>
      <c r="J23" s="1" t="s">
        <v>20</v>
      </c>
      <c r="K23" s="3">
        <v>42.35</v>
      </c>
      <c r="L23">
        <v>3</v>
      </c>
      <c r="M23" s="3">
        <v>127.05</v>
      </c>
      <c r="N23" s="1" t="s">
        <v>6669</v>
      </c>
      <c r="O23" s="1" t="s">
        <v>37</v>
      </c>
    </row>
    <row r="24" spans="1:15" x14ac:dyDescent="0.3">
      <c r="A24" s="1" t="s">
        <v>148</v>
      </c>
      <c r="B24" s="2">
        <v>45208</v>
      </c>
      <c r="C24" s="1" t="s">
        <v>6667</v>
      </c>
      <c r="D24" s="1" t="s">
        <v>133</v>
      </c>
      <c r="E24">
        <v>2023</v>
      </c>
      <c r="F24" s="1" t="s">
        <v>149</v>
      </c>
      <c r="G24" s="1" t="s">
        <v>150</v>
      </c>
      <c r="H24" s="1" t="s">
        <v>151</v>
      </c>
      <c r="I24" s="1" t="s">
        <v>152</v>
      </c>
      <c r="J24" s="1" t="s">
        <v>87</v>
      </c>
      <c r="K24" s="3">
        <v>27.5</v>
      </c>
      <c r="L24">
        <v>2</v>
      </c>
      <c r="M24" s="3">
        <v>55</v>
      </c>
      <c r="N24" s="1" t="s">
        <v>21</v>
      </c>
      <c r="O24" s="1" t="s">
        <v>22</v>
      </c>
    </row>
    <row r="25" spans="1:15" x14ac:dyDescent="0.3">
      <c r="A25" s="1" t="s">
        <v>153</v>
      </c>
      <c r="B25" s="2">
        <v>45877</v>
      </c>
      <c r="C25" s="1" t="s">
        <v>6668</v>
      </c>
      <c r="D25" s="1" t="s">
        <v>90</v>
      </c>
      <c r="E25">
        <v>2025</v>
      </c>
      <c r="F25" s="1" t="s">
        <v>154</v>
      </c>
      <c r="G25" s="1" t="s">
        <v>155</v>
      </c>
      <c r="H25" s="1" t="s">
        <v>156</v>
      </c>
      <c r="I25" s="1" t="s">
        <v>157</v>
      </c>
      <c r="J25" s="1" t="s">
        <v>51</v>
      </c>
      <c r="K25" s="3">
        <v>32.64</v>
      </c>
      <c r="L25">
        <v>3</v>
      </c>
      <c r="M25" s="3">
        <v>97.92</v>
      </c>
      <c r="N25" s="1" t="s">
        <v>21</v>
      </c>
      <c r="O25" s="1" t="s">
        <v>95</v>
      </c>
    </row>
    <row r="26" spans="1:15" x14ac:dyDescent="0.3">
      <c r="A26" s="1" t="s">
        <v>158</v>
      </c>
      <c r="B26" s="2">
        <v>45142</v>
      </c>
      <c r="C26" s="1" t="s">
        <v>6668</v>
      </c>
      <c r="D26" s="1" t="s">
        <v>90</v>
      </c>
      <c r="E26">
        <v>2023</v>
      </c>
      <c r="F26" s="1" t="s">
        <v>159</v>
      </c>
      <c r="G26" s="1" t="s">
        <v>160</v>
      </c>
      <c r="H26" s="1" t="s">
        <v>161</v>
      </c>
      <c r="I26" s="1" t="s">
        <v>162</v>
      </c>
      <c r="J26" s="1" t="s">
        <v>51</v>
      </c>
      <c r="K26" s="3">
        <v>36.53</v>
      </c>
      <c r="L26">
        <v>4</v>
      </c>
      <c r="M26" s="3">
        <v>146.12</v>
      </c>
      <c r="N26" s="1" t="s">
        <v>88</v>
      </c>
      <c r="O26" s="1" t="s">
        <v>37</v>
      </c>
    </row>
    <row r="27" spans="1:15" x14ac:dyDescent="0.3">
      <c r="A27" s="1" t="s">
        <v>163</v>
      </c>
      <c r="B27" s="2">
        <v>45288</v>
      </c>
      <c r="C27" s="1" t="s">
        <v>6672</v>
      </c>
      <c r="D27" s="1" t="s">
        <v>107</v>
      </c>
      <c r="E27">
        <v>2023</v>
      </c>
      <c r="F27" s="1" t="s">
        <v>164</v>
      </c>
      <c r="G27" s="1" t="s">
        <v>165</v>
      </c>
      <c r="H27" s="1" t="s">
        <v>166</v>
      </c>
      <c r="I27" s="1" t="s">
        <v>167</v>
      </c>
      <c r="J27" s="1" t="s">
        <v>20</v>
      </c>
      <c r="K27" s="3">
        <v>54.12</v>
      </c>
      <c r="L27">
        <v>3</v>
      </c>
      <c r="M27" s="3">
        <v>162.36000000000001</v>
      </c>
      <c r="N27" s="1" t="s">
        <v>21</v>
      </c>
      <c r="O27" s="1" t="s">
        <v>22</v>
      </c>
    </row>
    <row r="28" spans="1:15" x14ac:dyDescent="0.3">
      <c r="A28" s="1" t="s">
        <v>168</v>
      </c>
      <c r="B28" s="2">
        <v>45456</v>
      </c>
      <c r="C28" s="1" t="s">
        <v>6672</v>
      </c>
      <c r="D28" s="1" t="s">
        <v>24</v>
      </c>
      <c r="E28">
        <v>2024</v>
      </c>
      <c r="F28" s="1" t="s">
        <v>169</v>
      </c>
      <c r="G28" s="1" t="s">
        <v>170</v>
      </c>
      <c r="H28" s="1" t="s">
        <v>171</v>
      </c>
      <c r="I28" s="1" t="s">
        <v>172</v>
      </c>
      <c r="J28" s="1" t="s">
        <v>70</v>
      </c>
      <c r="K28" s="3">
        <v>7.28</v>
      </c>
      <c r="L28">
        <v>2</v>
      </c>
      <c r="M28" s="3">
        <v>14.56</v>
      </c>
      <c r="N28" s="1" t="s">
        <v>6669</v>
      </c>
      <c r="O28" s="1" t="s">
        <v>22</v>
      </c>
    </row>
    <row r="29" spans="1:15" x14ac:dyDescent="0.3">
      <c r="A29" s="1" t="s">
        <v>173</v>
      </c>
      <c r="B29" s="2">
        <v>45623</v>
      </c>
      <c r="C29" s="1" t="s">
        <v>6670</v>
      </c>
      <c r="D29" s="1" t="s">
        <v>54</v>
      </c>
      <c r="E29">
        <v>2024</v>
      </c>
      <c r="F29" s="1" t="s">
        <v>174</v>
      </c>
      <c r="G29" s="1" t="s">
        <v>175</v>
      </c>
      <c r="H29" s="1" t="s">
        <v>176</v>
      </c>
      <c r="I29" s="1" t="s">
        <v>177</v>
      </c>
      <c r="J29" s="1" t="s">
        <v>20</v>
      </c>
      <c r="K29" s="3">
        <v>17.760000000000002</v>
      </c>
      <c r="L29">
        <v>2</v>
      </c>
      <c r="M29" s="3">
        <v>35.520000000000003</v>
      </c>
      <c r="N29" s="1" t="s">
        <v>6669</v>
      </c>
      <c r="O29" s="1" t="s">
        <v>37</v>
      </c>
    </row>
    <row r="30" spans="1:15" x14ac:dyDescent="0.3">
      <c r="A30" s="1" t="s">
        <v>178</v>
      </c>
      <c r="B30" s="2">
        <v>45120</v>
      </c>
      <c r="C30" s="1" t="s">
        <v>6672</v>
      </c>
      <c r="D30" s="1" t="s">
        <v>32</v>
      </c>
      <c r="E30">
        <v>2023</v>
      </c>
      <c r="F30" s="1" t="s">
        <v>179</v>
      </c>
      <c r="G30" s="1" t="s">
        <v>180</v>
      </c>
      <c r="H30" s="1" t="s">
        <v>181</v>
      </c>
      <c r="I30" s="1" t="s">
        <v>182</v>
      </c>
      <c r="J30" s="1" t="s">
        <v>70</v>
      </c>
      <c r="K30" s="3">
        <v>27.1</v>
      </c>
      <c r="L30">
        <v>4</v>
      </c>
      <c r="M30" s="3">
        <v>108.4</v>
      </c>
      <c r="N30" s="1" t="s">
        <v>88</v>
      </c>
      <c r="O30" s="1" t="s">
        <v>44</v>
      </c>
    </row>
    <row r="31" spans="1:15" x14ac:dyDescent="0.3">
      <c r="A31" s="1" t="s">
        <v>183</v>
      </c>
      <c r="B31" s="2">
        <v>45084</v>
      </c>
      <c r="C31" s="1" t="s">
        <v>6670</v>
      </c>
      <c r="D31" s="1" t="s">
        <v>24</v>
      </c>
      <c r="E31">
        <v>2023</v>
      </c>
      <c r="F31" s="1" t="s">
        <v>184</v>
      </c>
      <c r="G31" s="1" t="s">
        <v>185</v>
      </c>
      <c r="H31" s="1" t="s">
        <v>186</v>
      </c>
      <c r="I31" s="1" t="s">
        <v>187</v>
      </c>
      <c r="J31" s="1" t="s">
        <v>20</v>
      </c>
      <c r="K31" s="3">
        <v>32.29</v>
      </c>
      <c r="L31">
        <v>3</v>
      </c>
      <c r="M31" s="3">
        <v>96.87</v>
      </c>
      <c r="N31" s="1" t="s">
        <v>6669</v>
      </c>
      <c r="O31" s="1" t="s">
        <v>22</v>
      </c>
    </row>
    <row r="32" spans="1:15" x14ac:dyDescent="0.3">
      <c r="A32" s="1" t="s">
        <v>188</v>
      </c>
      <c r="B32" s="2">
        <v>45442</v>
      </c>
      <c r="C32" s="1" t="s">
        <v>6672</v>
      </c>
      <c r="D32" s="1" t="s">
        <v>46</v>
      </c>
      <c r="E32">
        <v>2024</v>
      </c>
      <c r="F32" s="1" t="s">
        <v>189</v>
      </c>
      <c r="G32" s="1" t="s">
        <v>190</v>
      </c>
      <c r="H32" s="1" t="s">
        <v>191</v>
      </c>
      <c r="I32" s="1" t="s">
        <v>192</v>
      </c>
      <c r="J32" s="1" t="s">
        <v>70</v>
      </c>
      <c r="K32" s="3">
        <v>5.24</v>
      </c>
      <c r="L32">
        <v>4</v>
      </c>
      <c r="M32" s="3">
        <v>20.96</v>
      </c>
      <c r="N32" s="1" t="s">
        <v>6669</v>
      </c>
      <c r="O32" s="1" t="s">
        <v>193</v>
      </c>
    </row>
    <row r="33" spans="1:15" x14ac:dyDescent="0.3">
      <c r="A33" s="1" t="s">
        <v>194</v>
      </c>
      <c r="B33" s="2">
        <v>45192</v>
      </c>
      <c r="C33" s="1" t="s">
        <v>6673</v>
      </c>
      <c r="D33" s="1" t="s">
        <v>60</v>
      </c>
      <c r="E33">
        <v>2023</v>
      </c>
      <c r="F33" s="1" t="s">
        <v>195</v>
      </c>
      <c r="G33" s="1" t="s">
        <v>196</v>
      </c>
      <c r="H33" s="1" t="s">
        <v>197</v>
      </c>
      <c r="I33" s="1" t="s">
        <v>198</v>
      </c>
      <c r="J33" s="1" t="s">
        <v>70</v>
      </c>
      <c r="K33" s="3">
        <v>6.11</v>
      </c>
      <c r="L33">
        <v>2</v>
      </c>
      <c r="M33" s="3">
        <v>12.22</v>
      </c>
      <c r="N33" s="1" t="s">
        <v>21</v>
      </c>
      <c r="O33" s="1" t="s">
        <v>193</v>
      </c>
    </row>
    <row r="34" spans="1:15" x14ac:dyDescent="0.3">
      <c r="A34" s="1" t="s">
        <v>199</v>
      </c>
      <c r="B34" s="2">
        <v>44909</v>
      </c>
      <c r="C34" s="1" t="s">
        <v>6670</v>
      </c>
      <c r="D34" s="1" t="s">
        <v>107</v>
      </c>
      <c r="E34">
        <v>2022</v>
      </c>
      <c r="F34" s="1" t="s">
        <v>200</v>
      </c>
      <c r="G34" s="1" t="s">
        <v>201</v>
      </c>
      <c r="H34" s="1" t="s">
        <v>202</v>
      </c>
      <c r="I34" s="1" t="s">
        <v>203</v>
      </c>
      <c r="J34" s="1" t="s">
        <v>20</v>
      </c>
      <c r="K34" s="3">
        <v>15.17</v>
      </c>
      <c r="L34">
        <v>2</v>
      </c>
      <c r="M34" s="3">
        <v>30.34</v>
      </c>
      <c r="N34" s="1" t="s">
        <v>21</v>
      </c>
      <c r="O34" s="1" t="s">
        <v>193</v>
      </c>
    </row>
    <row r="35" spans="1:15" x14ac:dyDescent="0.3">
      <c r="A35" s="1" t="s">
        <v>204</v>
      </c>
      <c r="B35" s="2">
        <v>44814</v>
      </c>
      <c r="C35" s="1" t="s">
        <v>6673</v>
      </c>
      <c r="D35" s="1" t="s">
        <v>60</v>
      </c>
      <c r="E35">
        <v>2022</v>
      </c>
      <c r="F35" s="1" t="s">
        <v>205</v>
      </c>
      <c r="G35" s="1" t="s">
        <v>206</v>
      </c>
      <c r="H35" s="1" t="s">
        <v>207</v>
      </c>
      <c r="I35" s="1" t="s">
        <v>208</v>
      </c>
      <c r="J35" s="1" t="s">
        <v>51</v>
      </c>
      <c r="K35" s="3">
        <v>13.88</v>
      </c>
      <c r="L35">
        <v>5</v>
      </c>
      <c r="M35" s="3">
        <v>69.400000000000006</v>
      </c>
      <c r="N35" s="1" t="s">
        <v>6669</v>
      </c>
      <c r="O35" s="1" t="s">
        <v>37</v>
      </c>
    </row>
    <row r="36" spans="1:15" x14ac:dyDescent="0.3">
      <c r="A36" s="1" t="s">
        <v>209</v>
      </c>
      <c r="B36" s="2">
        <v>45314</v>
      </c>
      <c r="C36" s="1" t="s">
        <v>6671</v>
      </c>
      <c r="D36" s="1" t="s">
        <v>210</v>
      </c>
      <c r="E36">
        <v>2024</v>
      </c>
      <c r="F36" s="1" t="s">
        <v>211</v>
      </c>
      <c r="G36" s="1" t="s">
        <v>212</v>
      </c>
      <c r="H36" s="1" t="s">
        <v>213</v>
      </c>
      <c r="I36" s="1" t="s">
        <v>214</v>
      </c>
      <c r="J36" s="1" t="s">
        <v>70</v>
      </c>
      <c r="K36" s="3">
        <v>21.49</v>
      </c>
      <c r="L36">
        <v>4</v>
      </c>
      <c r="M36" s="3">
        <v>85.96</v>
      </c>
      <c r="N36" s="1" t="s">
        <v>29</v>
      </c>
      <c r="O36" s="1" t="s">
        <v>44</v>
      </c>
    </row>
    <row r="37" spans="1:15" x14ac:dyDescent="0.3">
      <c r="A37" s="1" t="s">
        <v>215</v>
      </c>
      <c r="B37" s="2">
        <v>45258</v>
      </c>
      <c r="C37" s="1" t="s">
        <v>6671</v>
      </c>
      <c r="D37" s="1" t="s">
        <v>54</v>
      </c>
      <c r="E37">
        <v>2023</v>
      </c>
      <c r="F37" s="1" t="s">
        <v>216</v>
      </c>
      <c r="G37" s="1" t="s">
        <v>217</v>
      </c>
      <c r="H37" s="1" t="s">
        <v>218</v>
      </c>
      <c r="I37" s="1" t="s">
        <v>219</v>
      </c>
      <c r="J37" s="1" t="s">
        <v>70</v>
      </c>
      <c r="K37" s="3">
        <v>15.9</v>
      </c>
      <c r="L37">
        <v>2</v>
      </c>
      <c r="M37" s="3">
        <v>31.8</v>
      </c>
      <c r="N37" s="1" t="s">
        <v>29</v>
      </c>
      <c r="O37" s="1" t="s">
        <v>22</v>
      </c>
    </row>
    <row r="38" spans="1:15" x14ac:dyDescent="0.3">
      <c r="A38" s="1" t="s">
        <v>220</v>
      </c>
      <c r="B38" s="2">
        <v>45758</v>
      </c>
      <c r="C38" s="1" t="s">
        <v>6668</v>
      </c>
      <c r="D38" s="1" t="s">
        <v>82</v>
      </c>
      <c r="E38">
        <v>2025</v>
      </c>
      <c r="F38" s="1" t="s">
        <v>221</v>
      </c>
      <c r="G38" s="1" t="s">
        <v>222</v>
      </c>
      <c r="H38" s="1" t="s">
        <v>223</v>
      </c>
      <c r="I38" s="1" t="s">
        <v>224</v>
      </c>
      <c r="J38" s="1" t="s">
        <v>87</v>
      </c>
      <c r="K38" s="3">
        <v>36.729999999999997</v>
      </c>
      <c r="L38">
        <v>5</v>
      </c>
      <c r="M38" s="3">
        <v>183.65</v>
      </c>
      <c r="N38" s="1" t="s">
        <v>29</v>
      </c>
      <c r="O38" s="1" t="s">
        <v>44</v>
      </c>
    </row>
    <row r="39" spans="1:15" x14ac:dyDescent="0.3">
      <c r="A39" s="1" t="s">
        <v>225</v>
      </c>
      <c r="B39" s="2">
        <v>45807</v>
      </c>
      <c r="C39" s="1" t="s">
        <v>6668</v>
      </c>
      <c r="D39" s="1" t="s">
        <v>46</v>
      </c>
      <c r="E39">
        <v>2025</v>
      </c>
      <c r="F39" s="1" t="s">
        <v>226</v>
      </c>
      <c r="G39" s="1" t="s">
        <v>227</v>
      </c>
      <c r="H39" s="1" t="s">
        <v>228</v>
      </c>
      <c r="I39" s="1" t="s">
        <v>229</v>
      </c>
      <c r="J39" s="1" t="s">
        <v>20</v>
      </c>
      <c r="K39" s="3">
        <v>17.38</v>
      </c>
      <c r="L39">
        <v>5</v>
      </c>
      <c r="M39" s="3">
        <v>86.9</v>
      </c>
      <c r="N39" s="1" t="s">
        <v>21</v>
      </c>
      <c r="O39" s="1" t="s">
        <v>37</v>
      </c>
    </row>
    <row r="40" spans="1:15" x14ac:dyDescent="0.3">
      <c r="A40" s="1" t="s">
        <v>230</v>
      </c>
      <c r="B40" s="2">
        <v>45068</v>
      </c>
      <c r="C40" s="1" t="s">
        <v>6667</v>
      </c>
      <c r="D40" s="1" t="s">
        <v>46</v>
      </c>
      <c r="E40">
        <v>2023</v>
      </c>
      <c r="F40" s="1" t="s">
        <v>231</v>
      </c>
      <c r="G40" s="1" t="s">
        <v>232</v>
      </c>
      <c r="H40" s="1" t="s">
        <v>42</v>
      </c>
      <c r="I40" s="1" t="s">
        <v>233</v>
      </c>
      <c r="J40" s="1" t="s">
        <v>51</v>
      </c>
      <c r="K40" s="3">
        <v>38.31</v>
      </c>
      <c r="L40">
        <v>2</v>
      </c>
      <c r="M40" s="3">
        <v>76.62</v>
      </c>
      <c r="N40" s="1" t="s">
        <v>29</v>
      </c>
      <c r="O40" s="1" t="s">
        <v>52</v>
      </c>
    </row>
    <row r="41" spans="1:15" x14ac:dyDescent="0.3">
      <c r="A41" s="1" t="s">
        <v>234</v>
      </c>
      <c r="B41" s="2">
        <v>45256</v>
      </c>
      <c r="C41" s="1" t="s">
        <v>6666</v>
      </c>
      <c r="D41" s="1" t="s">
        <v>54</v>
      </c>
      <c r="E41">
        <v>2023</v>
      </c>
      <c r="F41" s="1" t="s">
        <v>235</v>
      </c>
      <c r="G41" s="1" t="s">
        <v>236</v>
      </c>
      <c r="H41" s="1" t="s">
        <v>237</v>
      </c>
      <c r="I41" s="1" t="s">
        <v>238</v>
      </c>
      <c r="J41" s="1" t="s">
        <v>70</v>
      </c>
      <c r="K41" s="3">
        <v>44.39</v>
      </c>
      <c r="L41">
        <v>5</v>
      </c>
      <c r="M41" s="3">
        <v>221.95</v>
      </c>
      <c r="N41" s="1" t="s">
        <v>6669</v>
      </c>
      <c r="O41" s="1" t="s">
        <v>22</v>
      </c>
    </row>
    <row r="42" spans="1:15" x14ac:dyDescent="0.3">
      <c r="A42" s="1" t="s">
        <v>239</v>
      </c>
      <c r="B42" s="2">
        <v>45481</v>
      </c>
      <c r="C42" s="1" t="s">
        <v>6667</v>
      </c>
      <c r="D42" s="1" t="s">
        <v>32</v>
      </c>
      <c r="E42">
        <v>2024</v>
      </c>
      <c r="F42" s="1" t="s">
        <v>240</v>
      </c>
      <c r="G42" s="1" t="s">
        <v>241</v>
      </c>
      <c r="H42" s="1" t="s">
        <v>242</v>
      </c>
      <c r="I42" s="1" t="s">
        <v>243</v>
      </c>
      <c r="J42" s="1" t="s">
        <v>51</v>
      </c>
      <c r="K42" s="3">
        <v>49.04</v>
      </c>
      <c r="L42">
        <v>3</v>
      </c>
      <c r="M42" s="3">
        <v>147.12</v>
      </c>
      <c r="N42" s="1" t="s">
        <v>29</v>
      </c>
      <c r="O42" s="1" t="s">
        <v>37</v>
      </c>
    </row>
    <row r="43" spans="1:15" x14ac:dyDescent="0.3">
      <c r="A43" s="1" t="s">
        <v>244</v>
      </c>
      <c r="B43" s="2">
        <v>44894</v>
      </c>
      <c r="C43" s="1" t="s">
        <v>6671</v>
      </c>
      <c r="D43" s="1" t="s">
        <v>54</v>
      </c>
      <c r="E43">
        <v>2022</v>
      </c>
      <c r="F43" s="1" t="s">
        <v>245</v>
      </c>
      <c r="G43" s="1" t="s">
        <v>246</v>
      </c>
      <c r="H43" s="1" t="s">
        <v>247</v>
      </c>
      <c r="I43" s="1" t="s">
        <v>248</v>
      </c>
      <c r="J43" s="1" t="s">
        <v>51</v>
      </c>
      <c r="K43" s="3">
        <v>15.23</v>
      </c>
      <c r="L43">
        <v>3</v>
      </c>
      <c r="M43" s="3">
        <v>45.69</v>
      </c>
      <c r="N43" s="1" t="s">
        <v>29</v>
      </c>
      <c r="O43" s="1" t="s">
        <v>80</v>
      </c>
    </row>
    <row r="44" spans="1:15" x14ac:dyDescent="0.3">
      <c r="A44" s="1" t="s">
        <v>249</v>
      </c>
      <c r="B44" s="2">
        <v>45508</v>
      </c>
      <c r="C44" s="1" t="s">
        <v>6666</v>
      </c>
      <c r="D44" s="1" t="s">
        <v>90</v>
      </c>
      <c r="E44">
        <v>2024</v>
      </c>
      <c r="F44" s="1" t="s">
        <v>250</v>
      </c>
      <c r="G44" s="1" t="s">
        <v>251</v>
      </c>
      <c r="H44" s="1" t="s">
        <v>252</v>
      </c>
      <c r="I44" s="1" t="s">
        <v>253</v>
      </c>
      <c r="J44" s="1" t="s">
        <v>70</v>
      </c>
      <c r="K44" s="3">
        <v>40.85</v>
      </c>
      <c r="L44">
        <v>3</v>
      </c>
      <c r="M44" s="3">
        <v>122.55</v>
      </c>
      <c r="N44" s="1" t="s">
        <v>21</v>
      </c>
      <c r="O44" s="1" t="s">
        <v>37</v>
      </c>
    </row>
    <row r="45" spans="1:15" x14ac:dyDescent="0.3">
      <c r="A45" s="1" t="s">
        <v>254</v>
      </c>
      <c r="B45" s="2">
        <v>45577</v>
      </c>
      <c r="C45" s="1" t="s">
        <v>6673</v>
      </c>
      <c r="D45" s="1" t="s">
        <v>133</v>
      </c>
      <c r="E45">
        <v>2024</v>
      </c>
      <c r="F45" s="1" t="s">
        <v>255</v>
      </c>
      <c r="G45" s="1" t="s">
        <v>256</v>
      </c>
      <c r="H45" s="1" t="s">
        <v>257</v>
      </c>
      <c r="I45" s="1" t="s">
        <v>258</v>
      </c>
      <c r="J45" s="1" t="s">
        <v>70</v>
      </c>
      <c r="K45" s="3">
        <v>19.37</v>
      </c>
      <c r="L45">
        <v>2</v>
      </c>
      <c r="M45" s="3">
        <v>38.74</v>
      </c>
      <c r="N45" s="1" t="s">
        <v>21</v>
      </c>
      <c r="O45" s="1" t="s">
        <v>37</v>
      </c>
    </row>
    <row r="46" spans="1:15" x14ac:dyDescent="0.3">
      <c r="A46" s="1" t="s">
        <v>259</v>
      </c>
      <c r="B46" s="2">
        <v>44949</v>
      </c>
      <c r="C46" s="1" t="s">
        <v>6667</v>
      </c>
      <c r="D46" s="1" t="s">
        <v>210</v>
      </c>
      <c r="E46">
        <v>2023</v>
      </c>
      <c r="F46" s="1" t="s">
        <v>260</v>
      </c>
      <c r="G46" s="1" t="s">
        <v>261</v>
      </c>
      <c r="H46" s="1" t="s">
        <v>262</v>
      </c>
      <c r="I46" s="1" t="s">
        <v>263</v>
      </c>
      <c r="J46" s="1" t="s">
        <v>87</v>
      </c>
      <c r="K46" s="3">
        <v>49.85</v>
      </c>
      <c r="L46">
        <v>4</v>
      </c>
      <c r="M46" s="3">
        <v>199.4</v>
      </c>
      <c r="N46" s="1" t="s">
        <v>29</v>
      </c>
      <c r="O46" s="1" t="s">
        <v>95</v>
      </c>
    </row>
    <row r="47" spans="1:15" x14ac:dyDescent="0.3">
      <c r="A47" s="1" t="s">
        <v>264</v>
      </c>
      <c r="B47" s="2">
        <v>45709</v>
      </c>
      <c r="C47" s="1" t="s">
        <v>6668</v>
      </c>
      <c r="D47" s="1" t="s">
        <v>39</v>
      </c>
      <c r="E47">
        <v>2025</v>
      </c>
      <c r="F47" s="1" t="s">
        <v>265</v>
      </c>
      <c r="G47" s="1" t="s">
        <v>266</v>
      </c>
      <c r="H47" s="1" t="s">
        <v>267</v>
      </c>
      <c r="I47" s="1" t="s">
        <v>268</v>
      </c>
      <c r="J47" s="1" t="s">
        <v>20</v>
      </c>
      <c r="K47" s="3">
        <v>8.8000000000000007</v>
      </c>
      <c r="L47">
        <v>1</v>
      </c>
      <c r="M47" s="3">
        <v>8.8000000000000007</v>
      </c>
      <c r="N47" s="1" t="s">
        <v>6669</v>
      </c>
      <c r="O47" s="1" t="s">
        <v>80</v>
      </c>
    </row>
    <row r="48" spans="1:15" x14ac:dyDescent="0.3">
      <c r="A48" s="1" t="s">
        <v>269</v>
      </c>
      <c r="B48" s="2">
        <v>45821</v>
      </c>
      <c r="C48" s="1" t="s">
        <v>6668</v>
      </c>
      <c r="D48" s="1" t="s">
        <v>24</v>
      </c>
      <c r="E48">
        <v>2025</v>
      </c>
      <c r="F48" s="1" t="s">
        <v>270</v>
      </c>
      <c r="G48" s="1" t="s">
        <v>271</v>
      </c>
      <c r="H48" s="1" t="s">
        <v>272</v>
      </c>
      <c r="I48" s="1" t="s">
        <v>273</v>
      </c>
      <c r="J48" s="1" t="s">
        <v>87</v>
      </c>
      <c r="K48" s="3">
        <v>55.9</v>
      </c>
      <c r="L48">
        <v>5</v>
      </c>
      <c r="M48" s="3">
        <v>279.5</v>
      </c>
      <c r="N48" s="1" t="s">
        <v>6669</v>
      </c>
      <c r="O48" s="1" t="s">
        <v>193</v>
      </c>
    </row>
    <row r="49" spans="1:15" x14ac:dyDescent="0.3">
      <c r="A49" s="1" t="s">
        <v>274</v>
      </c>
      <c r="B49" s="2">
        <v>45261</v>
      </c>
      <c r="C49" s="1" t="s">
        <v>6668</v>
      </c>
      <c r="D49" s="1" t="s">
        <v>107</v>
      </c>
      <c r="E49">
        <v>2023</v>
      </c>
      <c r="F49" s="1" t="s">
        <v>275</v>
      </c>
      <c r="G49" s="1" t="s">
        <v>276</v>
      </c>
      <c r="H49" s="1" t="s">
        <v>277</v>
      </c>
      <c r="I49" s="1" t="s">
        <v>278</v>
      </c>
      <c r="J49" s="1" t="s">
        <v>51</v>
      </c>
      <c r="K49" s="3">
        <v>14.42</v>
      </c>
      <c r="L49">
        <v>5</v>
      </c>
      <c r="M49" s="3">
        <v>72.099999999999994</v>
      </c>
      <c r="N49" s="1" t="s">
        <v>29</v>
      </c>
      <c r="O49" s="1" t="s">
        <v>44</v>
      </c>
    </row>
    <row r="50" spans="1:15" x14ac:dyDescent="0.3">
      <c r="A50" s="1" t="s">
        <v>279</v>
      </c>
      <c r="B50" s="2">
        <v>45169</v>
      </c>
      <c r="C50" s="1" t="s">
        <v>6672</v>
      </c>
      <c r="D50" s="1" t="s">
        <v>90</v>
      </c>
      <c r="E50">
        <v>2023</v>
      </c>
      <c r="F50" s="1" t="s">
        <v>280</v>
      </c>
      <c r="G50" s="1" t="s">
        <v>281</v>
      </c>
      <c r="H50" s="1" t="s">
        <v>282</v>
      </c>
      <c r="I50" s="1" t="s">
        <v>283</v>
      </c>
      <c r="J50" s="1" t="s">
        <v>70</v>
      </c>
      <c r="K50" s="3">
        <v>22.65</v>
      </c>
      <c r="L50">
        <v>1</v>
      </c>
      <c r="M50" s="3">
        <v>22.65</v>
      </c>
      <c r="N50" s="1" t="s">
        <v>29</v>
      </c>
      <c r="O50" s="1" t="s">
        <v>193</v>
      </c>
    </row>
    <row r="51" spans="1:15" x14ac:dyDescent="0.3">
      <c r="A51" s="1" t="s">
        <v>284</v>
      </c>
      <c r="B51" s="2">
        <v>44969</v>
      </c>
      <c r="C51" s="1" t="s">
        <v>6666</v>
      </c>
      <c r="D51" s="1" t="s">
        <v>39</v>
      </c>
      <c r="E51">
        <v>2023</v>
      </c>
      <c r="F51" s="1" t="s">
        <v>285</v>
      </c>
      <c r="G51" s="1" t="s">
        <v>286</v>
      </c>
      <c r="H51" s="1" t="s">
        <v>287</v>
      </c>
      <c r="I51" s="1" t="s">
        <v>288</v>
      </c>
      <c r="J51" s="1" t="s">
        <v>51</v>
      </c>
      <c r="K51" s="3">
        <v>26.87</v>
      </c>
      <c r="L51">
        <v>2</v>
      </c>
      <c r="M51" s="3">
        <v>53.74</v>
      </c>
      <c r="N51" s="1" t="s">
        <v>88</v>
      </c>
      <c r="O51" s="1" t="s">
        <v>52</v>
      </c>
    </row>
    <row r="52" spans="1:15" x14ac:dyDescent="0.3">
      <c r="A52" s="1" t="s">
        <v>289</v>
      </c>
      <c r="B52" s="2">
        <v>45621</v>
      </c>
      <c r="C52" s="1" t="s">
        <v>6667</v>
      </c>
      <c r="D52" s="1" t="s">
        <v>54</v>
      </c>
      <c r="E52">
        <v>2024</v>
      </c>
      <c r="F52" s="1" t="s">
        <v>290</v>
      </c>
      <c r="G52" s="1" t="s">
        <v>291</v>
      </c>
      <c r="H52" s="1" t="s">
        <v>292</v>
      </c>
      <c r="I52" s="1" t="s">
        <v>293</v>
      </c>
      <c r="J52" s="1" t="s">
        <v>70</v>
      </c>
      <c r="K52" s="3">
        <v>10.6</v>
      </c>
      <c r="L52">
        <v>2</v>
      </c>
      <c r="M52" s="3">
        <v>21.2</v>
      </c>
      <c r="N52" s="1" t="s">
        <v>6669</v>
      </c>
      <c r="O52" s="1" t="s">
        <v>44</v>
      </c>
    </row>
    <row r="53" spans="1:15" x14ac:dyDescent="0.3">
      <c r="A53" s="1" t="s">
        <v>294</v>
      </c>
      <c r="B53" s="2">
        <v>45528</v>
      </c>
      <c r="C53" s="1" t="s">
        <v>6673</v>
      </c>
      <c r="D53" s="1" t="s">
        <v>90</v>
      </c>
      <c r="E53">
        <v>2024</v>
      </c>
      <c r="F53" s="1" t="s">
        <v>295</v>
      </c>
      <c r="G53" s="1" t="s">
        <v>296</v>
      </c>
      <c r="H53" s="1" t="s">
        <v>297</v>
      </c>
      <c r="I53" s="1" t="s">
        <v>298</v>
      </c>
      <c r="J53" s="1" t="s">
        <v>70</v>
      </c>
      <c r="K53" s="3">
        <v>38.6</v>
      </c>
      <c r="L53">
        <v>5</v>
      </c>
      <c r="M53" s="3">
        <v>193</v>
      </c>
      <c r="N53" s="1" t="s">
        <v>6669</v>
      </c>
      <c r="O53" s="1" t="s">
        <v>95</v>
      </c>
    </row>
    <row r="54" spans="1:15" x14ac:dyDescent="0.3">
      <c r="A54" s="1" t="s">
        <v>299</v>
      </c>
      <c r="B54" s="2">
        <v>45083</v>
      </c>
      <c r="C54" s="1" t="s">
        <v>6671</v>
      </c>
      <c r="D54" s="1" t="s">
        <v>24</v>
      </c>
      <c r="E54">
        <v>2023</v>
      </c>
      <c r="F54" s="1" t="s">
        <v>300</v>
      </c>
      <c r="G54" s="1" t="s">
        <v>301</v>
      </c>
      <c r="H54" s="1" t="s">
        <v>302</v>
      </c>
      <c r="I54" s="1" t="s">
        <v>303</v>
      </c>
      <c r="J54" s="1" t="s">
        <v>70</v>
      </c>
      <c r="K54" s="3">
        <v>38.74</v>
      </c>
      <c r="L54">
        <v>4</v>
      </c>
      <c r="M54" s="3">
        <v>154.96</v>
      </c>
      <c r="N54" s="1" t="s">
        <v>29</v>
      </c>
      <c r="O54" s="1" t="s">
        <v>37</v>
      </c>
    </row>
    <row r="55" spans="1:15" x14ac:dyDescent="0.3">
      <c r="A55" s="1" t="s">
        <v>304</v>
      </c>
      <c r="B55" s="2">
        <v>45529</v>
      </c>
      <c r="C55" s="1" t="s">
        <v>6666</v>
      </c>
      <c r="D55" s="1" t="s">
        <v>90</v>
      </c>
      <c r="E55">
        <v>2024</v>
      </c>
      <c r="F55" s="1" t="s">
        <v>305</v>
      </c>
      <c r="G55" s="1" t="s">
        <v>306</v>
      </c>
      <c r="H55" s="1" t="s">
        <v>115</v>
      </c>
      <c r="I55" s="1" t="s">
        <v>116</v>
      </c>
      <c r="J55" s="1" t="s">
        <v>20</v>
      </c>
      <c r="K55" s="3">
        <v>41.68</v>
      </c>
      <c r="L55">
        <v>4</v>
      </c>
      <c r="M55" s="3">
        <v>166.72</v>
      </c>
      <c r="N55" s="1" t="s">
        <v>21</v>
      </c>
      <c r="O55" s="1" t="s">
        <v>37</v>
      </c>
    </row>
    <row r="56" spans="1:15" x14ac:dyDescent="0.3">
      <c r="A56" s="1" t="s">
        <v>307</v>
      </c>
      <c r="B56" s="2">
        <v>45191</v>
      </c>
      <c r="C56" s="1" t="s">
        <v>6668</v>
      </c>
      <c r="D56" s="1" t="s">
        <v>60</v>
      </c>
      <c r="E56">
        <v>2023</v>
      </c>
      <c r="F56" s="1" t="s">
        <v>308</v>
      </c>
      <c r="G56" s="1" t="s">
        <v>309</v>
      </c>
      <c r="H56" s="1" t="s">
        <v>310</v>
      </c>
      <c r="I56" s="1" t="s">
        <v>311</v>
      </c>
      <c r="J56" s="1" t="s">
        <v>87</v>
      </c>
      <c r="K56" s="3">
        <v>39.01</v>
      </c>
      <c r="L56">
        <v>2</v>
      </c>
      <c r="M56" s="3">
        <v>78.02</v>
      </c>
      <c r="N56" s="1" t="s">
        <v>6669</v>
      </c>
      <c r="O56" s="1" t="s">
        <v>52</v>
      </c>
    </row>
    <row r="57" spans="1:15" x14ac:dyDescent="0.3">
      <c r="A57" s="1" t="s">
        <v>312</v>
      </c>
      <c r="B57" s="2">
        <v>45195</v>
      </c>
      <c r="C57" s="1" t="s">
        <v>6671</v>
      </c>
      <c r="D57" s="1" t="s">
        <v>60</v>
      </c>
      <c r="E57">
        <v>2023</v>
      </c>
      <c r="F57" s="1" t="s">
        <v>313</v>
      </c>
      <c r="G57" s="1" t="s">
        <v>314</v>
      </c>
      <c r="H57" s="1" t="s">
        <v>93</v>
      </c>
      <c r="I57" s="1" t="s">
        <v>315</v>
      </c>
      <c r="J57" s="1" t="s">
        <v>87</v>
      </c>
      <c r="K57" s="3">
        <v>10.55</v>
      </c>
      <c r="L57">
        <v>2</v>
      </c>
      <c r="M57" s="3">
        <v>21.1</v>
      </c>
      <c r="N57" s="1" t="s">
        <v>29</v>
      </c>
      <c r="O57" s="1" t="s">
        <v>193</v>
      </c>
    </row>
    <row r="58" spans="1:15" x14ac:dyDescent="0.3">
      <c r="A58" s="1" t="s">
        <v>316</v>
      </c>
      <c r="B58" s="2">
        <v>45455</v>
      </c>
      <c r="C58" s="1" t="s">
        <v>6670</v>
      </c>
      <c r="D58" s="1" t="s">
        <v>24</v>
      </c>
      <c r="E58">
        <v>2024</v>
      </c>
      <c r="F58" s="1" t="s">
        <v>317</v>
      </c>
      <c r="G58" s="1" t="s">
        <v>318</v>
      </c>
      <c r="H58" s="1" t="s">
        <v>319</v>
      </c>
      <c r="I58" s="1" t="s">
        <v>320</v>
      </c>
      <c r="J58" s="1" t="s">
        <v>70</v>
      </c>
      <c r="K58" s="3">
        <v>27.93</v>
      </c>
      <c r="L58">
        <v>1</v>
      </c>
      <c r="M58" s="3">
        <v>27.93</v>
      </c>
      <c r="N58" s="1" t="s">
        <v>29</v>
      </c>
      <c r="O58" s="1" t="s">
        <v>52</v>
      </c>
    </row>
    <row r="59" spans="1:15" x14ac:dyDescent="0.3">
      <c r="A59" s="1" t="s">
        <v>321</v>
      </c>
      <c r="B59" s="2">
        <v>45247</v>
      </c>
      <c r="C59" s="1" t="s">
        <v>6668</v>
      </c>
      <c r="D59" s="1" t="s">
        <v>54</v>
      </c>
      <c r="E59">
        <v>2023</v>
      </c>
      <c r="F59" s="1" t="s">
        <v>322</v>
      </c>
      <c r="G59" s="1" t="s">
        <v>323</v>
      </c>
      <c r="H59" s="1" t="s">
        <v>324</v>
      </c>
      <c r="I59" s="1" t="s">
        <v>325</v>
      </c>
      <c r="J59" s="1" t="s">
        <v>70</v>
      </c>
      <c r="K59" s="3">
        <v>32.64</v>
      </c>
      <c r="L59">
        <v>5</v>
      </c>
      <c r="M59" s="3">
        <v>163.19999999999999</v>
      </c>
      <c r="N59" s="1" t="s">
        <v>29</v>
      </c>
      <c r="O59" s="1" t="s">
        <v>37</v>
      </c>
    </row>
    <row r="60" spans="1:15" x14ac:dyDescent="0.3">
      <c r="A60" s="1" t="s">
        <v>329</v>
      </c>
      <c r="B60" s="2">
        <v>45538</v>
      </c>
      <c r="C60" s="1" t="s">
        <v>6671</v>
      </c>
      <c r="D60" s="1" t="s">
        <v>60</v>
      </c>
      <c r="E60">
        <v>2024</v>
      </c>
      <c r="F60" s="1" t="s">
        <v>330</v>
      </c>
      <c r="G60" s="1" t="s">
        <v>331</v>
      </c>
      <c r="H60" s="1" t="s">
        <v>332</v>
      </c>
      <c r="I60" s="1" t="s">
        <v>333</v>
      </c>
      <c r="J60" s="1" t="s">
        <v>87</v>
      </c>
      <c r="K60" s="3">
        <v>44.59</v>
      </c>
      <c r="L60">
        <v>4</v>
      </c>
      <c r="M60" s="3">
        <v>178.36</v>
      </c>
      <c r="N60" s="1" t="s">
        <v>88</v>
      </c>
      <c r="O60" s="1" t="s">
        <v>193</v>
      </c>
    </row>
    <row r="61" spans="1:15" x14ac:dyDescent="0.3">
      <c r="A61" s="1" t="s">
        <v>334</v>
      </c>
      <c r="B61" s="2">
        <v>45230</v>
      </c>
      <c r="C61" s="1" t="s">
        <v>6671</v>
      </c>
      <c r="D61" s="1" t="s">
        <v>133</v>
      </c>
      <c r="E61">
        <v>2023</v>
      </c>
      <c r="F61" s="1" t="s">
        <v>335</v>
      </c>
      <c r="G61" s="1" t="s">
        <v>336</v>
      </c>
      <c r="H61" s="1" t="s">
        <v>337</v>
      </c>
      <c r="I61" s="1" t="s">
        <v>338</v>
      </c>
      <c r="J61" s="1" t="s">
        <v>51</v>
      </c>
      <c r="K61" s="3">
        <v>19.29</v>
      </c>
      <c r="L61">
        <v>5</v>
      </c>
      <c r="M61" s="3">
        <v>96.45</v>
      </c>
      <c r="N61" s="1" t="s">
        <v>88</v>
      </c>
      <c r="O61" s="1" t="s">
        <v>30</v>
      </c>
    </row>
    <row r="62" spans="1:15" x14ac:dyDescent="0.3">
      <c r="A62" s="1" t="s">
        <v>339</v>
      </c>
      <c r="B62" s="2">
        <v>45024</v>
      </c>
      <c r="C62" s="1" t="s">
        <v>6673</v>
      </c>
      <c r="D62" s="1" t="s">
        <v>82</v>
      </c>
      <c r="E62">
        <v>2023</v>
      </c>
      <c r="F62" s="1" t="s">
        <v>340</v>
      </c>
      <c r="G62" s="1" t="s">
        <v>341</v>
      </c>
      <c r="H62" s="1" t="s">
        <v>342</v>
      </c>
      <c r="I62" s="1" t="s">
        <v>343</v>
      </c>
      <c r="J62" s="1" t="s">
        <v>87</v>
      </c>
      <c r="K62" s="3">
        <v>35.01</v>
      </c>
      <c r="L62">
        <v>2</v>
      </c>
      <c r="M62" s="3">
        <v>70.02</v>
      </c>
      <c r="N62" s="1" t="s">
        <v>21</v>
      </c>
      <c r="O62" s="1" t="s">
        <v>44</v>
      </c>
    </row>
    <row r="63" spans="1:15" x14ac:dyDescent="0.3">
      <c r="A63" s="1" t="s">
        <v>344</v>
      </c>
      <c r="B63" s="2">
        <v>44947</v>
      </c>
      <c r="C63" s="1" t="s">
        <v>6673</v>
      </c>
      <c r="D63" s="1" t="s">
        <v>210</v>
      </c>
      <c r="E63">
        <v>2023</v>
      </c>
      <c r="F63" s="1" t="s">
        <v>216</v>
      </c>
      <c r="G63" s="1" t="s">
        <v>217</v>
      </c>
      <c r="H63" s="1" t="s">
        <v>345</v>
      </c>
      <c r="I63" s="1" t="s">
        <v>346</v>
      </c>
      <c r="J63" s="1" t="s">
        <v>87</v>
      </c>
      <c r="K63" s="3">
        <v>44.94</v>
      </c>
      <c r="L63">
        <v>2</v>
      </c>
      <c r="M63" s="3">
        <v>89.88</v>
      </c>
      <c r="N63" s="1" t="s">
        <v>29</v>
      </c>
      <c r="O63" s="1" t="s">
        <v>193</v>
      </c>
    </row>
    <row r="64" spans="1:15" x14ac:dyDescent="0.3">
      <c r="A64" s="1" t="s">
        <v>347</v>
      </c>
      <c r="B64" s="2">
        <v>45194</v>
      </c>
      <c r="C64" s="1" t="s">
        <v>6667</v>
      </c>
      <c r="D64" s="1" t="s">
        <v>60</v>
      </c>
      <c r="E64">
        <v>2023</v>
      </c>
      <c r="F64" s="1" t="s">
        <v>348</v>
      </c>
      <c r="G64" s="1" t="s">
        <v>349</v>
      </c>
      <c r="H64" s="1" t="s">
        <v>350</v>
      </c>
      <c r="I64" s="1" t="s">
        <v>351</v>
      </c>
      <c r="J64" s="1" t="s">
        <v>20</v>
      </c>
      <c r="K64" s="3">
        <v>33.33</v>
      </c>
      <c r="L64">
        <v>1</v>
      </c>
      <c r="M64" s="3">
        <v>33.33</v>
      </c>
      <c r="N64" s="1" t="s">
        <v>6669</v>
      </c>
      <c r="O64" s="1" t="s">
        <v>22</v>
      </c>
    </row>
    <row r="65" spans="1:15" x14ac:dyDescent="0.3">
      <c r="A65" s="1" t="s">
        <v>352</v>
      </c>
      <c r="B65" s="2">
        <v>45285</v>
      </c>
      <c r="C65" s="1" t="s">
        <v>6667</v>
      </c>
      <c r="D65" s="1" t="s">
        <v>107</v>
      </c>
      <c r="E65">
        <v>2023</v>
      </c>
      <c r="F65" s="1" t="s">
        <v>353</v>
      </c>
      <c r="G65" s="1" t="s">
        <v>354</v>
      </c>
      <c r="H65" s="1" t="s">
        <v>355</v>
      </c>
      <c r="I65" s="1" t="s">
        <v>356</v>
      </c>
      <c r="J65" s="1" t="s">
        <v>87</v>
      </c>
      <c r="K65" s="3">
        <v>33.770000000000003</v>
      </c>
      <c r="L65">
        <v>2</v>
      </c>
      <c r="M65" s="3">
        <v>67.540000000000006</v>
      </c>
      <c r="N65" s="1" t="s">
        <v>6669</v>
      </c>
      <c r="O65" s="1" t="s">
        <v>37</v>
      </c>
    </row>
    <row r="66" spans="1:15" x14ac:dyDescent="0.3">
      <c r="A66" s="1" t="s">
        <v>357</v>
      </c>
      <c r="B66" s="2">
        <v>45759</v>
      </c>
      <c r="C66" s="1" t="s">
        <v>6673</v>
      </c>
      <c r="D66" s="1" t="s">
        <v>82</v>
      </c>
      <c r="E66">
        <v>2025</v>
      </c>
      <c r="F66" s="1" t="s">
        <v>358</v>
      </c>
      <c r="G66" s="1" t="s">
        <v>359</v>
      </c>
      <c r="H66" s="1" t="s">
        <v>360</v>
      </c>
      <c r="I66" s="1" t="s">
        <v>361</v>
      </c>
      <c r="J66" s="1" t="s">
        <v>20</v>
      </c>
      <c r="K66" s="3">
        <v>20.010000000000002</v>
      </c>
      <c r="L66">
        <v>3</v>
      </c>
      <c r="M66" s="3">
        <v>60.03</v>
      </c>
      <c r="N66" s="1" t="s">
        <v>29</v>
      </c>
      <c r="O66" s="1" t="s">
        <v>37</v>
      </c>
    </row>
    <row r="67" spans="1:15" x14ac:dyDescent="0.3">
      <c r="A67" s="1" t="s">
        <v>362</v>
      </c>
      <c r="B67" s="2">
        <v>45392</v>
      </c>
      <c r="C67" s="1" t="s">
        <v>6670</v>
      </c>
      <c r="D67" s="1" t="s">
        <v>82</v>
      </c>
      <c r="E67">
        <v>2024</v>
      </c>
      <c r="F67" s="1" t="s">
        <v>363</v>
      </c>
      <c r="G67" s="1" t="s">
        <v>364</v>
      </c>
      <c r="H67" s="1" t="s">
        <v>365</v>
      </c>
      <c r="I67" s="1" t="s">
        <v>366</v>
      </c>
      <c r="J67" s="1" t="s">
        <v>70</v>
      </c>
      <c r="K67" s="3">
        <v>34.770000000000003</v>
      </c>
      <c r="L67">
        <v>2</v>
      </c>
      <c r="M67" s="3">
        <v>69.540000000000006</v>
      </c>
      <c r="N67" s="1" t="s">
        <v>29</v>
      </c>
      <c r="O67" s="1" t="s">
        <v>30</v>
      </c>
    </row>
    <row r="68" spans="1:15" x14ac:dyDescent="0.3">
      <c r="A68" s="1" t="s">
        <v>367</v>
      </c>
      <c r="B68" s="2">
        <v>44966</v>
      </c>
      <c r="C68" s="1" t="s">
        <v>6672</v>
      </c>
      <c r="D68" s="1" t="s">
        <v>39</v>
      </c>
      <c r="E68">
        <v>2023</v>
      </c>
      <c r="F68" s="1" t="s">
        <v>368</v>
      </c>
      <c r="G68" s="1" t="s">
        <v>369</v>
      </c>
      <c r="H68" s="1" t="s">
        <v>370</v>
      </c>
      <c r="I68" s="1" t="s">
        <v>371</v>
      </c>
      <c r="J68" s="1" t="s">
        <v>70</v>
      </c>
      <c r="K68" s="3">
        <v>42.52</v>
      </c>
      <c r="L68">
        <v>1</v>
      </c>
      <c r="M68" s="3">
        <v>42.52</v>
      </c>
      <c r="N68" s="1" t="s">
        <v>6669</v>
      </c>
      <c r="O68" s="1" t="s">
        <v>37</v>
      </c>
    </row>
    <row r="69" spans="1:15" x14ac:dyDescent="0.3">
      <c r="A69" s="1" t="s">
        <v>372</v>
      </c>
      <c r="B69" s="2">
        <v>45207</v>
      </c>
      <c r="C69" s="1" t="s">
        <v>6666</v>
      </c>
      <c r="D69" s="1" t="s">
        <v>133</v>
      </c>
      <c r="E69">
        <v>2023</v>
      </c>
      <c r="F69" s="1" t="s">
        <v>373</v>
      </c>
      <c r="G69" s="1" t="s">
        <v>374</v>
      </c>
      <c r="H69" s="1" t="s">
        <v>375</v>
      </c>
      <c r="I69" s="1" t="s">
        <v>376</v>
      </c>
      <c r="J69" s="1" t="s">
        <v>20</v>
      </c>
      <c r="K69" s="3">
        <v>14.02</v>
      </c>
      <c r="L69">
        <v>4</v>
      </c>
      <c r="M69" s="3">
        <v>56.08</v>
      </c>
      <c r="N69" s="1" t="s">
        <v>29</v>
      </c>
      <c r="O69" s="1" t="s">
        <v>22</v>
      </c>
    </row>
    <row r="70" spans="1:15" x14ac:dyDescent="0.3">
      <c r="A70" s="1" t="s">
        <v>377</v>
      </c>
      <c r="B70" s="2">
        <v>45632</v>
      </c>
      <c r="C70" s="1" t="s">
        <v>6668</v>
      </c>
      <c r="D70" s="1" t="s">
        <v>107</v>
      </c>
      <c r="E70">
        <v>2024</v>
      </c>
      <c r="F70" s="1" t="s">
        <v>378</v>
      </c>
      <c r="G70" s="1" t="s">
        <v>379</v>
      </c>
      <c r="H70" s="1" t="s">
        <v>370</v>
      </c>
      <c r="I70" s="1" t="s">
        <v>380</v>
      </c>
      <c r="J70" s="1" t="s">
        <v>20</v>
      </c>
      <c r="K70" s="3">
        <v>35.94</v>
      </c>
      <c r="L70">
        <v>4</v>
      </c>
      <c r="M70" s="3">
        <v>143.76</v>
      </c>
      <c r="N70" s="1" t="s">
        <v>6669</v>
      </c>
      <c r="O70" s="1" t="s">
        <v>30</v>
      </c>
    </row>
    <row r="71" spans="1:15" x14ac:dyDescent="0.3">
      <c r="A71" s="1" t="s">
        <v>381</v>
      </c>
      <c r="B71" s="2">
        <v>44962</v>
      </c>
      <c r="C71" s="1" t="s">
        <v>6666</v>
      </c>
      <c r="D71" s="1" t="s">
        <v>39</v>
      </c>
      <c r="E71">
        <v>2023</v>
      </c>
      <c r="F71" s="1" t="s">
        <v>382</v>
      </c>
      <c r="G71" s="1" t="s">
        <v>383</v>
      </c>
      <c r="H71" s="1" t="s">
        <v>384</v>
      </c>
      <c r="I71" s="1" t="s">
        <v>385</v>
      </c>
      <c r="J71" s="1" t="s">
        <v>20</v>
      </c>
      <c r="K71" s="3">
        <v>33.229999999999997</v>
      </c>
      <c r="L71">
        <v>1</v>
      </c>
      <c r="M71" s="3">
        <v>33.229999999999997</v>
      </c>
      <c r="N71" s="1" t="s">
        <v>6669</v>
      </c>
      <c r="O71" s="1" t="s">
        <v>37</v>
      </c>
    </row>
    <row r="72" spans="1:15" x14ac:dyDescent="0.3">
      <c r="A72" s="1" t="s">
        <v>386</v>
      </c>
      <c r="B72" s="2">
        <v>45671</v>
      </c>
      <c r="C72" s="1" t="s">
        <v>6671</v>
      </c>
      <c r="D72" s="1" t="s">
        <v>210</v>
      </c>
      <c r="E72">
        <v>2025</v>
      </c>
      <c r="F72" s="1" t="s">
        <v>387</v>
      </c>
      <c r="G72" s="1" t="s">
        <v>388</v>
      </c>
      <c r="H72" s="1" t="s">
        <v>389</v>
      </c>
      <c r="I72" s="1" t="s">
        <v>390</v>
      </c>
      <c r="J72" s="1" t="s">
        <v>20</v>
      </c>
      <c r="K72" s="3">
        <v>32.78</v>
      </c>
      <c r="L72">
        <v>3</v>
      </c>
      <c r="M72" s="3">
        <v>98.34</v>
      </c>
      <c r="N72" s="1" t="s">
        <v>21</v>
      </c>
      <c r="O72" s="1" t="s">
        <v>37</v>
      </c>
    </row>
    <row r="73" spans="1:15" x14ac:dyDescent="0.3">
      <c r="A73" s="1" t="s">
        <v>395</v>
      </c>
      <c r="B73" s="2">
        <v>45888</v>
      </c>
      <c r="C73" s="1" t="s">
        <v>6671</v>
      </c>
      <c r="D73" s="1" t="s">
        <v>90</v>
      </c>
      <c r="E73">
        <v>2025</v>
      </c>
      <c r="F73" s="1" t="s">
        <v>396</v>
      </c>
      <c r="G73" s="1" t="s">
        <v>397</v>
      </c>
      <c r="H73" s="1" t="s">
        <v>398</v>
      </c>
      <c r="I73" s="1" t="s">
        <v>399</v>
      </c>
      <c r="J73" s="1" t="s">
        <v>70</v>
      </c>
      <c r="K73" s="3">
        <v>23.14</v>
      </c>
      <c r="L73">
        <v>3</v>
      </c>
      <c r="M73" s="3">
        <v>69.42</v>
      </c>
      <c r="N73" s="1" t="s">
        <v>21</v>
      </c>
      <c r="O73" s="1" t="s">
        <v>80</v>
      </c>
    </row>
    <row r="74" spans="1:15" x14ac:dyDescent="0.3">
      <c r="A74" s="1" t="s">
        <v>400</v>
      </c>
      <c r="B74" s="2">
        <v>44925</v>
      </c>
      <c r="C74" s="1" t="s">
        <v>6668</v>
      </c>
      <c r="D74" s="1" t="s">
        <v>107</v>
      </c>
      <c r="E74">
        <v>2022</v>
      </c>
      <c r="F74" s="1" t="s">
        <v>401</v>
      </c>
      <c r="G74" s="1" t="s">
        <v>402</v>
      </c>
      <c r="H74" s="1" t="s">
        <v>42</v>
      </c>
      <c r="I74" s="1" t="s">
        <v>43</v>
      </c>
      <c r="J74" s="1" t="s">
        <v>20</v>
      </c>
      <c r="K74" s="3">
        <v>31.23</v>
      </c>
      <c r="L74">
        <v>5</v>
      </c>
      <c r="M74" s="3">
        <v>156.15</v>
      </c>
      <c r="N74" s="1" t="s">
        <v>21</v>
      </c>
      <c r="O74" s="1" t="s">
        <v>22</v>
      </c>
    </row>
    <row r="75" spans="1:15" x14ac:dyDescent="0.3">
      <c r="A75" s="1" t="s">
        <v>403</v>
      </c>
      <c r="B75" s="2">
        <v>45156</v>
      </c>
      <c r="C75" s="1" t="s">
        <v>6668</v>
      </c>
      <c r="D75" s="1" t="s">
        <v>90</v>
      </c>
      <c r="E75">
        <v>2023</v>
      </c>
      <c r="F75" s="1" t="s">
        <v>404</v>
      </c>
      <c r="G75" s="1" t="s">
        <v>405</v>
      </c>
      <c r="H75" s="1" t="s">
        <v>406</v>
      </c>
      <c r="I75" s="1" t="s">
        <v>407</v>
      </c>
      <c r="J75" s="1" t="s">
        <v>70</v>
      </c>
      <c r="K75" s="3">
        <v>37.39</v>
      </c>
      <c r="L75">
        <v>3</v>
      </c>
      <c r="M75" s="3">
        <v>112.17</v>
      </c>
      <c r="N75" s="1" t="s">
        <v>21</v>
      </c>
      <c r="O75" s="1" t="s">
        <v>37</v>
      </c>
    </row>
    <row r="76" spans="1:15" x14ac:dyDescent="0.3">
      <c r="A76" s="1" t="s">
        <v>408</v>
      </c>
      <c r="B76" s="2">
        <v>45030</v>
      </c>
      <c r="C76" s="1" t="s">
        <v>6668</v>
      </c>
      <c r="D76" s="1" t="s">
        <v>82</v>
      </c>
      <c r="E76">
        <v>2023</v>
      </c>
      <c r="F76" s="1" t="s">
        <v>409</v>
      </c>
      <c r="G76" s="1" t="s">
        <v>410</v>
      </c>
      <c r="H76" s="1" t="s">
        <v>411</v>
      </c>
      <c r="I76" s="1" t="s">
        <v>412</v>
      </c>
      <c r="J76" s="1" t="s">
        <v>87</v>
      </c>
      <c r="K76" s="3">
        <v>37.71</v>
      </c>
      <c r="L76">
        <v>5</v>
      </c>
      <c r="M76" s="3">
        <v>188.55</v>
      </c>
      <c r="N76" s="1" t="s">
        <v>21</v>
      </c>
      <c r="O76" s="1" t="s">
        <v>37</v>
      </c>
    </row>
    <row r="77" spans="1:15" x14ac:dyDescent="0.3">
      <c r="A77" s="1" t="s">
        <v>413</v>
      </c>
      <c r="B77" s="2">
        <v>45227</v>
      </c>
      <c r="C77" s="1" t="s">
        <v>6673</v>
      </c>
      <c r="D77" s="1" t="s">
        <v>133</v>
      </c>
      <c r="E77">
        <v>2023</v>
      </c>
      <c r="F77" s="1" t="s">
        <v>414</v>
      </c>
      <c r="G77" s="1" t="s">
        <v>415</v>
      </c>
      <c r="H77" s="1" t="s">
        <v>416</v>
      </c>
      <c r="I77" s="1" t="s">
        <v>417</v>
      </c>
      <c r="J77" s="1" t="s">
        <v>20</v>
      </c>
      <c r="K77" s="3">
        <v>48.89</v>
      </c>
      <c r="L77">
        <v>1</v>
      </c>
      <c r="M77" s="3">
        <v>48.89</v>
      </c>
      <c r="N77" s="1" t="s">
        <v>21</v>
      </c>
      <c r="O77" s="1" t="s">
        <v>80</v>
      </c>
    </row>
    <row r="78" spans="1:15" x14ac:dyDescent="0.3">
      <c r="A78" s="1" t="s">
        <v>418</v>
      </c>
      <c r="B78" s="2">
        <v>45321</v>
      </c>
      <c r="C78" s="1" t="s">
        <v>6671</v>
      </c>
      <c r="D78" s="1" t="s">
        <v>210</v>
      </c>
      <c r="E78">
        <v>2024</v>
      </c>
      <c r="F78" s="1" t="s">
        <v>419</v>
      </c>
      <c r="G78" s="1" t="s">
        <v>420</v>
      </c>
      <c r="H78" s="1" t="s">
        <v>421</v>
      </c>
      <c r="I78" s="1" t="s">
        <v>422</v>
      </c>
      <c r="J78" s="1" t="s">
        <v>70</v>
      </c>
      <c r="K78" s="3">
        <v>10.34</v>
      </c>
      <c r="L78">
        <v>4</v>
      </c>
      <c r="M78" s="3">
        <v>41.36</v>
      </c>
      <c r="N78" s="1" t="s">
        <v>6669</v>
      </c>
      <c r="O78" s="1" t="s">
        <v>193</v>
      </c>
    </row>
    <row r="79" spans="1:15" x14ac:dyDescent="0.3">
      <c r="A79" s="1" t="s">
        <v>423</v>
      </c>
      <c r="B79" s="2">
        <v>44937</v>
      </c>
      <c r="C79" s="1" t="s">
        <v>6670</v>
      </c>
      <c r="D79" s="1" t="s">
        <v>210</v>
      </c>
      <c r="E79">
        <v>2023</v>
      </c>
      <c r="F79" s="1" t="s">
        <v>424</v>
      </c>
      <c r="G79" s="1" t="s">
        <v>425</v>
      </c>
      <c r="H79" s="1" t="s">
        <v>426</v>
      </c>
      <c r="I79" s="1" t="s">
        <v>427</v>
      </c>
      <c r="J79" s="1" t="s">
        <v>70</v>
      </c>
      <c r="K79" s="3">
        <v>43.63</v>
      </c>
      <c r="L79">
        <v>2</v>
      </c>
      <c r="M79" s="3">
        <v>87.26</v>
      </c>
      <c r="N79" s="1" t="s">
        <v>29</v>
      </c>
      <c r="O79" s="1" t="s">
        <v>37</v>
      </c>
    </row>
    <row r="80" spans="1:15" x14ac:dyDescent="0.3">
      <c r="A80" s="1" t="s">
        <v>428</v>
      </c>
      <c r="B80" s="2">
        <v>45226</v>
      </c>
      <c r="C80" s="1" t="s">
        <v>6668</v>
      </c>
      <c r="D80" s="1" t="s">
        <v>133</v>
      </c>
      <c r="E80">
        <v>2023</v>
      </c>
      <c r="F80" s="1" t="s">
        <v>387</v>
      </c>
      <c r="G80" s="1" t="s">
        <v>429</v>
      </c>
      <c r="H80" s="1" t="s">
        <v>430</v>
      </c>
      <c r="I80" s="1" t="s">
        <v>431</v>
      </c>
      <c r="J80" s="1" t="s">
        <v>70</v>
      </c>
      <c r="K80" s="3">
        <v>35.700000000000003</v>
      </c>
      <c r="L80">
        <v>2</v>
      </c>
      <c r="M80" s="3">
        <v>71.400000000000006</v>
      </c>
      <c r="N80" s="1" t="s">
        <v>6669</v>
      </c>
      <c r="O80" s="1" t="s">
        <v>44</v>
      </c>
    </row>
    <row r="81" spans="1:15" x14ac:dyDescent="0.3">
      <c r="A81" s="1" t="s">
        <v>432</v>
      </c>
      <c r="B81" s="2">
        <v>45447</v>
      </c>
      <c r="C81" s="1" t="s">
        <v>6671</v>
      </c>
      <c r="D81" s="1" t="s">
        <v>24</v>
      </c>
      <c r="E81">
        <v>2024</v>
      </c>
      <c r="F81" s="1" t="s">
        <v>433</v>
      </c>
      <c r="G81" s="1" t="s">
        <v>434</v>
      </c>
      <c r="H81" s="1" t="s">
        <v>435</v>
      </c>
      <c r="I81" s="1" t="s">
        <v>436</v>
      </c>
      <c r="J81" s="1" t="s">
        <v>70</v>
      </c>
      <c r="K81" s="3">
        <v>19.36</v>
      </c>
      <c r="L81">
        <v>5</v>
      </c>
      <c r="M81" s="3">
        <v>96.8</v>
      </c>
      <c r="N81" s="1" t="s">
        <v>6669</v>
      </c>
      <c r="O81" s="1" t="s">
        <v>37</v>
      </c>
    </row>
    <row r="82" spans="1:15" x14ac:dyDescent="0.3">
      <c r="A82" s="1" t="s">
        <v>437</v>
      </c>
      <c r="B82" s="2">
        <v>45087</v>
      </c>
      <c r="C82" s="1" t="s">
        <v>6673</v>
      </c>
      <c r="D82" s="1" t="s">
        <v>24</v>
      </c>
      <c r="E82">
        <v>2023</v>
      </c>
      <c r="F82" s="1" t="s">
        <v>438</v>
      </c>
      <c r="G82" s="1" t="s">
        <v>439</v>
      </c>
      <c r="H82" s="1" t="s">
        <v>440</v>
      </c>
      <c r="I82" s="1" t="s">
        <v>441</v>
      </c>
      <c r="J82" s="1" t="s">
        <v>87</v>
      </c>
      <c r="K82" s="3">
        <v>31.85</v>
      </c>
      <c r="L82">
        <v>4</v>
      </c>
      <c r="M82" s="3">
        <v>127.4</v>
      </c>
      <c r="N82" s="1" t="s">
        <v>29</v>
      </c>
      <c r="O82" s="1" t="s">
        <v>52</v>
      </c>
    </row>
    <row r="83" spans="1:15" x14ac:dyDescent="0.3">
      <c r="A83" s="1" t="s">
        <v>442</v>
      </c>
      <c r="B83" s="2">
        <v>44955</v>
      </c>
      <c r="C83" s="1" t="s">
        <v>6666</v>
      </c>
      <c r="D83" s="1" t="s">
        <v>210</v>
      </c>
      <c r="E83">
        <v>2023</v>
      </c>
      <c r="F83" s="1" t="s">
        <v>443</v>
      </c>
      <c r="G83" s="1" t="s">
        <v>444</v>
      </c>
      <c r="H83" s="1" t="s">
        <v>445</v>
      </c>
      <c r="I83" s="1" t="s">
        <v>446</v>
      </c>
      <c r="J83" s="1" t="s">
        <v>51</v>
      </c>
      <c r="K83" s="3">
        <v>36.76</v>
      </c>
      <c r="L83">
        <v>4</v>
      </c>
      <c r="M83" s="3">
        <v>147.04</v>
      </c>
      <c r="N83" s="1" t="s">
        <v>29</v>
      </c>
      <c r="O83" s="1" t="s">
        <v>52</v>
      </c>
    </row>
    <row r="84" spans="1:15" x14ac:dyDescent="0.3">
      <c r="A84" s="1" t="s">
        <v>447</v>
      </c>
      <c r="B84" s="2">
        <v>44968</v>
      </c>
      <c r="C84" s="1" t="s">
        <v>6673</v>
      </c>
      <c r="D84" s="1" t="s">
        <v>39</v>
      </c>
      <c r="E84">
        <v>2023</v>
      </c>
      <c r="F84" s="1" t="s">
        <v>448</v>
      </c>
      <c r="G84" s="1" t="s">
        <v>449</v>
      </c>
      <c r="H84" s="1" t="s">
        <v>450</v>
      </c>
      <c r="I84" s="1" t="s">
        <v>451</v>
      </c>
      <c r="J84" s="1" t="s">
        <v>20</v>
      </c>
      <c r="K84" s="3">
        <v>19.809999999999999</v>
      </c>
      <c r="L84">
        <v>2</v>
      </c>
      <c r="M84" s="3">
        <v>39.619999999999997</v>
      </c>
      <c r="N84" s="1" t="s">
        <v>88</v>
      </c>
      <c r="O84" s="1" t="s">
        <v>193</v>
      </c>
    </row>
    <row r="85" spans="1:15" x14ac:dyDescent="0.3">
      <c r="A85" s="1" t="s">
        <v>452</v>
      </c>
      <c r="B85" s="2">
        <v>45525</v>
      </c>
      <c r="C85" s="1" t="s">
        <v>6670</v>
      </c>
      <c r="D85" s="1" t="s">
        <v>90</v>
      </c>
      <c r="E85">
        <v>2024</v>
      </c>
      <c r="F85" s="1" t="s">
        <v>453</v>
      </c>
      <c r="G85" s="1" t="s">
        <v>454</v>
      </c>
      <c r="H85" s="1" t="s">
        <v>455</v>
      </c>
      <c r="I85" s="1" t="s">
        <v>456</v>
      </c>
      <c r="J85" s="1" t="s">
        <v>20</v>
      </c>
      <c r="K85" s="3">
        <v>38.99</v>
      </c>
      <c r="L85">
        <v>2</v>
      </c>
      <c r="M85" s="3">
        <v>77.98</v>
      </c>
      <c r="N85" s="1" t="s">
        <v>6669</v>
      </c>
      <c r="O85" s="1" t="s">
        <v>80</v>
      </c>
    </row>
    <row r="86" spans="1:15" x14ac:dyDescent="0.3">
      <c r="A86" s="1" t="s">
        <v>457</v>
      </c>
      <c r="B86" s="2">
        <v>45738</v>
      </c>
      <c r="C86" s="1" t="s">
        <v>6673</v>
      </c>
      <c r="D86" s="1" t="s">
        <v>15</v>
      </c>
      <c r="E86">
        <v>2025</v>
      </c>
      <c r="F86" s="1" t="s">
        <v>458</v>
      </c>
      <c r="G86" s="1" t="s">
        <v>459</v>
      </c>
      <c r="H86" s="1" t="s">
        <v>460</v>
      </c>
      <c r="I86" s="1" t="s">
        <v>461</v>
      </c>
      <c r="J86" s="1" t="s">
        <v>20</v>
      </c>
      <c r="K86" s="3">
        <v>29.31</v>
      </c>
      <c r="L86">
        <v>5</v>
      </c>
      <c r="M86" s="3">
        <v>146.55000000000001</v>
      </c>
      <c r="N86" s="1" t="s">
        <v>6669</v>
      </c>
      <c r="O86" s="1" t="s">
        <v>80</v>
      </c>
    </row>
    <row r="87" spans="1:15" x14ac:dyDescent="0.3">
      <c r="A87" s="1" t="s">
        <v>462</v>
      </c>
      <c r="B87" s="2">
        <v>45892</v>
      </c>
      <c r="C87" s="1" t="s">
        <v>6673</v>
      </c>
      <c r="D87" s="1" t="s">
        <v>90</v>
      </c>
      <c r="E87">
        <v>2025</v>
      </c>
      <c r="F87" s="1" t="s">
        <v>463</v>
      </c>
      <c r="G87" s="1" t="s">
        <v>464</v>
      </c>
      <c r="H87" s="1" t="s">
        <v>310</v>
      </c>
      <c r="I87" s="1" t="s">
        <v>311</v>
      </c>
      <c r="J87" s="1" t="s">
        <v>70</v>
      </c>
      <c r="K87" s="3">
        <v>31.42</v>
      </c>
      <c r="L87">
        <v>2</v>
      </c>
      <c r="M87" s="3">
        <v>62.84</v>
      </c>
      <c r="N87" s="1" t="s">
        <v>6669</v>
      </c>
      <c r="O87" s="1" t="s">
        <v>193</v>
      </c>
    </row>
    <row r="88" spans="1:15" x14ac:dyDescent="0.3">
      <c r="A88" s="1" t="s">
        <v>465</v>
      </c>
      <c r="B88" s="2">
        <v>45531</v>
      </c>
      <c r="C88" s="1" t="s">
        <v>6671</v>
      </c>
      <c r="D88" s="1" t="s">
        <v>90</v>
      </c>
      <c r="E88">
        <v>2024</v>
      </c>
      <c r="F88" s="1" t="s">
        <v>466</v>
      </c>
      <c r="G88" s="1" t="s">
        <v>467</v>
      </c>
      <c r="H88" s="1" t="s">
        <v>468</v>
      </c>
      <c r="I88" s="1" t="s">
        <v>469</v>
      </c>
      <c r="J88" s="1" t="s">
        <v>20</v>
      </c>
      <c r="K88" s="3">
        <v>49.37</v>
      </c>
      <c r="L88">
        <v>1</v>
      </c>
      <c r="M88" s="3">
        <v>49.37</v>
      </c>
      <c r="N88" s="1" t="s">
        <v>6669</v>
      </c>
      <c r="O88" s="1" t="s">
        <v>30</v>
      </c>
    </row>
    <row r="89" spans="1:15" x14ac:dyDescent="0.3">
      <c r="A89" s="1" t="s">
        <v>470</v>
      </c>
      <c r="B89" s="2">
        <v>44863</v>
      </c>
      <c r="C89" s="1" t="s">
        <v>6673</v>
      </c>
      <c r="D89" s="1" t="s">
        <v>133</v>
      </c>
      <c r="E89">
        <v>2022</v>
      </c>
      <c r="F89" s="1" t="s">
        <v>471</v>
      </c>
      <c r="G89" s="1" t="s">
        <v>472</v>
      </c>
      <c r="H89" s="1" t="s">
        <v>473</v>
      </c>
      <c r="I89" s="1" t="s">
        <v>474</v>
      </c>
      <c r="J89" s="1" t="s">
        <v>51</v>
      </c>
      <c r="K89" s="3">
        <v>37.61</v>
      </c>
      <c r="L89">
        <v>1</v>
      </c>
      <c r="M89" s="3">
        <v>37.61</v>
      </c>
      <c r="N89" s="1" t="s">
        <v>21</v>
      </c>
      <c r="O89" s="1" t="s">
        <v>80</v>
      </c>
    </row>
    <row r="90" spans="1:15" x14ac:dyDescent="0.3">
      <c r="A90" s="1" t="s">
        <v>475</v>
      </c>
      <c r="B90" s="2">
        <v>45584</v>
      </c>
      <c r="C90" s="1" t="s">
        <v>6673</v>
      </c>
      <c r="D90" s="1" t="s">
        <v>133</v>
      </c>
      <c r="E90">
        <v>2024</v>
      </c>
      <c r="F90" s="1" t="s">
        <v>476</v>
      </c>
      <c r="G90" s="1" t="s">
        <v>477</v>
      </c>
      <c r="H90" s="1" t="s">
        <v>478</v>
      </c>
      <c r="I90" s="1" t="s">
        <v>479</v>
      </c>
      <c r="J90" s="1" t="s">
        <v>20</v>
      </c>
      <c r="K90" s="3">
        <v>31.59</v>
      </c>
      <c r="L90">
        <v>5</v>
      </c>
      <c r="M90" s="3">
        <v>157.94999999999999</v>
      </c>
      <c r="N90" s="1" t="s">
        <v>21</v>
      </c>
      <c r="O90" s="1" t="s">
        <v>44</v>
      </c>
    </row>
    <row r="91" spans="1:15" x14ac:dyDescent="0.3">
      <c r="A91" s="1" t="s">
        <v>480</v>
      </c>
      <c r="B91" s="2">
        <v>44888</v>
      </c>
      <c r="C91" s="1" t="s">
        <v>6670</v>
      </c>
      <c r="D91" s="1" t="s">
        <v>54</v>
      </c>
      <c r="E91">
        <v>2022</v>
      </c>
      <c r="F91" s="1" t="s">
        <v>481</v>
      </c>
      <c r="G91" s="1" t="s">
        <v>482</v>
      </c>
      <c r="H91" s="1" t="s">
        <v>247</v>
      </c>
      <c r="I91" s="1" t="s">
        <v>483</v>
      </c>
      <c r="J91" s="1" t="s">
        <v>87</v>
      </c>
      <c r="K91" s="3">
        <v>7.87</v>
      </c>
      <c r="L91">
        <v>3</v>
      </c>
      <c r="M91" s="3">
        <v>23.61</v>
      </c>
      <c r="N91" s="1" t="s">
        <v>6669</v>
      </c>
      <c r="O91" s="1" t="s">
        <v>37</v>
      </c>
    </row>
    <row r="92" spans="1:15" x14ac:dyDescent="0.3">
      <c r="A92" s="1" t="s">
        <v>484</v>
      </c>
      <c r="B92" s="2">
        <v>45181</v>
      </c>
      <c r="C92" s="1" t="s">
        <v>6671</v>
      </c>
      <c r="D92" s="1" t="s">
        <v>60</v>
      </c>
      <c r="E92">
        <v>2023</v>
      </c>
      <c r="F92" s="1" t="s">
        <v>485</v>
      </c>
      <c r="G92" s="1" t="s">
        <v>486</v>
      </c>
      <c r="H92" s="1" t="s">
        <v>487</v>
      </c>
      <c r="I92" s="1" t="s">
        <v>488</v>
      </c>
      <c r="J92" s="1" t="s">
        <v>70</v>
      </c>
      <c r="K92" s="3">
        <v>49.69</v>
      </c>
      <c r="L92">
        <v>5</v>
      </c>
      <c r="M92" s="3">
        <v>248.45</v>
      </c>
      <c r="N92" s="1" t="s">
        <v>88</v>
      </c>
      <c r="O92" s="1" t="s">
        <v>30</v>
      </c>
    </row>
    <row r="93" spans="1:15" x14ac:dyDescent="0.3">
      <c r="A93" s="1" t="s">
        <v>489</v>
      </c>
      <c r="B93" s="2">
        <v>45007</v>
      </c>
      <c r="C93" s="1" t="s">
        <v>6670</v>
      </c>
      <c r="D93" s="1" t="s">
        <v>15</v>
      </c>
      <c r="E93">
        <v>2023</v>
      </c>
      <c r="F93" s="1" t="s">
        <v>490</v>
      </c>
      <c r="G93" s="1" t="s">
        <v>491</v>
      </c>
      <c r="H93" s="1" t="s">
        <v>492</v>
      </c>
      <c r="I93" s="1" t="s">
        <v>493</v>
      </c>
      <c r="J93" s="1" t="s">
        <v>51</v>
      </c>
      <c r="K93" s="3">
        <v>12.63</v>
      </c>
      <c r="L93">
        <v>4</v>
      </c>
      <c r="M93" s="3">
        <v>50.52</v>
      </c>
      <c r="N93" s="1" t="s">
        <v>21</v>
      </c>
      <c r="O93" s="1" t="s">
        <v>193</v>
      </c>
    </row>
    <row r="94" spans="1:15" x14ac:dyDescent="0.3">
      <c r="A94" s="1" t="s">
        <v>494</v>
      </c>
      <c r="B94" s="2">
        <v>45595</v>
      </c>
      <c r="C94" s="1" t="s">
        <v>6670</v>
      </c>
      <c r="D94" s="1" t="s">
        <v>133</v>
      </c>
      <c r="E94">
        <v>2024</v>
      </c>
      <c r="F94" s="1" t="s">
        <v>495</v>
      </c>
      <c r="G94" s="1" t="s">
        <v>496</v>
      </c>
      <c r="H94" s="1" t="s">
        <v>151</v>
      </c>
      <c r="I94" s="1" t="s">
        <v>497</v>
      </c>
      <c r="J94" s="1" t="s">
        <v>70</v>
      </c>
      <c r="K94" s="3">
        <v>44.86</v>
      </c>
      <c r="L94">
        <v>2</v>
      </c>
      <c r="M94" s="3">
        <v>89.72</v>
      </c>
      <c r="N94" s="1" t="s">
        <v>88</v>
      </c>
      <c r="O94" s="1" t="s">
        <v>22</v>
      </c>
    </row>
    <row r="95" spans="1:15" x14ac:dyDescent="0.3">
      <c r="A95" s="1" t="s">
        <v>498</v>
      </c>
      <c r="B95" s="2">
        <v>45388</v>
      </c>
      <c r="C95" s="1" t="s">
        <v>6673</v>
      </c>
      <c r="D95" s="1" t="s">
        <v>82</v>
      </c>
      <c r="E95">
        <v>2024</v>
      </c>
      <c r="F95" s="1" t="s">
        <v>499</v>
      </c>
      <c r="G95" s="1" t="s">
        <v>500</v>
      </c>
      <c r="H95" s="1" t="s">
        <v>501</v>
      </c>
      <c r="I95" s="1" t="s">
        <v>502</v>
      </c>
      <c r="J95" s="1" t="s">
        <v>20</v>
      </c>
      <c r="K95" s="3">
        <v>20.170000000000002</v>
      </c>
      <c r="L95">
        <v>2</v>
      </c>
      <c r="M95" s="3">
        <v>40.340000000000003</v>
      </c>
      <c r="N95" s="1" t="s">
        <v>29</v>
      </c>
      <c r="O95" s="1" t="s">
        <v>30</v>
      </c>
    </row>
    <row r="96" spans="1:15" x14ac:dyDescent="0.3">
      <c r="A96" s="1" t="s">
        <v>503</v>
      </c>
      <c r="B96" s="2">
        <v>45624</v>
      </c>
      <c r="C96" s="1" t="s">
        <v>6672</v>
      </c>
      <c r="D96" s="1" t="s">
        <v>54</v>
      </c>
      <c r="E96">
        <v>2024</v>
      </c>
      <c r="F96" s="1" t="s">
        <v>373</v>
      </c>
      <c r="G96" s="1" t="s">
        <v>374</v>
      </c>
      <c r="H96" s="1" t="s">
        <v>504</v>
      </c>
      <c r="I96" s="1" t="s">
        <v>505</v>
      </c>
      <c r="J96" s="1" t="s">
        <v>20</v>
      </c>
      <c r="K96" s="3">
        <v>16.989999999999998</v>
      </c>
      <c r="L96">
        <v>4</v>
      </c>
      <c r="M96" s="3">
        <v>67.959999999999994</v>
      </c>
      <c r="N96" s="1" t="s">
        <v>21</v>
      </c>
      <c r="O96" s="1" t="s">
        <v>37</v>
      </c>
    </row>
    <row r="97" spans="1:15" x14ac:dyDescent="0.3">
      <c r="A97" s="1" t="s">
        <v>506</v>
      </c>
      <c r="B97" s="2">
        <v>45835</v>
      </c>
      <c r="C97" s="1" t="s">
        <v>6668</v>
      </c>
      <c r="D97" s="1" t="s">
        <v>24</v>
      </c>
      <c r="E97">
        <v>2025</v>
      </c>
      <c r="F97" s="1" t="s">
        <v>169</v>
      </c>
      <c r="G97" s="1" t="s">
        <v>507</v>
      </c>
      <c r="H97" s="1" t="s">
        <v>508</v>
      </c>
      <c r="I97" s="1" t="s">
        <v>509</v>
      </c>
      <c r="J97" s="1" t="s">
        <v>51</v>
      </c>
      <c r="K97" s="3">
        <v>19.29</v>
      </c>
      <c r="L97">
        <v>5</v>
      </c>
      <c r="M97" s="3">
        <v>96.45</v>
      </c>
      <c r="N97" s="1" t="s">
        <v>21</v>
      </c>
      <c r="O97" s="1" t="s">
        <v>37</v>
      </c>
    </row>
    <row r="98" spans="1:15" x14ac:dyDescent="0.3">
      <c r="A98" s="1" t="s">
        <v>510</v>
      </c>
      <c r="B98" s="2">
        <v>45625</v>
      </c>
      <c r="C98" s="1" t="s">
        <v>6668</v>
      </c>
      <c r="D98" s="1" t="s">
        <v>54</v>
      </c>
      <c r="E98">
        <v>2024</v>
      </c>
      <c r="F98" s="1" t="s">
        <v>511</v>
      </c>
      <c r="G98" s="1" t="s">
        <v>512</v>
      </c>
      <c r="H98" s="1" t="s">
        <v>513</v>
      </c>
      <c r="I98" s="1" t="s">
        <v>514</v>
      </c>
      <c r="J98" s="1" t="s">
        <v>51</v>
      </c>
      <c r="K98" s="3">
        <v>38.92</v>
      </c>
      <c r="L98">
        <v>2</v>
      </c>
      <c r="M98" s="3">
        <v>77.84</v>
      </c>
      <c r="N98" s="1" t="s">
        <v>6669</v>
      </c>
      <c r="O98" s="1" t="s">
        <v>193</v>
      </c>
    </row>
    <row r="99" spans="1:15" x14ac:dyDescent="0.3">
      <c r="A99" s="1" t="s">
        <v>515</v>
      </c>
      <c r="B99" s="2">
        <v>45103</v>
      </c>
      <c r="C99" s="1" t="s">
        <v>6667</v>
      </c>
      <c r="D99" s="1" t="s">
        <v>24</v>
      </c>
      <c r="E99">
        <v>2023</v>
      </c>
      <c r="F99" s="1" t="s">
        <v>516</v>
      </c>
      <c r="G99" s="1" t="s">
        <v>517</v>
      </c>
      <c r="H99" s="1" t="s">
        <v>518</v>
      </c>
      <c r="I99" s="1" t="s">
        <v>519</v>
      </c>
      <c r="J99" s="1" t="s">
        <v>70</v>
      </c>
      <c r="K99" s="3">
        <v>21.95</v>
      </c>
      <c r="L99">
        <v>5</v>
      </c>
      <c r="M99" s="3">
        <v>109.75</v>
      </c>
      <c r="N99" s="1" t="s">
        <v>21</v>
      </c>
      <c r="O99" s="1" t="s">
        <v>37</v>
      </c>
    </row>
    <row r="100" spans="1:15" x14ac:dyDescent="0.3">
      <c r="A100" s="1" t="s">
        <v>520</v>
      </c>
      <c r="B100" s="2">
        <v>45552</v>
      </c>
      <c r="C100" s="1" t="s">
        <v>6671</v>
      </c>
      <c r="D100" s="1" t="s">
        <v>60</v>
      </c>
      <c r="E100">
        <v>2024</v>
      </c>
      <c r="F100" s="1" t="s">
        <v>521</v>
      </c>
      <c r="G100" s="1" t="s">
        <v>522</v>
      </c>
      <c r="H100" s="1" t="s">
        <v>78</v>
      </c>
      <c r="I100" s="1" t="s">
        <v>79</v>
      </c>
      <c r="J100" s="1" t="s">
        <v>20</v>
      </c>
      <c r="K100" s="3">
        <v>49.27</v>
      </c>
      <c r="L100">
        <v>2</v>
      </c>
      <c r="M100" s="3">
        <v>98.54</v>
      </c>
      <c r="N100" s="1" t="s">
        <v>21</v>
      </c>
      <c r="O100" s="1" t="s">
        <v>22</v>
      </c>
    </row>
    <row r="101" spans="1:15" x14ac:dyDescent="0.3">
      <c r="A101" s="1" t="s">
        <v>523</v>
      </c>
      <c r="B101" s="2">
        <v>45238</v>
      </c>
      <c r="C101" s="1" t="s">
        <v>6670</v>
      </c>
      <c r="D101" s="1" t="s">
        <v>54</v>
      </c>
      <c r="E101">
        <v>2023</v>
      </c>
      <c r="F101" s="1" t="s">
        <v>524</v>
      </c>
      <c r="G101" s="1" t="s">
        <v>525</v>
      </c>
      <c r="H101" s="1" t="s">
        <v>526</v>
      </c>
      <c r="I101" s="1" t="s">
        <v>527</v>
      </c>
      <c r="J101" s="1" t="s">
        <v>87</v>
      </c>
      <c r="K101" s="3">
        <v>17.98</v>
      </c>
      <c r="L101">
        <v>1</v>
      </c>
      <c r="M101" s="3">
        <v>17.98</v>
      </c>
      <c r="N101" s="1" t="s">
        <v>29</v>
      </c>
      <c r="O101" s="1" t="s">
        <v>44</v>
      </c>
    </row>
    <row r="102" spans="1:15" x14ac:dyDescent="0.3">
      <c r="A102" s="1" t="s">
        <v>528</v>
      </c>
      <c r="B102" s="2">
        <v>44965</v>
      </c>
      <c r="C102" s="1" t="s">
        <v>6670</v>
      </c>
      <c r="D102" s="1" t="s">
        <v>39</v>
      </c>
      <c r="E102">
        <v>2023</v>
      </c>
      <c r="F102" s="1" t="s">
        <v>529</v>
      </c>
      <c r="G102" s="1" t="s">
        <v>530</v>
      </c>
      <c r="H102" s="1" t="s">
        <v>310</v>
      </c>
      <c r="I102" s="1" t="s">
        <v>531</v>
      </c>
      <c r="J102" s="1" t="s">
        <v>70</v>
      </c>
      <c r="K102" s="3">
        <v>12.11</v>
      </c>
      <c r="L102">
        <v>5</v>
      </c>
      <c r="M102" s="3">
        <v>60.55</v>
      </c>
      <c r="N102" s="1" t="s">
        <v>21</v>
      </c>
      <c r="O102" s="1" t="s">
        <v>37</v>
      </c>
    </row>
    <row r="103" spans="1:15" x14ac:dyDescent="0.3">
      <c r="A103" s="1" t="s">
        <v>532</v>
      </c>
      <c r="B103" s="2">
        <v>44835</v>
      </c>
      <c r="C103" s="1" t="s">
        <v>6673</v>
      </c>
      <c r="D103" s="1" t="s">
        <v>133</v>
      </c>
      <c r="E103">
        <v>2022</v>
      </c>
      <c r="F103" s="1" t="s">
        <v>533</v>
      </c>
      <c r="G103" s="1" t="s">
        <v>534</v>
      </c>
      <c r="H103" s="1" t="s">
        <v>535</v>
      </c>
      <c r="I103" s="1" t="s">
        <v>536</v>
      </c>
      <c r="J103" s="1" t="s">
        <v>20</v>
      </c>
      <c r="K103" s="3">
        <v>8.89</v>
      </c>
      <c r="L103">
        <v>1</v>
      </c>
      <c r="M103" s="3">
        <v>8.89</v>
      </c>
      <c r="N103" s="1" t="s">
        <v>21</v>
      </c>
      <c r="O103" s="1" t="s">
        <v>193</v>
      </c>
    </row>
    <row r="104" spans="1:15" x14ac:dyDescent="0.3">
      <c r="A104" s="1" t="s">
        <v>537</v>
      </c>
      <c r="B104" s="2">
        <v>45624</v>
      </c>
      <c r="C104" s="1" t="s">
        <v>6672</v>
      </c>
      <c r="D104" s="1" t="s">
        <v>54</v>
      </c>
      <c r="E104">
        <v>2024</v>
      </c>
      <c r="F104" s="1" t="s">
        <v>538</v>
      </c>
      <c r="G104" s="1" t="s">
        <v>539</v>
      </c>
      <c r="H104" s="1" t="s">
        <v>540</v>
      </c>
      <c r="I104" s="1" t="s">
        <v>541</v>
      </c>
      <c r="J104" s="1" t="s">
        <v>70</v>
      </c>
      <c r="K104" s="3">
        <v>30.69</v>
      </c>
      <c r="L104">
        <v>1</v>
      </c>
      <c r="M104" s="3">
        <v>30.69</v>
      </c>
      <c r="N104" s="1" t="s">
        <v>21</v>
      </c>
      <c r="O104" s="1" t="s">
        <v>37</v>
      </c>
    </row>
    <row r="105" spans="1:15" x14ac:dyDescent="0.3">
      <c r="A105" s="1" t="s">
        <v>542</v>
      </c>
      <c r="B105" s="2">
        <v>45000</v>
      </c>
      <c r="C105" s="1" t="s">
        <v>6670</v>
      </c>
      <c r="D105" s="1" t="s">
        <v>15</v>
      </c>
      <c r="E105">
        <v>2023</v>
      </c>
      <c r="F105" s="1" t="s">
        <v>543</v>
      </c>
      <c r="G105" s="1" t="s">
        <v>544</v>
      </c>
      <c r="H105" s="1" t="s">
        <v>545</v>
      </c>
      <c r="I105" s="1" t="s">
        <v>546</v>
      </c>
      <c r="J105" s="1" t="s">
        <v>70</v>
      </c>
      <c r="K105" s="3">
        <v>10.91</v>
      </c>
      <c r="L105">
        <v>4</v>
      </c>
      <c r="M105" s="3">
        <v>43.64</v>
      </c>
      <c r="N105" s="1" t="s">
        <v>29</v>
      </c>
      <c r="O105" s="1" t="s">
        <v>44</v>
      </c>
    </row>
    <row r="106" spans="1:15" x14ac:dyDescent="0.3">
      <c r="A106" s="1" t="s">
        <v>547</v>
      </c>
      <c r="B106" s="2">
        <v>45365</v>
      </c>
      <c r="C106" s="1" t="s">
        <v>6672</v>
      </c>
      <c r="D106" s="1" t="s">
        <v>15</v>
      </c>
      <c r="E106">
        <v>2024</v>
      </c>
      <c r="F106" s="1" t="s">
        <v>548</v>
      </c>
      <c r="G106" s="1" t="s">
        <v>549</v>
      </c>
      <c r="H106" s="1" t="s">
        <v>535</v>
      </c>
      <c r="I106" s="1" t="s">
        <v>550</v>
      </c>
      <c r="J106" s="1" t="s">
        <v>87</v>
      </c>
      <c r="K106" s="3">
        <v>17.04</v>
      </c>
      <c r="L106">
        <v>3</v>
      </c>
      <c r="M106" s="3">
        <v>51.12</v>
      </c>
      <c r="N106" s="1" t="s">
        <v>88</v>
      </c>
      <c r="O106" s="1" t="s">
        <v>44</v>
      </c>
    </row>
    <row r="107" spans="1:15" x14ac:dyDescent="0.3">
      <c r="A107" s="1" t="s">
        <v>551</v>
      </c>
      <c r="B107" s="2">
        <v>45776</v>
      </c>
      <c r="C107" s="1" t="s">
        <v>6671</v>
      </c>
      <c r="D107" s="1" t="s">
        <v>82</v>
      </c>
      <c r="E107">
        <v>2025</v>
      </c>
      <c r="F107" s="1" t="s">
        <v>552</v>
      </c>
      <c r="G107" s="1" t="s">
        <v>553</v>
      </c>
      <c r="H107" s="1" t="s">
        <v>554</v>
      </c>
      <c r="I107" s="1" t="s">
        <v>555</v>
      </c>
      <c r="J107" s="1" t="s">
        <v>70</v>
      </c>
      <c r="K107" s="3">
        <v>37.19</v>
      </c>
      <c r="L107">
        <v>3</v>
      </c>
      <c r="M107" s="3">
        <v>111.57</v>
      </c>
      <c r="N107" s="1" t="s">
        <v>21</v>
      </c>
      <c r="O107" s="1" t="s">
        <v>95</v>
      </c>
    </row>
    <row r="108" spans="1:15" x14ac:dyDescent="0.3">
      <c r="A108" s="1" t="s">
        <v>556</v>
      </c>
      <c r="B108" s="2">
        <v>45825</v>
      </c>
      <c r="C108" s="1" t="s">
        <v>6671</v>
      </c>
      <c r="D108" s="1" t="s">
        <v>24</v>
      </c>
      <c r="E108">
        <v>2025</v>
      </c>
      <c r="F108" s="1" t="s">
        <v>557</v>
      </c>
      <c r="G108" s="1" t="s">
        <v>558</v>
      </c>
      <c r="H108" s="1" t="s">
        <v>559</v>
      </c>
      <c r="I108" s="1" t="s">
        <v>560</v>
      </c>
      <c r="J108" s="1" t="s">
        <v>51</v>
      </c>
      <c r="K108" s="3">
        <v>47.62</v>
      </c>
      <c r="L108">
        <v>1</v>
      </c>
      <c r="M108" s="3">
        <v>47.62</v>
      </c>
      <c r="N108" s="1" t="s">
        <v>21</v>
      </c>
      <c r="O108" s="1" t="s">
        <v>37</v>
      </c>
    </row>
    <row r="109" spans="1:15" x14ac:dyDescent="0.3">
      <c r="A109" s="1" t="s">
        <v>561</v>
      </c>
      <c r="B109" s="2">
        <v>45596</v>
      </c>
      <c r="C109" s="1" t="s">
        <v>6672</v>
      </c>
      <c r="D109" s="1" t="s">
        <v>133</v>
      </c>
      <c r="E109">
        <v>2024</v>
      </c>
      <c r="F109" s="1" t="s">
        <v>91</v>
      </c>
      <c r="G109" s="1" t="s">
        <v>562</v>
      </c>
      <c r="H109" s="1" t="s">
        <v>563</v>
      </c>
      <c r="I109" s="1" t="s">
        <v>564</v>
      </c>
      <c r="J109" s="1" t="s">
        <v>20</v>
      </c>
      <c r="K109" s="3">
        <v>43.95</v>
      </c>
      <c r="L109">
        <v>1</v>
      </c>
      <c r="M109" s="3">
        <v>43.95</v>
      </c>
      <c r="N109" s="1" t="s">
        <v>6669</v>
      </c>
      <c r="O109" s="1" t="s">
        <v>30</v>
      </c>
    </row>
    <row r="110" spans="1:15" x14ac:dyDescent="0.3">
      <c r="A110" s="1" t="s">
        <v>565</v>
      </c>
      <c r="B110" s="2">
        <v>45193</v>
      </c>
      <c r="C110" s="1" t="s">
        <v>6666</v>
      </c>
      <c r="D110" s="1" t="s">
        <v>60</v>
      </c>
      <c r="E110">
        <v>2023</v>
      </c>
      <c r="F110" s="1" t="s">
        <v>566</v>
      </c>
      <c r="G110" s="1" t="s">
        <v>567</v>
      </c>
      <c r="H110" s="1" t="s">
        <v>568</v>
      </c>
      <c r="I110" s="1" t="s">
        <v>569</v>
      </c>
      <c r="J110" s="1" t="s">
        <v>70</v>
      </c>
      <c r="K110" s="3">
        <v>19.18</v>
      </c>
      <c r="L110">
        <v>1</v>
      </c>
      <c r="M110" s="3">
        <v>19.18</v>
      </c>
      <c r="N110" s="1" t="s">
        <v>6669</v>
      </c>
      <c r="O110" s="1" t="s">
        <v>22</v>
      </c>
    </row>
    <row r="111" spans="1:15" x14ac:dyDescent="0.3">
      <c r="A111" s="1" t="s">
        <v>570</v>
      </c>
      <c r="B111" s="2">
        <v>45171</v>
      </c>
      <c r="C111" s="1" t="s">
        <v>6673</v>
      </c>
      <c r="D111" s="1" t="s">
        <v>60</v>
      </c>
      <c r="E111">
        <v>2023</v>
      </c>
      <c r="F111" s="1" t="s">
        <v>524</v>
      </c>
      <c r="G111" s="1" t="s">
        <v>571</v>
      </c>
      <c r="H111" s="1" t="s">
        <v>572</v>
      </c>
      <c r="I111" s="1" t="s">
        <v>573</v>
      </c>
      <c r="J111" s="1" t="s">
        <v>51</v>
      </c>
      <c r="K111" s="3">
        <v>18.7</v>
      </c>
      <c r="L111">
        <v>3</v>
      </c>
      <c r="M111" s="3">
        <v>56.1</v>
      </c>
      <c r="N111" s="1" t="s">
        <v>21</v>
      </c>
      <c r="O111" s="1" t="s">
        <v>22</v>
      </c>
    </row>
    <row r="112" spans="1:15" x14ac:dyDescent="0.3">
      <c r="A112" s="1" t="s">
        <v>574</v>
      </c>
      <c r="B112" s="2">
        <v>45060</v>
      </c>
      <c r="C112" s="1" t="s">
        <v>6666</v>
      </c>
      <c r="D112" s="1" t="s">
        <v>46</v>
      </c>
      <c r="E112">
        <v>2023</v>
      </c>
      <c r="F112" s="1" t="s">
        <v>575</v>
      </c>
      <c r="G112" s="1" t="s">
        <v>576</v>
      </c>
      <c r="H112" s="1" t="s">
        <v>223</v>
      </c>
      <c r="I112" s="1" t="s">
        <v>224</v>
      </c>
      <c r="J112" s="1" t="s">
        <v>87</v>
      </c>
      <c r="K112" s="3">
        <v>34.22</v>
      </c>
      <c r="L112">
        <v>3</v>
      </c>
      <c r="M112" s="3">
        <v>102.66</v>
      </c>
      <c r="N112" s="1" t="s">
        <v>21</v>
      </c>
      <c r="O112" s="1" t="s">
        <v>80</v>
      </c>
    </row>
    <row r="113" spans="1:15" x14ac:dyDescent="0.3">
      <c r="A113" s="1" t="s">
        <v>577</v>
      </c>
      <c r="B113" s="2">
        <v>45340</v>
      </c>
      <c r="C113" s="1" t="s">
        <v>6666</v>
      </c>
      <c r="D113" s="1" t="s">
        <v>39</v>
      </c>
      <c r="E113">
        <v>2024</v>
      </c>
      <c r="F113" s="1" t="s">
        <v>578</v>
      </c>
      <c r="G113" s="1" t="s">
        <v>579</v>
      </c>
      <c r="H113" s="1" t="s">
        <v>580</v>
      </c>
      <c r="I113" s="1" t="s">
        <v>581</v>
      </c>
      <c r="J113" s="1" t="s">
        <v>70</v>
      </c>
      <c r="K113" s="3">
        <v>7.07</v>
      </c>
      <c r="L113">
        <v>5</v>
      </c>
      <c r="M113" s="3">
        <v>35.35</v>
      </c>
      <c r="N113" s="1" t="s">
        <v>21</v>
      </c>
      <c r="O113" s="1" t="s">
        <v>80</v>
      </c>
    </row>
    <row r="114" spans="1:15" x14ac:dyDescent="0.3">
      <c r="A114" s="1" t="s">
        <v>582</v>
      </c>
      <c r="B114" s="2">
        <v>44967</v>
      </c>
      <c r="C114" s="1" t="s">
        <v>6668</v>
      </c>
      <c r="D114" s="1" t="s">
        <v>39</v>
      </c>
      <c r="E114">
        <v>2023</v>
      </c>
      <c r="F114" s="1" t="s">
        <v>583</v>
      </c>
      <c r="G114" s="1" t="s">
        <v>584</v>
      </c>
      <c r="H114" s="1" t="s">
        <v>585</v>
      </c>
      <c r="I114" s="1" t="s">
        <v>586</v>
      </c>
      <c r="J114" s="1" t="s">
        <v>70</v>
      </c>
      <c r="K114" s="3">
        <v>5.92</v>
      </c>
      <c r="L114">
        <v>1</v>
      </c>
      <c r="M114" s="3">
        <v>5.92</v>
      </c>
      <c r="N114" s="1" t="s">
        <v>6669</v>
      </c>
      <c r="O114" s="1" t="s">
        <v>44</v>
      </c>
    </row>
    <row r="115" spans="1:15" x14ac:dyDescent="0.3">
      <c r="A115" s="1" t="s">
        <v>587</v>
      </c>
      <c r="B115" s="2">
        <v>45701</v>
      </c>
      <c r="C115" s="1" t="s">
        <v>6672</v>
      </c>
      <c r="D115" s="1" t="s">
        <v>39</v>
      </c>
      <c r="E115">
        <v>2025</v>
      </c>
      <c r="F115" s="1" t="s">
        <v>149</v>
      </c>
      <c r="G115" s="1" t="s">
        <v>150</v>
      </c>
      <c r="H115" s="1" t="s">
        <v>588</v>
      </c>
      <c r="I115" s="1" t="s">
        <v>589</v>
      </c>
      <c r="J115" s="1" t="s">
        <v>20</v>
      </c>
      <c r="K115" s="3">
        <v>17.95</v>
      </c>
      <c r="L115">
        <v>4</v>
      </c>
      <c r="M115" s="3">
        <v>71.8</v>
      </c>
      <c r="N115" s="1" t="s">
        <v>6669</v>
      </c>
      <c r="O115" s="1" t="s">
        <v>22</v>
      </c>
    </row>
    <row r="116" spans="1:15" x14ac:dyDescent="0.3">
      <c r="A116" s="1" t="s">
        <v>590</v>
      </c>
      <c r="B116" s="2">
        <v>45616</v>
      </c>
      <c r="C116" s="1" t="s">
        <v>6670</v>
      </c>
      <c r="D116" s="1" t="s">
        <v>54</v>
      </c>
      <c r="E116">
        <v>2024</v>
      </c>
      <c r="F116" s="1" t="s">
        <v>591</v>
      </c>
      <c r="G116" s="1" t="s">
        <v>592</v>
      </c>
      <c r="H116" s="1" t="s">
        <v>593</v>
      </c>
      <c r="I116" s="1" t="s">
        <v>594</v>
      </c>
      <c r="J116" s="1" t="s">
        <v>87</v>
      </c>
      <c r="K116" s="3">
        <v>33.18</v>
      </c>
      <c r="L116">
        <v>1</v>
      </c>
      <c r="M116" s="3">
        <v>33.18</v>
      </c>
      <c r="N116" s="1" t="s">
        <v>29</v>
      </c>
      <c r="O116" s="1" t="s">
        <v>44</v>
      </c>
    </row>
    <row r="117" spans="1:15" x14ac:dyDescent="0.3">
      <c r="A117" s="1" t="s">
        <v>595</v>
      </c>
      <c r="B117" s="2">
        <v>45740</v>
      </c>
      <c r="C117" s="1" t="s">
        <v>6667</v>
      </c>
      <c r="D117" s="1" t="s">
        <v>15</v>
      </c>
      <c r="E117">
        <v>2025</v>
      </c>
      <c r="F117" s="1" t="s">
        <v>596</v>
      </c>
      <c r="G117" s="1" t="s">
        <v>597</v>
      </c>
      <c r="H117" s="1" t="s">
        <v>598</v>
      </c>
      <c r="I117" s="1" t="s">
        <v>599</v>
      </c>
      <c r="J117" s="1" t="s">
        <v>70</v>
      </c>
      <c r="K117" s="3">
        <v>47.38</v>
      </c>
      <c r="L117">
        <v>4</v>
      </c>
      <c r="M117" s="3">
        <v>189.52</v>
      </c>
      <c r="N117" s="1" t="s">
        <v>21</v>
      </c>
      <c r="O117" s="1" t="s">
        <v>37</v>
      </c>
    </row>
    <row r="118" spans="1:15" x14ac:dyDescent="0.3">
      <c r="A118" s="1" t="s">
        <v>600</v>
      </c>
      <c r="B118" s="2">
        <v>45179</v>
      </c>
      <c r="C118" s="1" t="s">
        <v>6666</v>
      </c>
      <c r="D118" s="1" t="s">
        <v>60</v>
      </c>
      <c r="E118">
        <v>2023</v>
      </c>
      <c r="F118" s="1" t="s">
        <v>601</v>
      </c>
      <c r="G118" s="1" t="s">
        <v>602</v>
      </c>
      <c r="H118" s="1" t="s">
        <v>603</v>
      </c>
      <c r="I118" s="1" t="s">
        <v>604</v>
      </c>
      <c r="J118" s="1" t="s">
        <v>20</v>
      </c>
      <c r="K118" s="3">
        <v>49.28</v>
      </c>
      <c r="L118">
        <v>2</v>
      </c>
      <c r="M118" s="3">
        <v>98.56</v>
      </c>
      <c r="N118" s="1" t="s">
        <v>88</v>
      </c>
      <c r="O118" s="1" t="s">
        <v>44</v>
      </c>
    </row>
    <row r="119" spans="1:15" x14ac:dyDescent="0.3">
      <c r="A119" s="1" t="s">
        <v>605</v>
      </c>
      <c r="B119" s="2">
        <v>45610</v>
      </c>
      <c r="C119" s="1" t="s">
        <v>6672</v>
      </c>
      <c r="D119" s="1" t="s">
        <v>54</v>
      </c>
      <c r="E119">
        <v>2024</v>
      </c>
      <c r="F119" s="1" t="s">
        <v>606</v>
      </c>
      <c r="G119" s="1" t="s">
        <v>607</v>
      </c>
      <c r="H119" s="1" t="s">
        <v>608</v>
      </c>
      <c r="I119" s="1" t="s">
        <v>609</v>
      </c>
      <c r="J119" s="1" t="s">
        <v>20</v>
      </c>
      <c r="K119" s="3">
        <v>27.27</v>
      </c>
      <c r="L119">
        <v>4</v>
      </c>
      <c r="M119" s="3">
        <v>109.08</v>
      </c>
      <c r="N119" s="1" t="s">
        <v>29</v>
      </c>
      <c r="O119" s="1" t="s">
        <v>37</v>
      </c>
    </row>
    <row r="120" spans="1:15" x14ac:dyDescent="0.3">
      <c r="A120" s="1" t="s">
        <v>610</v>
      </c>
      <c r="B120" s="2">
        <v>45604</v>
      </c>
      <c r="C120" s="1" t="s">
        <v>6668</v>
      </c>
      <c r="D120" s="1" t="s">
        <v>54</v>
      </c>
      <c r="E120">
        <v>2024</v>
      </c>
      <c r="F120" s="1" t="s">
        <v>611</v>
      </c>
      <c r="G120" s="1" t="s">
        <v>612</v>
      </c>
      <c r="H120" s="1" t="s">
        <v>613</v>
      </c>
      <c r="I120" s="1" t="s">
        <v>614</v>
      </c>
      <c r="J120" s="1" t="s">
        <v>20</v>
      </c>
      <c r="K120" s="3">
        <v>34.06</v>
      </c>
      <c r="L120">
        <v>4</v>
      </c>
      <c r="M120" s="3">
        <v>136.24</v>
      </c>
      <c r="N120" s="1" t="s">
        <v>6669</v>
      </c>
      <c r="O120" s="1" t="s">
        <v>80</v>
      </c>
    </row>
    <row r="121" spans="1:15" x14ac:dyDescent="0.3">
      <c r="A121" s="1" t="s">
        <v>615</v>
      </c>
      <c r="B121" s="2">
        <v>44826</v>
      </c>
      <c r="C121" s="1" t="s">
        <v>6672</v>
      </c>
      <c r="D121" s="1" t="s">
        <v>60</v>
      </c>
      <c r="E121">
        <v>2022</v>
      </c>
      <c r="F121" s="1" t="s">
        <v>616</v>
      </c>
      <c r="G121" s="1" t="s">
        <v>617</v>
      </c>
      <c r="H121" s="1" t="s">
        <v>618</v>
      </c>
      <c r="I121" s="1" t="s">
        <v>619</v>
      </c>
      <c r="J121" s="1" t="s">
        <v>70</v>
      </c>
      <c r="K121" s="3">
        <v>47.06</v>
      </c>
      <c r="L121">
        <v>1</v>
      </c>
      <c r="M121" s="3">
        <v>47.06</v>
      </c>
      <c r="N121" s="1" t="s">
        <v>6669</v>
      </c>
      <c r="O121" s="1" t="s">
        <v>193</v>
      </c>
    </row>
    <row r="122" spans="1:15" x14ac:dyDescent="0.3">
      <c r="A122" s="1" t="s">
        <v>620</v>
      </c>
      <c r="B122" s="2">
        <v>44931</v>
      </c>
      <c r="C122" s="1" t="s">
        <v>6672</v>
      </c>
      <c r="D122" s="1" t="s">
        <v>210</v>
      </c>
      <c r="E122">
        <v>2023</v>
      </c>
      <c r="F122" s="1" t="s">
        <v>621</v>
      </c>
      <c r="G122" s="1" t="s">
        <v>622</v>
      </c>
      <c r="H122" s="1" t="s">
        <v>623</v>
      </c>
      <c r="I122" s="1" t="s">
        <v>624</v>
      </c>
      <c r="J122" s="1" t="s">
        <v>51</v>
      </c>
      <c r="K122" s="3">
        <v>48.5</v>
      </c>
      <c r="L122">
        <v>4</v>
      </c>
      <c r="M122" s="3">
        <v>194</v>
      </c>
      <c r="N122" s="1" t="s">
        <v>21</v>
      </c>
      <c r="O122" s="1" t="s">
        <v>30</v>
      </c>
    </row>
    <row r="123" spans="1:15" x14ac:dyDescent="0.3">
      <c r="A123" s="1" t="s">
        <v>625</v>
      </c>
      <c r="B123" s="2">
        <v>45319</v>
      </c>
      <c r="C123" s="1" t="s">
        <v>6666</v>
      </c>
      <c r="D123" s="1" t="s">
        <v>210</v>
      </c>
      <c r="E123">
        <v>2024</v>
      </c>
      <c r="F123" s="1" t="s">
        <v>626</v>
      </c>
      <c r="G123" s="1" t="s">
        <v>627</v>
      </c>
      <c r="H123" s="1" t="s">
        <v>628</v>
      </c>
      <c r="I123" s="1" t="s">
        <v>629</v>
      </c>
      <c r="J123" s="1" t="s">
        <v>20</v>
      </c>
      <c r="K123" s="3">
        <v>35.14</v>
      </c>
      <c r="L123">
        <v>5</v>
      </c>
      <c r="M123" s="3">
        <v>175.7</v>
      </c>
      <c r="N123" s="1" t="s">
        <v>6669</v>
      </c>
      <c r="O123" s="1" t="s">
        <v>30</v>
      </c>
    </row>
    <row r="124" spans="1:15" x14ac:dyDescent="0.3">
      <c r="A124" s="1" t="s">
        <v>630</v>
      </c>
      <c r="B124" s="2">
        <v>45217</v>
      </c>
      <c r="C124" s="1" t="s">
        <v>6670</v>
      </c>
      <c r="D124" s="1" t="s">
        <v>133</v>
      </c>
      <c r="E124">
        <v>2023</v>
      </c>
      <c r="F124" s="1" t="s">
        <v>631</v>
      </c>
      <c r="G124" s="1" t="s">
        <v>632</v>
      </c>
      <c r="H124" s="1" t="s">
        <v>633</v>
      </c>
      <c r="I124" s="1" t="s">
        <v>634</v>
      </c>
      <c r="J124" s="1" t="s">
        <v>20</v>
      </c>
      <c r="K124" s="3">
        <v>12.99</v>
      </c>
      <c r="L124">
        <v>2</v>
      </c>
      <c r="M124" s="3">
        <v>25.98</v>
      </c>
      <c r="N124" s="1" t="s">
        <v>21</v>
      </c>
      <c r="O124" s="1" t="s">
        <v>193</v>
      </c>
    </row>
    <row r="125" spans="1:15" x14ac:dyDescent="0.3">
      <c r="A125" s="1" t="s">
        <v>635</v>
      </c>
      <c r="B125" s="2">
        <v>45581</v>
      </c>
      <c r="C125" s="1" t="s">
        <v>6670</v>
      </c>
      <c r="D125" s="1" t="s">
        <v>133</v>
      </c>
      <c r="E125">
        <v>2024</v>
      </c>
      <c r="F125" s="1" t="s">
        <v>636</v>
      </c>
      <c r="G125" s="1" t="s">
        <v>637</v>
      </c>
      <c r="H125" s="1" t="s">
        <v>282</v>
      </c>
      <c r="I125" s="1" t="s">
        <v>638</v>
      </c>
      <c r="J125" s="1" t="s">
        <v>87</v>
      </c>
      <c r="K125" s="3">
        <v>29.07</v>
      </c>
      <c r="L125">
        <v>4</v>
      </c>
      <c r="M125" s="3">
        <v>116.28</v>
      </c>
      <c r="N125" s="1" t="s">
        <v>6669</v>
      </c>
      <c r="O125" s="1" t="s">
        <v>193</v>
      </c>
    </row>
    <row r="126" spans="1:15" x14ac:dyDescent="0.3">
      <c r="A126" s="1" t="s">
        <v>639</v>
      </c>
      <c r="B126" s="2">
        <v>45875</v>
      </c>
      <c r="C126" s="1" t="s">
        <v>6670</v>
      </c>
      <c r="D126" s="1" t="s">
        <v>90</v>
      </c>
      <c r="E126">
        <v>2025</v>
      </c>
      <c r="F126" s="1" t="s">
        <v>640</v>
      </c>
      <c r="G126" s="1" t="s">
        <v>641</v>
      </c>
      <c r="H126" s="1" t="s">
        <v>292</v>
      </c>
      <c r="I126" s="1" t="s">
        <v>293</v>
      </c>
      <c r="J126" s="1" t="s">
        <v>70</v>
      </c>
      <c r="K126" s="3">
        <v>13.66</v>
      </c>
      <c r="L126">
        <v>2</v>
      </c>
      <c r="M126" s="3">
        <v>27.32</v>
      </c>
      <c r="N126" s="1" t="s">
        <v>29</v>
      </c>
      <c r="O126" s="1" t="s">
        <v>22</v>
      </c>
    </row>
    <row r="127" spans="1:15" x14ac:dyDescent="0.3">
      <c r="A127" s="1" t="s">
        <v>642</v>
      </c>
      <c r="B127" s="2">
        <v>45844</v>
      </c>
      <c r="C127" s="1" t="s">
        <v>6666</v>
      </c>
      <c r="D127" s="1" t="s">
        <v>32</v>
      </c>
      <c r="E127">
        <v>2025</v>
      </c>
      <c r="F127" s="1" t="s">
        <v>643</v>
      </c>
      <c r="G127" s="1" t="s">
        <v>644</v>
      </c>
      <c r="H127" s="1" t="s">
        <v>645</v>
      </c>
      <c r="I127" s="1" t="s">
        <v>646</v>
      </c>
      <c r="J127" s="1" t="s">
        <v>51</v>
      </c>
      <c r="K127" s="3">
        <v>35.96</v>
      </c>
      <c r="L127">
        <v>1</v>
      </c>
      <c r="M127" s="3">
        <v>35.96</v>
      </c>
      <c r="N127" s="1" t="s">
        <v>29</v>
      </c>
      <c r="O127" s="1" t="s">
        <v>193</v>
      </c>
    </row>
    <row r="128" spans="1:15" x14ac:dyDescent="0.3">
      <c r="A128" s="1" t="s">
        <v>647</v>
      </c>
      <c r="B128" s="2">
        <v>45361</v>
      </c>
      <c r="C128" s="1" t="s">
        <v>6666</v>
      </c>
      <c r="D128" s="1" t="s">
        <v>15</v>
      </c>
      <c r="E128">
        <v>2024</v>
      </c>
      <c r="F128" s="1" t="s">
        <v>648</v>
      </c>
      <c r="G128" s="1" t="s">
        <v>649</v>
      </c>
      <c r="H128" s="1" t="s">
        <v>650</v>
      </c>
      <c r="I128" s="1" t="s">
        <v>651</v>
      </c>
      <c r="J128" s="1" t="s">
        <v>20</v>
      </c>
      <c r="K128" s="3">
        <v>38.729999999999997</v>
      </c>
      <c r="L128">
        <v>4</v>
      </c>
      <c r="M128" s="3">
        <v>154.91999999999999</v>
      </c>
      <c r="N128" s="1" t="s">
        <v>21</v>
      </c>
      <c r="O128" s="1" t="s">
        <v>37</v>
      </c>
    </row>
    <row r="129" spans="1:15" x14ac:dyDescent="0.3">
      <c r="A129" s="1" t="s">
        <v>652</v>
      </c>
      <c r="B129" s="2">
        <v>45456</v>
      </c>
      <c r="C129" s="1" t="s">
        <v>6672</v>
      </c>
      <c r="D129" s="1" t="s">
        <v>24</v>
      </c>
      <c r="E129">
        <v>2024</v>
      </c>
      <c r="F129" s="1" t="s">
        <v>653</v>
      </c>
      <c r="G129" s="1" t="s">
        <v>654</v>
      </c>
      <c r="H129" s="1" t="s">
        <v>655</v>
      </c>
      <c r="I129" s="1" t="s">
        <v>656</v>
      </c>
      <c r="J129" s="1" t="s">
        <v>20</v>
      </c>
      <c r="K129" s="3">
        <v>37.6</v>
      </c>
      <c r="L129">
        <v>1</v>
      </c>
      <c r="M129" s="3">
        <v>37.6</v>
      </c>
      <c r="N129" s="1" t="s">
        <v>88</v>
      </c>
      <c r="O129" s="1" t="s">
        <v>44</v>
      </c>
    </row>
    <row r="130" spans="1:15" x14ac:dyDescent="0.3">
      <c r="A130" s="1" t="s">
        <v>657</v>
      </c>
      <c r="B130" s="2">
        <v>45341</v>
      </c>
      <c r="C130" s="1" t="s">
        <v>6667</v>
      </c>
      <c r="D130" s="1" t="s">
        <v>39</v>
      </c>
      <c r="E130">
        <v>2024</v>
      </c>
      <c r="F130" s="1" t="s">
        <v>658</v>
      </c>
      <c r="G130" s="1" t="s">
        <v>659</v>
      </c>
      <c r="H130" s="1" t="s">
        <v>660</v>
      </c>
      <c r="I130" s="1" t="s">
        <v>661</v>
      </c>
      <c r="J130" s="1" t="s">
        <v>87</v>
      </c>
      <c r="K130" s="3">
        <v>41.39</v>
      </c>
      <c r="L130">
        <v>3</v>
      </c>
      <c r="M130" s="3">
        <v>124.17</v>
      </c>
      <c r="N130" s="1" t="s">
        <v>88</v>
      </c>
      <c r="O130" s="1" t="s">
        <v>30</v>
      </c>
    </row>
    <row r="131" spans="1:15" x14ac:dyDescent="0.3">
      <c r="A131" s="1" t="s">
        <v>662</v>
      </c>
      <c r="B131" s="2">
        <v>45471</v>
      </c>
      <c r="C131" s="1" t="s">
        <v>6668</v>
      </c>
      <c r="D131" s="1" t="s">
        <v>24</v>
      </c>
      <c r="E131">
        <v>2024</v>
      </c>
      <c r="F131" s="1" t="s">
        <v>583</v>
      </c>
      <c r="G131" s="1" t="s">
        <v>584</v>
      </c>
      <c r="H131" s="1" t="s">
        <v>663</v>
      </c>
      <c r="I131" s="1" t="s">
        <v>664</v>
      </c>
      <c r="J131" s="1" t="s">
        <v>87</v>
      </c>
      <c r="K131" s="3">
        <v>24.94</v>
      </c>
      <c r="L131">
        <v>5</v>
      </c>
      <c r="M131" s="3">
        <v>124.7</v>
      </c>
      <c r="N131" s="1" t="s">
        <v>88</v>
      </c>
      <c r="O131" s="1" t="s">
        <v>37</v>
      </c>
    </row>
    <row r="132" spans="1:15" x14ac:dyDescent="0.3">
      <c r="A132" s="1" t="s">
        <v>665</v>
      </c>
      <c r="B132" s="2">
        <v>45458</v>
      </c>
      <c r="C132" s="1" t="s">
        <v>6673</v>
      </c>
      <c r="D132" s="1" t="s">
        <v>24</v>
      </c>
      <c r="E132">
        <v>2024</v>
      </c>
      <c r="F132" s="1" t="s">
        <v>666</v>
      </c>
      <c r="G132" s="1" t="s">
        <v>667</v>
      </c>
      <c r="H132" s="1" t="s">
        <v>668</v>
      </c>
      <c r="I132" s="1" t="s">
        <v>669</v>
      </c>
      <c r="J132" s="1" t="s">
        <v>20</v>
      </c>
      <c r="K132" s="3">
        <v>39.06</v>
      </c>
      <c r="L132">
        <v>1</v>
      </c>
      <c r="M132" s="3">
        <v>39.06</v>
      </c>
      <c r="N132" s="1" t="s">
        <v>21</v>
      </c>
      <c r="O132" s="1" t="s">
        <v>95</v>
      </c>
    </row>
    <row r="133" spans="1:15" x14ac:dyDescent="0.3">
      <c r="A133" s="1" t="s">
        <v>670</v>
      </c>
      <c r="B133" s="2">
        <v>45049</v>
      </c>
      <c r="C133" s="1" t="s">
        <v>6670</v>
      </c>
      <c r="D133" s="1" t="s">
        <v>46</v>
      </c>
      <c r="E133">
        <v>2023</v>
      </c>
      <c r="F133" s="1" t="s">
        <v>671</v>
      </c>
      <c r="G133" s="1" t="s">
        <v>672</v>
      </c>
      <c r="H133" s="1" t="s">
        <v>673</v>
      </c>
      <c r="I133" s="1" t="s">
        <v>674</v>
      </c>
      <c r="J133" s="1" t="s">
        <v>87</v>
      </c>
      <c r="K133" s="3">
        <v>7.01</v>
      </c>
      <c r="L133">
        <v>4</v>
      </c>
      <c r="M133" s="3">
        <v>28.04</v>
      </c>
      <c r="N133" s="1" t="s">
        <v>29</v>
      </c>
      <c r="O133" s="1" t="s">
        <v>22</v>
      </c>
    </row>
    <row r="134" spans="1:15" x14ac:dyDescent="0.3">
      <c r="A134" s="1" t="s">
        <v>675</v>
      </c>
      <c r="B134" s="2">
        <v>45515</v>
      </c>
      <c r="C134" s="1" t="s">
        <v>6666</v>
      </c>
      <c r="D134" s="1" t="s">
        <v>90</v>
      </c>
      <c r="E134">
        <v>2024</v>
      </c>
      <c r="F134" s="1" t="s">
        <v>676</v>
      </c>
      <c r="G134" s="1" t="s">
        <v>677</v>
      </c>
      <c r="H134" s="1" t="s">
        <v>678</v>
      </c>
      <c r="I134" s="1" t="s">
        <v>679</v>
      </c>
      <c r="J134" s="1" t="s">
        <v>70</v>
      </c>
      <c r="K134" s="3">
        <v>31.1</v>
      </c>
      <c r="L134">
        <v>3</v>
      </c>
      <c r="M134" s="3">
        <v>93.3</v>
      </c>
      <c r="N134" s="1" t="s">
        <v>21</v>
      </c>
      <c r="O134" s="1" t="s">
        <v>80</v>
      </c>
    </row>
    <row r="135" spans="1:15" x14ac:dyDescent="0.3">
      <c r="A135" s="1" t="s">
        <v>680</v>
      </c>
      <c r="B135" s="2">
        <v>45057</v>
      </c>
      <c r="C135" s="1" t="s">
        <v>6672</v>
      </c>
      <c r="D135" s="1" t="s">
        <v>46</v>
      </c>
      <c r="E135">
        <v>2023</v>
      </c>
      <c r="F135" s="1" t="s">
        <v>681</v>
      </c>
      <c r="G135" s="1" t="s">
        <v>682</v>
      </c>
      <c r="H135" s="1" t="s">
        <v>683</v>
      </c>
      <c r="I135" s="1" t="s">
        <v>684</v>
      </c>
      <c r="J135" s="1" t="s">
        <v>70</v>
      </c>
      <c r="K135" s="3">
        <v>21.48</v>
      </c>
      <c r="L135">
        <v>1</v>
      </c>
      <c r="M135" s="3">
        <v>21.48</v>
      </c>
      <c r="N135" s="1" t="s">
        <v>29</v>
      </c>
      <c r="O135" s="1" t="s">
        <v>37</v>
      </c>
    </row>
    <row r="136" spans="1:15" x14ac:dyDescent="0.3">
      <c r="A136" s="1" t="s">
        <v>685</v>
      </c>
      <c r="B136" s="2">
        <v>45115</v>
      </c>
      <c r="C136" s="1" t="s">
        <v>6673</v>
      </c>
      <c r="D136" s="1" t="s">
        <v>32</v>
      </c>
      <c r="E136">
        <v>2023</v>
      </c>
      <c r="F136" s="1" t="s">
        <v>686</v>
      </c>
      <c r="G136" s="1" t="s">
        <v>687</v>
      </c>
      <c r="H136" s="1" t="s">
        <v>518</v>
      </c>
      <c r="I136" s="1" t="s">
        <v>688</v>
      </c>
      <c r="J136" s="1" t="s">
        <v>70</v>
      </c>
      <c r="K136" s="3">
        <v>29.11</v>
      </c>
      <c r="L136">
        <v>5</v>
      </c>
      <c r="M136" s="3">
        <v>145.55000000000001</v>
      </c>
      <c r="N136" s="1" t="s">
        <v>6669</v>
      </c>
      <c r="O136" s="1" t="s">
        <v>80</v>
      </c>
    </row>
    <row r="137" spans="1:15" x14ac:dyDescent="0.3">
      <c r="A137" s="1" t="s">
        <v>689</v>
      </c>
      <c r="B137" s="2">
        <v>45512</v>
      </c>
      <c r="C137" s="1" t="s">
        <v>6672</v>
      </c>
      <c r="D137" s="1" t="s">
        <v>90</v>
      </c>
      <c r="E137">
        <v>2024</v>
      </c>
      <c r="F137" s="1" t="s">
        <v>690</v>
      </c>
      <c r="G137" s="1" t="s">
        <v>691</v>
      </c>
      <c r="H137" s="1" t="s">
        <v>692</v>
      </c>
      <c r="I137" s="1" t="s">
        <v>693</v>
      </c>
      <c r="J137" s="1" t="s">
        <v>87</v>
      </c>
      <c r="K137" s="3">
        <v>16.3</v>
      </c>
      <c r="L137">
        <v>5</v>
      </c>
      <c r="M137" s="3">
        <v>81.5</v>
      </c>
      <c r="N137" s="1" t="s">
        <v>29</v>
      </c>
      <c r="O137" s="1" t="s">
        <v>193</v>
      </c>
    </row>
    <row r="138" spans="1:15" x14ac:dyDescent="0.3">
      <c r="A138" s="1" t="s">
        <v>694</v>
      </c>
      <c r="B138" s="2">
        <v>45113</v>
      </c>
      <c r="C138" s="1" t="s">
        <v>6672</v>
      </c>
      <c r="D138" s="1" t="s">
        <v>32</v>
      </c>
      <c r="E138">
        <v>2023</v>
      </c>
      <c r="F138" s="1" t="s">
        <v>695</v>
      </c>
      <c r="G138" s="1" t="s">
        <v>696</v>
      </c>
      <c r="H138" s="1" t="s">
        <v>697</v>
      </c>
      <c r="I138" s="1" t="s">
        <v>698</v>
      </c>
      <c r="J138" s="1" t="s">
        <v>51</v>
      </c>
      <c r="K138" s="3">
        <v>14.9</v>
      </c>
      <c r="L138">
        <v>3</v>
      </c>
      <c r="M138" s="3">
        <v>44.7</v>
      </c>
      <c r="N138" s="1" t="s">
        <v>88</v>
      </c>
      <c r="O138" s="1" t="s">
        <v>30</v>
      </c>
    </row>
    <row r="139" spans="1:15" x14ac:dyDescent="0.3">
      <c r="A139" s="1" t="s">
        <v>699</v>
      </c>
      <c r="B139" s="2">
        <v>45280</v>
      </c>
      <c r="C139" s="1" t="s">
        <v>6670</v>
      </c>
      <c r="D139" s="1" t="s">
        <v>107</v>
      </c>
      <c r="E139">
        <v>2023</v>
      </c>
      <c r="F139" s="1" t="s">
        <v>700</v>
      </c>
      <c r="G139" s="1" t="s">
        <v>701</v>
      </c>
      <c r="H139" s="1" t="s">
        <v>702</v>
      </c>
      <c r="I139" s="1" t="s">
        <v>703</v>
      </c>
      <c r="J139" s="1" t="s">
        <v>51</v>
      </c>
      <c r="K139" s="3">
        <v>10.98</v>
      </c>
      <c r="L139">
        <v>4</v>
      </c>
      <c r="M139" s="3">
        <v>43.92</v>
      </c>
      <c r="N139" s="1" t="s">
        <v>21</v>
      </c>
      <c r="O139" s="1" t="s">
        <v>30</v>
      </c>
    </row>
    <row r="140" spans="1:15" x14ac:dyDescent="0.3">
      <c r="A140" s="1" t="s">
        <v>704</v>
      </c>
      <c r="B140" s="2">
        <v>45228</v>
      </c>
      <c r="C140" s="1" t="s">
        <v>6666</v>
      </c>
      <c r="D140" s="1" t="s">
        <v>133</v>
      </c>
      <c r="E140">
        <v>2023</v>
      </c>
      <c r="F140" s="1" t="s">
        <v>705</v>
      </c>
      <c r="G140" s="1" t="s">
        <v>706</v>
      </c>
      <c r="H140" s="1" t="s">
        <v>707</v>
      </c>
      <c r="I140" s="1" t="s">
        <v>708</v>
      </c>
      <c r="J140" s="1" t="s">
        <v>51</v>
      </c>
      <c r="K140" s="3">
        <v>10.97</v>
      </c>
      <c r="L140">
        <v>1</v>
      </c>
      <c r="M140" s="3">
        <v>10.97</v>
      </c>
      <c r="N140" s="1" t="s">
        <v>29</v>
      </c>
      <c r="O140" s="1" t="s">
        <v>95</v>
      </c>
    </row>
    <row r="141" spans="1:15" x14ac:dyDescent="0.3">
      <c r="A141" s="1" t="s">
        <v>709</v>
      </c>
      <c r="B141" s="2">
        <v>45124</v>
      </c>
      <c r="C141" s="1" t="s">
        <v>6667</v>
      </c>
      <c r="D141" s="1" t="s">
        <v>32</v>
      </c>
      <c r="E141">
        <v>2023</v>
      </c>
      <c r="F141" s="1" t="s">
        <v>710</v>
      </c>
      <c r="G141" s="1" t="s">
        <v>711</v>
      </c>
      <c r="H141" s="1" t="s">
        <v>712</v>
      </c>
      <c r="I141" s="1" t="s">
        <v>713</v>
      </c>
      <c r="J141" s="1" t="s">
        <v>70</v>
      </c>
      <c r="K141" s="3">
        <v>44.12</v>
      </c>
      <c r="L141">
        <v>2</v>
      </c>
      <c r="M141" s="3">
        <v>88.24</v>
      </c>
      <c r="N141" s="1" t="s">
        <v>29</v>
      </c>
      <c r="O141" s="1" t="s">
        <v>30</v>
      </c>
    </row>
    <row r="142" spans="1:15" x14ac:dyDescent="0.3">
      <c r="A142" s="1" t="s">
        <v>714</v>
      </c>
      <c r="B142" s="2">
        <v>45144</v>
      </c>
      <c r="C142" s="1" t="s">
        <v>6666</v>
      </c>
      <c r="D142" s="1" t="s">
        <v>90</v>
      </c>
      <c r="E142">
        <v>2023</v>
      </c>
      <c r="F142" s="1" t="s">
        <v>715</v>
      </c>
      <c r="G142" s="1" t="s">
        <v>716</v>
      </c>
      <c r="H142" s="1" t="s">
        <v>717</v>
      </c>
      <c r="I142" s="1" t="s">
        <v>718</v>
      </c>
      <c r="J142" s="1" t="s">
        <v>87</v>
      </c>
      <c r="K142" s="3">
        <v>44.65</v>
      </c>
      <c r="L142">
        <v>1</v>
      </c>
      <c r="M142" s="3">
        <v>44.65</v>
      </c>
      <c r="N142" s="1" t="s">
        <v>29</v>
      </c>
      <c r="O142" s="1" t="s">
        <v>44</v>
      </c>
    </row>
    <row r="143" spans="1:15" x14ac:dyDescent="0.3">
      <c r="A143" s="1" t="s">
        <v>719</v>
      </c>
      <c r="B143" s="2">
        <v>45763</v>
      </c>
      <c r="C143" s="1" t="s">
        <v>6670</v>
      </c>
      <c r="D143" s="1" t="s">
        <v>82</v>
      </c>
      <c r="E143">
        <v>2025</v>
      </c>
      <c r="F143" s="1" t="s">
        <v>516</v>
      </c>
      <c r="G143" s="1" t="s">
        <v>517</v>
      </c>
      <c r="H143" s="1" t="s">
        <v>720</v>
      </c>
      <c r="I143" s="1" t="s">
        <v>721</v>
      </c>
      <c r="J143" s="1" t="s">
        <v>51</v>
      </c>
      <c r="K143" s="3">
        <v>15.59</v>
      </c>
      <c r="L143">
        <v>1</v>
      </c>
      <c r="M143" s="3">
        <v>15.59</v>
      </c>
      <c r="N143" s="1" t="s">
        <v>29</v>
      </c>
      <c r="O143" s="1" t="s">
        <v>37</v>
      </c>
    </row>
    <row r="144" spans="1:15" x14ac:dyDescent="0.3">
      <c r="A144" s="1" t="s">
        <v>722</v>
      </c>
      <c r="B144" s="2">
        <v>45290</v>
      </c>
      <c r="C144" s="1" t="s">
        <v>6673</v>
      </c>
      <c r="D144" s="1" t="s">
        <v>107</v>
      </c>
      <c r="E144">
        <v>2023</v>
      </c>
      <c r="F144" s="1" t="s">
        <v>723</v>
      </c>
      <c r="G144" s="1" t="s">
        <v>724</v>
      </c>
      <c r="H144" s="1" t="s">
        <v>725</v>
      </c>
      <c r="I144" s="1" t="s">
        <v>726</v>
      </c>
      <c r="J144" s="1" t="s">
        <v>70</v>
      </c>
      <c r="K144" s="3">
        <v>39.47</v>
      </c>
      <c r="L144">
        <v>3</v>
      </c>
      <c r="M144" s="3">
        <v>118.41</v>
      </c>
      <c r="N144" s="1" t="s">
        <v>6669</v>
      </c>
      <c r="O144" s="1" t="s">
        <v>44</v>
      </c>
    </row>
    <row r="145" spans="1:15" x14ac:dyDescent="0.3">
      <c r="A145" s="1" t="s">
        <v>727</v>
      </c>
      <c r="B145" s="2">
        <v>45868</v>
      </c>
      <c r="C145" s="1" t="s">
        <v>6670</v>
      </c>
      <c r="D145" s="1" t="s">
        <v>32</v>
      </c>
      <c r="E145">
        <v>2025</v>
      </c>
      <c r="F145" s="1" t="s">
        <v>728</v>
      </c>
      <c r="G145" s="1" t="s">
        <v>729</v>
      </c>
      <c r="H145" s="1" t="s">
        <v>730</v>
      </c>
      <c r="I145" s="1" t="s">
        <v>731</v>
      </c>
      <c r="J145" s="1" t="s">
        <v>20</v>
      </c>
      <c r="K145" s="3">
        <v>39.380000000000003</v>
      </c>
      <c r="L145">
        <v>4</v>
      </c>
      <c r="M145" s="3">
        <v>157.52000000000001</v>
      </c>
      <c r="N145" s="1" t="s">
        <v>21</v>
      </c>
      <c r="O145" s="1" t="s">
        <v>30</v>
      </c>
    </row>
    <row r="146" spans="1:15" x14ac:dyDescent="0.3">
      <c r="A146" s="1" t="s">
        <v>736</v>
      </c>
      <c r="B146" s="2">
        <v>45042</v>
      </c>
      <c r="C146" s="1" t="s">
        <v>6670</v>
      </c>
      <c r="D146" s="1" t="s">
        <v>82</v>
      </c>
      <c r="E146">
        <v>2023</v>
      </c>
      <c r="F146" s="1" t="s">
        <v>737</v>
      </c>
      <c r="G146" s="1" t="s">
        <v>738</v>
      </c>
      <c r="H146" s="1" t="s">
        <v>739</v>
      </c>
      <c r="I146" s="1" t="s">
        <v>740</v>
      </c>
      <c r="J146" s="1" t="s">
        <v>70</v>
      </c>
      <c r="K146" s="3">
        <v>36.19</v>
      </c>
      <c r="L146">
        <v>2</v>
      </c>
      <c r="M146" s="3">
        <v>72.38</v>
      </c>
      <c r="N146" s="1" t="s">
        <v>21</v>
      </c>
      <c r="O146" s="1" t="s">
        <v>37</v>
      </c>
    </row>
    <row r="147" spans="1:15" x14ac:dyDescent="0.3">
      <c r="A147" s="1" t="s">
        <v>741</v>
      </c>
      <c r="B147" s="2">
        <v>45007</v>
      </c>
      <c r="C147" s="1" t="s">
        <v>6670</v>
      </c>
      <c r="D147" s="1" t="s">
        <v>15</v>
      </c>
      <c r="E147">
        <v>2023</v>
      </c>
      <c r="F147" s="1" t="s">
        <v>742</v>
      </c>
      <c r="G147" s="1" t="s">
        <v>743</v>
      </c>
      <c r="H147" s="1" t="s">
        <v>310</v>
      </c>
      <c r="I147" s="1" t="s">
        <v>744</v>
      </c>
      <c r="J147" s="1" t="s">
        <v>51</v>
      </c>
      <c r="K147" s="3">
        <v>31.12</v>
      </c>
      <c r="L147">
        <v>3</v>
      </c>
      <c r="M147" s="3">
        <v>93.36</v>
      </c>
      <c r="N147" s="1" t="s">
        <v>21</v>
      </c>
      <c r="O147" s="1" t="s">
        <v>37</v>
      </c>
    </row>
    <row r="148" spans="1:15" x14ac:dyDescent="0.3">
      <c r="A148" s="1" t="s">
        <v>745</v>
      </c>
      <c r="B148" s="2">
        <v>45215</v>
      </c>
      <c r="C148" s="1" t="s">
        <v>6667</v>
      </c>
      <c r="D148" s="1" t="s">
        <v>133</v>
      </c>
      <c r="E148">
        <v>2023</v>
      </c>
      <c r="F148" s="1" t="s">
        <v>55</v>
      </c>
      <c r="G148" s="1" t="s">
        <v>746</v>
      </c>
      <c r="H148" s="1" t="s">
        <v>747</v>
      </c>
      <c r="I148" s="1" t="s">
        <v>748</v>
      </c>
      <c r="J148" s="1" t="s">
        <v>20</v>
      </c>
      <c r="K148" s="3">
        <v>10.26</v>
      </c>
      <c r="L148">
        <v>5</v>
      </c>
      <c r="M148" s="3">
        <v>51.3</v>
      </c>
      <c r="N148" s="1" t="s">
        <v>6669</v>
      </c>
      <c r="O148" s="1" t="s">
        <v>22</v>
      </c>
    </row>
    <row r="149" spans="1:15" x14ac:dyDescent="0.3">
      <c r="A149" s="1" t="s">
        <v>749</v>
      </c>
      <c r="B149" s="2">
        <v>45293</v>
      </c>
      <c r="C149" s="1" t="s">
        <v>6671</v>
      </c>
      <c r="D149" s="1" t="s">
        <v>210</v>
      </c>
      <c r="E149">
        <v>2024</v>
      </c>
      <c r="F149" s="1" t="s">
        <v>750</v>
      </c>
      <c r="G149" s="1" t="s">
        <v>751</v>
      </c>
      <c r="H149" s="1" t="s">
        <v>752</v>
      </c>
      <c r="I149" s="1" t="s">
        <v>753</v>
      </c>
      <c r="J149" s="1" t="s">
        <v>20</v>
      </c>
      <c r="K149" s="3">
        <v>7.32</v>
      </c>
      <c r="L149">
        <v>4</v>
      </c>
      <c r="M149" s="3">
        <v>29.28</v>
      </c>
      <c r="N149" s="1" t="s">
        <v>6669</v>
      </c>
      <c r="O149" s="1" t="s">
        <v>22</v>
      </c>
    </row>
    <row r="150" spans="1:15" x14ac:dyDescent="0.3">
      <c r="A150" s="1" t="s">
        <v>754</v>
      </c>
      <c r="B150" s="2">
        <v>45486</v>
      </c>
      <c r="C150" s="1" t="s">
        <v>6673</v>
      </c>
      <c r="D150" s="1" t="s">
        <v>32</v>
      </c>
      <c r="E150">
        <v>2024</v>
      </c>
      <c r="F150" s="1" t="s">
        <v>755</v>
      </c>
      <c r="G150" s="1" t="s">
        <v>756</v>
      </c>
      <c r="H150" s="1" t="s">
        <v>757</v>
      </c>
      <c r="I150" s="1" t="s">
        <v>758</v>
      </c>
      <c r="J150" s="1" t="s">
        <v>70</v>
      </c>
      <c r="K150" s="3">
        <v>6.83</v>
      </c>
      <c r="L150">
        <v>2</v>
      </c>
      <c r="M150" s="3">
        <v>13.66</v>
      </c>
      <c r="N150" s="1" t="s">
        <v>29</v>
      </c>
      <c r="O150" s="1" t="s">
        <v>193</v>
      </c>
    </row>
    <row r="151" spans="1:15" x14ac:dyDescent="0.3">
      <c r="A151" s="1" t="s">
        <v>759</v>
      </c>
      <c r="B151" s="2">
        <v>44875</v>
      </c>
      <c r="C151" s="1" t="s">
        <v>6672</v>
      </c>
      <c r="D151" s="1" t="s">
        <v>54</v>
      </c>
      <c r="E151">
        <v>2022</v>
      </c>
      <c r="F151" s="1" t="s">
        <v>760</v>
      </c>
      <c r="G151" s="1" t="s">
        <v>761</v>
      </c>
      <c r="H151" s="1" t="s">
        <v>762</v>
      </c>
      <c r="I151" s="1" t="s">
        <v>763</v>
      </c>
      <c r="J151" s="1" t="s">
        <v>87</v>
      </c>
      <c r="K151" s="3">
        <v>38.159999999999997</v>
      </c>
      <c r="L151">
        <v>5</v>
      </c>
      <c r="M151" s="3">
        <v>190.8</v>
      </c>
      <c r="N151" s="1" t="s">
        <v>6669</v>
      </c>
      <c r="O151" s="1" t="s">
        <v>37</v>
      </c>
    </row>
    <row r="152" spans="1:15" x14ac:dyDescent="0.3">
      <c r="A152" s="1" t="s">
        <v>764</v>
      </c>
      <c r="B152" s="2">
        <v>45117</v>
      </c>
      <c r="C152" s="1" t="s">
        <v>6667</v>
      </c>
      <c r="D152" s="1" t="s">
        <v>32</v>
      </c>
      <c r="E152">
        <v>2023</v>
      </c>
      <c r="F152" s="1" t="s">
        <v>765</v>
      </c>
      <c r="G152" s="1" t="s">
        <v>766</v>
      </c>
      <c r="H152" s="1" t="s">
        <v>767</v>
      </c>
      <c r="I152" s="1" t="s">
        <v>768</v>
      </c>
      <c r="J152" s="1" t="s">
        <v>51</v>
      </c>
      <c r="K152" s="3">
        <v>30.11</v>
      </c>
      <c r="L152">
        <v>1</v>
      </c>
      <c r="M152" s="3">
        <v>30.11</v>
      </c>
      <c r="N152" s="1" t="s">
        <v>6669</v>
      </c>
      <c r="O152" s="1" t="s">
        <v>30</v>
      </c>
    </row>
    <row r="153" spans="1:15" x14ac:dyDescent="0.3">
      <c r="A153" s="1" t="s">
        <v>769</v>
      </c>
      <c r="B153" s="2">
        <v>45884</v>
      </c>
      <c r="C153" s="1" t="s">
        <v>6668</v>
      </c>
      <c r="D153" s="1" t="s">
        <v>90</v>
      </c>
      <c r="E153">
        <v>2025</v>
      </c>
      <c r="F153" s="1" t="s">
        <v>770</v>
      </c>
      <c r="G153" s="1" t="s">
        <v>771</v>
      </c>
      <c r="H153" s="1" t="s">
        <v>772</v>
      </c>
      <c r="I153" s="1" t="s">
        <v>773</v>
      </c>
      <c r="J153" s="1" t="s">
        <v>87</v>
      </c>
      <c r="K153" s="3">
        <v>8.61</v>
      </c>
      <c r="L153">
        <v>1</v>
      </c>
      <c r="M153" s="3">
        <v>8.61</v>
      </c>
      <c r="N153" s="1" t="s">
        <v>21</v>
      </c>
      <c r="O153" s="1" t="s">
        <v>44</v>
      </c>
    </row>
    <row r="154" spans="1:15" x14ac:dyDescent="0.3">
      <c r="A154" s="1" t="s">
        <v>774</v>
      </c>
      <c r="B154" s="2">
        <v>45396</v>
      </c>
      <c r="C154" s="1" t="s">
        <v>6666</v>
      </c>
      <c r="D154" s="1" t="s">
        <v>82</v>
      </c>
      <c r="E154">
        <v>2024</v>
      </c>
      <c r="F154" s="1" t="s">
        <v>775</v>
      </c>
      <c r="G154" s="1" t="s">
        <v>776</v>
      </c>
      <c r="H154" s="1" t="s">
        <v>777</v>
      </c>
      <c r="I154" s="1" t="s">
        <v>778</v>
      </c>
      <c r="J154" s="1" t="s">
        <v>87</v>
      </c>
      <c r="K154" s="3">
        <v>45.79</v>
      </c>
      <c r="L154">
        <v>2</v>
      </c>
      <c r="M154" s="3">
        <v>91.58</v>
      </c>
      <c r="N154" s="1" t="s">
        <v>88</v>
      </c>
      <c r="O154" s="1" t="s">
        <v>52</v>
      </c>
    </row>
    <row r="155" spans="1:15" x14ac:dyDescent="0.3">
      <c r="A155" s="1" t="s">
        <v>779</v>
      </c>
      <c r="B155" s="2">
        <v>45010</v>
      </c>
      <c r="C155" s="1" t="s">
        <v>6673</v>
      </c>
      <c r="D155" s="1" t="s">
        <v>15</v>
      </c>
      <c r="E155">
        <v>2023</v>
      </c>
      <c r="F155" s="1" t="s">
        <v>780</v>
      </c>
      <c r="G155" s="1" t="s">
        <v>781</v>
      </c>
      <c r="H155" s="1" t="s">
        <v>782</v>
      </c>
      <c r="I155" s="1" t="s">
        <v>783</v>
      </c>
      <c r="J155" s="1" t="s">
        <v>20</v>
      </c>
      <c r="K155" s="3">
        <v>28.41</v>
      </c>
      <c r="L155">
        <v>1</v>
      </c>
      <c r="M155" s="3">
        <v>28.41</v>
      </c>
      <c r="N155" s="1" t="s">
        <v>6669</v>
      </c>
      <c r="O155" s="1" t="s">
        <v>30</v>
      </c>
    </row>
    <row r="156" spans="1:15" x14ac:dyDescent="0.3">
      <c r="A156" s="1" t="s">
        <v>784</v>
      </c>
      <c r="B156" s="2">
        <v>45600</v>
      </c>
      <c r="C156" s="1" t="s">
        <v>6667</v>
      </c>
      <c r="D156" s="1" t="s">
        <v>54</v>
      </c>
      <c r="E156">
        <v>2024</v>
      </c>
      <c r="F156" s="1" t="s">
        <v>524</v>
      </c>
      <c r="G156" s="1" t="s">
        <v>571</v>
      </c>
      <c r="H156" s="1" t="s">
        <v>785</v>
      </c>
      <c r="I156" s="1" t="s">
        <v>786</v>
      </c>
      <c r="J156" s="1" t="s">
        <v>51</v>
      </c>
      <c r="K156" s="3">
        <v>37.700000000000003</v>
      </c>
      <c r="L156">
        <v>4</v>
      </c>
      <c r="M156" s="3">
        <v>150.80000000000001</v>
      </c>
      <c r="N156" s="1" t="s">
        <v>6669</v>
      </c>
      <c r="O156" s="1" t="s">
        <v>193</v>
      </c>
    </row>
    <row r="157" spans="1:15" x14ac:dyDescent="0.3">
      <c r="A157" s="1" t="s">
        <v>787</v>
      </c>
      <c r="B157" s="2">
        <v>44999</v>
      </c>
      <c r="C157" s="1" t="s">
        <v>6671</v>
      </c>
      <c r="D157" s="1" t="s">
        <v>15</v>
      </c>
      <c r="E157">
        <v>2023</v>
      </c>
      <c r="F157" s="1" t="s">
        <v>788</v>
      </c>
      <c r="G157" s="1" t="s">
        <v>789</v>
      </c>
      <c r="H157" s="1" t="s">
        <v>99</v>
      </c>
      <c r="I157" s="1" t="s">
        <v>100</v>
      </c>
      <c r="J157" s="1" t="s">
        <v>51</v>
      </c>
      <c r="K157" s="3">
        <v>24.13</v>
      </c>
      <c r="L157">
        <v>5</v>
      </c>
      <c r="M157" s="3">
        <v>120.65</v>
      </c>
      <c r="N157" s="1" t="s">
        <v>29</v>
      </c>
      <c r="O157" s="1" t="s">
        <v>30</v>
      </c>
    </row>
    <row r="158" spans="1:15" x14ac:dyDescent="0.3">
      <c r="A158" s="1" t="s">
        <v>790</v>
      </c>
      <c r="B158" s="2">
        <v>45259</v>
      </c>
      <c r="C158" s="1" t="s">
        <v>6670</v>
      </c>
      <c r="D158" s="1" t="s">
        <v>54</v>
      </c>
      <c r="E158">
        <v>2023</v>
      </c>
      <c r="F158" s="1" t="s">
        <v>453</v>
      </c>
      <c r="G158" s="1" t="s">
        <v>454</v>
      </c>
      <c r="H158" s="1" t="s">
        <v>791</v>
      </c>
      <c r="I158" s="1" t="s">
        <v>792</v>
      </c>
      <c r="J158" s="1" t="s">
        <v>51</v>
      </c>
      <c r="K158" s="3">
        <v>38.479999999999997</v>
      </c>
      <c r="L158">
        <v>2</v>
      </c>
      <c r="M158" s="3">
        <v>76.959999999999994</v>
      </c>
      <c r="N158" s="1" t="s">
        <v>88</v>
      </c>
      <c r="O158" s="1" t="s">
        <v>30</v>
      </c>
    </row>
    <row r="159" spans="1:15" x14ac:dyDescent="0.3">
      <c r="A159" s="1" t="s">
        <v>793</v>
      </c>
      <c r="B159" s="2">
        <v>45687</v>
      </c>
      <c r="C159" s="1" t="s">
        <v>6672</v>
      </c>
      <c r="D159" s="1" t="s">
        <v>210</v>
      </c>
      <c r="E159">
        <v>2025</v>
      </c>
      <c r="F159" s="1" t="s">
        <v>794</v>
      </c>
      <c r="G159" s="1" t="s">
        <v>795</v>
      </c>
      <c r="H159" s="1" t="s">
        <v>796</v>
      </c>
      <c r="I159" s="1" t="s">
        <v>797</v>
      </c>
      <c r="J159" s="1" t="s">
        <v>20</v>
      </c>
      <c r="K159" s="3">
        <v>19.420000000000002</v>
      </c>
      <c r="L159">
        <v>2</v>
      </c>
      <c r="M159" s="3">
        <v>38.840000000000003</v>
      </c>
      <c r="N159" s="1" t="s">
        <v>21</v>
      </c>
      <c r="O159" s="1" t="s">
        <v>22</v>
      </c>
    </row>
    <row r="160" spans="1:15" x14ac:dyDescent="0.3">
      <c r="A160" s="1" t="s">
        <v>798</v>
      </c>
      <c r="B160" s="2">
        <v>44861</v>
      </c>
      <c r="C160" s="1" t="s">
        <v>6672</v>
      </c>
      <c r="D160" s="1" t="s">
        <v>133</v>
      </c>
      <c r="E160">
        <v>2022</v>
      </c>
      <c r="F160" s="1" t="s">
        <v>799</v>
      </c>
      <c r="G160" s="1" t="s">
        <v>800</v>
      </c>
      <c r="H160" s="1" t="s">
        <v>110</v>
      </c>
      <c r="I160" s="1" t="s">
        <v>111</v>
      </c>
      <c r="J160" s="1" t="s">
        <v>20</v>
      </c>
      <c r="K160" s="3">
        <v>48.54</v>
      </c>
      <c r="L160">
        <v>1</v>
      </c>
      <c r="M160" s="3">
        <v>48.54</v>
      </c>
      <c r="N160" s="1" t="s">
        <v>21</v>
      </c>
      <c r="O160" s="1" t="s">
        <v>37</v>
      </c>
    </row>
    <row r="161" spans="1:15" x14ac:dyDescent="0.3">
      <c r="A161" s="1" t="s">
        <v>801</v>
      </c>
      <c r="B161" s="2">
        <v>45268</v>
      </c>
      <c r="C161" s="1" t="s">
        <v>6668</v>
      </c>
      <c r="D161" s="1" t="s">
        <v>107</v>
      </c>
      <c r="E161">
        <v>2023</v>
      </c>
      <c r="F161" s="1" t="s">
        <v>802</v>
      </c>
      <c r="G161" s="1" t="s">
        <v>803</v>
      </c>
      <c r="H161" s="1" t="s">
        <v>292</v>
      </c>
      <c r="I161" s="1" t="s">
        <v>293</v>
      </c>
      <c r="J161" s="1" t="s">
        <v>70</v>
      </c>
      <c r="K161" s="3">
        <v>10.29</v>
      </c>
      <c r="L161">
        <v>4</v>
      </c>
      <c r="M161" s="3">
        <v>41.16</v>
      </c>
      <c r="N161" s="1" t="s">
        <v>6669</v>
      </c>
      <c r="O161" s="1" t="s">
        <v>30</v>
      </c>
    </row>
    <row r="162" spans="1:15" x14ac:dyDescent="0.3">
      <c r="A162" s="1" t="s">
        <v>804</v>
      </c>
      <c r="B162" s="2">
        <v>45334</v>
      </c>
      <c r="C162" s="1" t="s">
        <v>6667</v>
      </c>
      <c r="D162" s="1" t="s">
        <v>39</v>
      </c>
      <c r="E162">
        <v>2024</v>
      </c>
      <c r="F162" s="1" t="s">
        <v>118</v>
      </c>
      <c r="G162" s="1" t="s">
        <v>805</v>
      </c>
      <c r="H162" s="1" t="s">
        <v>806</v>
      </c>
      <c r="I162" s="1" t="s">
        <v>807</v>
      </c>
      <c r="J162" s="1" t="s">
        <v>20</v>
      </c>
      <c r="K162" s="3">
        <v>34.29</v>
      </c>
      <c r="L162">
        <v>1</v>
      </c>
      <c r="M162" s="3">
        <v>34.29</v>
      </c>
      <c r="N162" s="1" t="s">
        <v>21</v>
      </c>
      <c r="O162" s="1" t="s">
        <v>22</v>
      </c>
    </row>
    <row r="163" spans="1:15" x14ac:dyDescent="0.3">
      <c r="A163" s="1" t="s">
        <v>808</v>
      </c>
      <c r="B163" s="2">
        <v>44963</v>
      </c>
      <c r="C163" s="1" t="s">
        <v>6667</v>
      </c>
      <c r="D163" s="1" t="s">
        <v>39</v>
      </c>
      <c r="E163">
        <v>2023</v>
      </c>
      <c r="F163" s="1" t="s">
        <v>809</v>
      </c>
      <c r="G163" s="1" t="s">
        <v>810</v>
      </c>
      <c r="H163" s="1" t="s">
        <v>811</v>
      </c>
      <c r="I163" s="1" t="s">
        <v>812</v>
      </c>
      <c r="J163" s="1" t="s">
        <v>51</v>
      </c>
      <c r="K163" s="3">
        <v>5.88</v>
      </c>
      <c r="L163">
        <v>4</v>
      </c>
      <c r="M163" s="3">
        <v>23.52</v>
      </c>
      <c r="N163" s="1" t="s">
        <v>21</v>
      </c>
      <c r="O163" s="1" t="s">
        <v>80</v>
      </c>
    </row>
    <row r="164" spans="1:15" x14ac:dyDescent="0.3">
      <c r="A164" s="1" t="s">
        <v>813</v>
      </c>
      <c r="B164" s="2">
        <v>45701</v>
      </c>
      <c r="C164" s="1" t="s">
        <v>6672</v>
      </c>
      <c r="D164" s="1" t="s">
        <v>39</v>
      </c>
      <c r="E164">
        <v>2025</v>
      </c>
      <c r="F164" s="1" t="s">
        <v>814</v>
      </c>
      <c r="G164" s="1" t="s">
        <v>815</v>
      </c>
      <c r="H164" s="1" t="s">
        <v>816</v>
      </c>
      <c r="I164" s="1" t="s">
        <v>817</v>
      </c>
      <c r="J164" s="1" t="s">
        <v>70</v>
      </c>
      <c r="K164" s="3">
        <v>32.159999999999997</v>
      </c>
      <c r="L164">
        <v>2</v>
      </c>
      <c r="M164" s="3">
        <v>64.319999999999993</v>
      </c>
      <c r="N164" s="1" t="s">
        <v>6669</v>
      </c>
      <c r="O164" s="1" t="s">
        <v>37</v>
      </c>
    </row>
    <row r="165" spans="1:15" x14ac:dyDescent="0.3">
      <c r="A165" s="1" t="s">
        <v>818</v>
      </c>
      <c r="B165" s="2">
        <v>45352</v>
      </c>
      <c r="C165" s="1" t="s">
        <v>6668</v>
      </c>
      <c r="D165" s="1" t="s">
        <v>15</v>
      </c>
      <c r="E165">
        <v>2024</v>
      </c>
      <c r="F165" s="1" t="s">
        <v>819</v>
      </c>
      <c r="G165" s="1" t="s">
        <v>820</v>
      </c>
      <c r="H165" s="1" t="s">
        <v>821</v>
      </c>
      <c r="I165" s="1" t="s">
        <v>822</v>
      </c>
      <c r="J165" s="1" t="s">
        <v>70</v>
      </c>
      <c r="K165" s="3">
        <v>10.37</v>
      </c>
      <c r="L165">
        <v>5</v>
      </c>
      <c r="M165" s="3">
        <v>51.85</v>
      </c>
      <c r="N165" s="1" t="s">
        <v>6669</v>
      </c>
      <c r="O165" s="1" t="s">
        <v>44</v>
      </c>
    </row>
    <row r="166" spans="1:15" x14ac:dyDescent="0.3">
      <c r="A166" s="1" t="s">
        <v>823</v>
      </c>
      <c r="B166" s="2">
        <v>44960</v>
      </c>
      <c r="C166" s="1" t="s">
        <v>6668</v>
      </c>
      <c r="D166" s="1" t="s">
        <v>39</v>
      </c>
      <c r="E166">
        <v>2023</v>
      </c>
      <c r="F166" s="1" t="s">
        <v>824</v>
      </c>
      <c r="G166" s="1" t="s">
        <v>825</v>
      </c>
      <c r="H166" s="1" t="s">
        <v>826</v>
      </c>
      <c r="I166" s="1" t="s">
        <v>827</v>
      </c>
      <c r="J166" s="1" t="s">
        <v>70</v>
      </c>
      <c r="K166" s="3">
        <v>28.86</v>
      </c>
      <c r="L166">
        <v>4</v>
      </c>
      <c r="M166" s="3">
        <v>115.44</v>
      </c>
      <c r="N166" s="1" t="s">
        <v>21</v>
      </c>
      <c r="O166" s="1" t="s">
        <v>22</v>
      </c>
    </row>
    <row r="167" spans="1:15" x14ac:dyDescent="0.3">
      <c r="A167" s="1" t="s">
        <v>828</v>
      </c>
      <c r="B167" s="2">
        <v>45249</v>
      </c>
      <c r="C167" s="1" t="s">
        <v>6666</v>
      </c>
      <c r="D167" s="1" t="s">
        <v>54</v>
      </c>
      <c r="E167">
        <v>2023</v>
      </c>
      <c r="F167" s="1" t="s">
        <v>829</v>
      </c>
      <c r="G167" s="1" t="s">
        <v>830</v>
      </c>
      <c r="H167" s="1" t="s">
        <v>831</v>
      </c>
      <c r="I167" s="1" t="s">
        <v>832</v>
      </c>
      <c r="J167" s="1" t="s">
        <v>70</v>
      </c>
      <c r="K167" s="3">
        <v>39.619999999999997</v>
      </c>
      <c r="L167">
        <v>4</v>
      </c>
      <c r="M167" s="3">
        <v>158.47999999999999</v>
      </c>
      <c r="N167" s="1" t="s">
        <v>29</v>
      </c>
      <c r="O167" s="1" t="s">
        <v>80</v>
      </c>
    </row>
    <row r="168" spans="1:15" x14ac:dyDescent="0.3">
      <c r="A168" s="1" t="s">
        <v>833</v>
      </c>
      <c r="B168" s="2">
        <v>45047</v>
      </c>
      <c r="C168" s="1" t="s">
        <v>6667</v>
      </c>
      <c r="D168" s="1" t="s">
        <v>46</v>
      </c>
      <c r="E168">
        <v>2023</v>
      </c>
      <c r="F168" s="1" t="s">
        <v>834</v>
      </c>
      <c r="G168" s="1" t="s">
        <v>835</v>
      </c>
      <c r="H168" s="1" t="s">
        <v>836</v>
      </c>
      <c r="I168" s="1" t="s">
        <v>837</v>
      </c>
      <c r="J168" s="1" t="s">
        <v>20</v>
      </c>
      <c r="K168" s="3">
        <v>46.17</v>
      </c>
      <c r="L168">
        <v>4</v>
      </c>
      <c r="M168" s="3">
        <v>184.68</v>
      </c>
      <c r="N168" s="1" t="s">
        <v>21</v>
      </c>
      <c r="O168" s="1" t="s">
        <v>30</v>
      </c>
    </row>
    <row r="169" spans="1:15" x14ac:dyDescent="0.3">
      <c r="A169" s="1" t="s">
        <v>838</v>
      </c>
      <c r="B169" s="2">
        <v>45578</v>
      </c>
      <c r="C169" s="1" t="s">
        <v>6666</v>
      </c>
      <c r="D169" s="1" t="s">
        <v>133</v>
      </c>
      <c r="E169">
        <v>2024</v>
      </c>
      <c r="F169" s="1" t="s">
        <v>839</v>
      </c>
      <c r="G169" s="1" t="s">
        <v>840</v>
      </c>
      <c r="H169" s="1" t="s">
        <v>841</v>
      </c>
      <c r="I169" s="1" t="s">
        <v>842</v>
      </c>
      <c r="J169" s="1" t="s">
        <v>87</v>
      </c>
      <c r="K169" s="3">
        <v>33</v>
      </c>
      <c r="L169">
        <v>3</v>
      </c>
      <c r="M169" s="3">
        <v>99</v>
      </c>
      <c r="N169" s="1" t="s">
        <v>6669</v>
      </c>
      <c r="O169" s="1" t="s">
        <v>44</v>
      </c>
    </row>
    <row r="170" spans="1:15" x14ac:dyDescent="0.3">
      <c r="A170" s="1" t="s">
        <v>843</v>
      </c>
      <c r="B170" s="2">
        <v>45308</v>
      </c>
      <c r="C170" s="1" t="s">
        <v>6670</v>
      </c>
      <c r="D170" s="1" t="s">
        <v>210</v>
      </c>
      <c r="E170">
        <v>2024</v>
      </c>
      <c r="F170" s="1" t="s">
        <v>844</v>
      </c>
      <c r="G170" s="1" t="s">
        <v>845</v>
      </c>
      <c r="H170" s="1" t="s">
        <v>846</v>
      </c>
      <c r="I170" s="1" t="s">
        <v>847</v>
      </c>
      <c r="J170" s="1" t="s">
        <v>20</v>
      </c>
      <c r="K170" s="3">
        <v>43.54</v>
      </c>
      <c r="L170">
        <v>1</v>
      </c>
      <c r="M170" s="3">
        <v>43.54</v>
      </c>
      <c r="N170" s="1" t="s">
        <v>29</v>
      </c>
      <c r="O170" s="1" t="s">
        <v>193</v>
      </c>
    </row>
    <row r="171" spans="1:15" x14ac:dyDescent="0.3">
      <c r="A171" s="1" t="s">
        <v>848</v>
      </c>
      <c r="B171" s="2">
        <v>44928</v>
      </c>
      <c r="C171" s="1" t="s">
        <v>6667</v>
      </c>
      <c r="D171" s="1" t="s">
        <v>210</v>
      </c>
      <c r="E171">
        <v>2023</v>
      </c>
      <c r="F171" s="1" t="s">
        <v>849</v>
      </c>
      <c r="G171" s="1" t="s">
        <v>850</v>
      </c>
      <c r="H171" s="1" t="s">
        <v>851</v>
      </c>
      <c r="I171" s="1" t="s">
        <v>852</v>
      </c>
      <c r="J171" s="1" t="s">
        <v>87</v>
      </c>
      <c r="K171" s="3">
        <v>23.91</v>
      </c>
      <c r="L171">
        <v>4</v>
      </c>
      <c r="M171" s="3">
        <v>95.64</v>
      </c>
      <c r="N171" s="1" t="s">
        <v>6669</v>
      </c>
      <c r="O171" s="1" t="s">
        <v>80</v>
      </c>
    </row>
    <row r="172" spans="1:15" x14ac:dyDescent="0.3">
      <c r="A172" s="1" t="s">
        <v>853</v>
      </c>
      <c r="B172" s="2">
        <v>44901</v>
      </c>
      <c r="C172" s="1" t="s">
        <v>6671</v>
      </c>
      <c r="D172" s="1" t="s">
        <v>107</v>
      </c>
      <c r="E172">
        <v>2022</v>
      </c>
      <c r="F172" s="1" t="s">
        <v>854</v>
      </c>
      <c r="G172" s="1" t="s">
        <v>855</v>
      </c>
      <c r="H172" s="1" t="s">
        <v>856</v>
      </c>
      <c r="I172" s="1" t="s">
        <v>857</v>
      </c>
      <c r="J172" s="1" t="s">
        <v>51</v>
      </c>
      <c r="K172" s="3">
        <v>43.65</v>
      </c>
      <c r="L172">
        <v>1</v>
      </c>
      <c r="M172" s="3">
        <v>43.65</v>
      </c>
      <c r="N172" s="1" t="s">
        <v>21</v>
      </c>
      <c r="O172" s="1" t="s">
        <v>80</v>
      </c>
    </row>
    <row r="173" spans="1:15" x14ac:dyDescent="0.3">
      <c r="A173" s="1" t="s">
        <v>858</v>
      </c>
      <c r="B173" s="2">
        <v>45164</v>
      </c>
      <c r="C173" s="1" t="s">
        <v>6673</v>
      </c>
      <c r="D173" s="1" t="s">
        <v>90</v>
      </c>
      <c r="E173">
        <v>2023</v>
      </c>
      <c r="F173" s="1" t="s">
        <v>859</v>
      </c>
      <c r="G173" s="1" t="s">
        <v>860</v>
      </c>
      <c r="H173" s="1" t="s">
        <v>861</v>
      </c>
      <c r="I173" s="1" t="s">
        <v>862</v>
      </c>
      <c r="J173" s="1" t="s">
        <v>20</v>
      </c>
      <c r="K173" s="3">
        <v>15.11</v>
      </c>
      <c r="L173">
        <v>4</v>
      </c>
      <c r="M173" s="3">
        <v>60.44</v>
      </c>
      <c r="N173" s="1" t="s">
        <v>21</v>
      </c>
      <c r="O173" s="1" t="s">
        <v>37</v>
      </c>
    </row>
    <row r="174" spans="1:15" x14ac:dyDescent="0.3">
      <c r="A174" s="1" t="s">
        <v>863</v>
      </c>
      <c r="B174" s="2">
        <v>45193</v>
      </c>
      <c r="C174" s="1" t="s">
        <v>6666</v>
      </c>
      <c r="D174" s="1" t="s">
        <v>60</v>
      </c>
      <c r="E174">
        <v>2023</v>
      </c>
      <c r="F174" s="1" t="s">
        <v>322</v>
      </c>
      <c r="G174" s="1" t="s">
        <v>864</v>
      </c>
      <c r="H174" s="1" t="s">
        <v>865</v>
      </c>
      <c r="I174" s="1" t="s">
        <v>866</v>
      </c>
      <c r="J174" s="1" t="s">
        <v>20</v>
      </c>
      <c r="K174" s="3">
        <v>35.53</v>
      </c>
      <c r="L174">
        <v>1</v>
      </c>
      <c r="M174" s="3">
        <v>35.53</v>
      </c>
      <c r="N174" s="1" t="s">
        <v>6669</v>
      </c>
      <c r="O174" s="1" t="s">
        <v>80</v>
      </c>
    </row>
    <row r="175" spans="1:15" x14ac:dyDescent="0.3">
      <c r="A175" s="1" t="s">
        <v>867</v>
      </c>
      <c r="B175" s="2">
        <v>45055</v>
      </c>
      <c r="C175" s="1" t="s">
        <v>6671</v>
      </c>
      <c r="D175" s="1" t="s">
        <v>46</v>
      </c>
      <c r="E175">
        <v>2023</v>
      </c>
      <c r="F175" s="1" t="s">
        <v>868</v>
      </c>
      <c r="G175" s="1" t="s">
        <v>869</v>
      </c>
      <c r="H175" s="1" t="s">
        <v>870</v>
      </c>
      <c r="I175" s="1" t="s">
        <v>871</v>
      </c>
      <c r="J175" s="1" t="s">
        <v>87</v>
      </c>
      <c r="K175" s="3">
        <v>14.92</v>
      </c>
      <c r="L175">
        <v>4</v>
      </c>
      <c r="M175" s="3">
        <v>59.68</v>
      </c>
      <c r="N175" s="1" t="s">
        <v>29</v>
      </c>
      <c r="O175" s="1" t="s">
        <v>37</v>
      </c>
    </row>
    <row r="176" spans="1:15" x14ac:dyDescent="0.3">
      <c r="A176" s="1" t="s">
        <v>872</v>
      </c>
      <c r="B176" s="2">
        <v>45290</v>
      </c>
      <c r="C176" s="1" t="s">
        <v>6673</v>
      </c>
      <c r="D176" s="1" t="s">
        <v>107</v>
      </c>
      <c r="E176">
        <v>2023</v>
      </c>
      <c r="F176" s="1" t="s">
        <v>873</v>
      </c>
      <c r="G176" s="1" t="s">
        <v>874</v>
      </c>
      <c r="H176" s="1" t="s">
        <v>197</v>
      </c>
      <c r="I176" s="1" t="s">
        <v>875</v>
      </c>
      <c r="J176" s="1" t="s">
        <v>87</v>
      </c>
      <c r="K176" s="3">
        <v>45.02</v>
      </c>
      <c r="L176">
        <v>4</v>
      </c>
      <c r="M176" s="3">
        <v>180.08</v>
      </c>
      <c r="N176" s="1" t="s">
        <v>21</v>
      </c>
      <c r="O176" s="1" t="s">
        <v>22</v>
      </c>
    </row>
    <row r="177" spans="1:15" x14ac:dyDescent="0.3">
      <c r="A177" s="1" t="s">
        <v>876</v>
      </c>
      <c r="B177" s="2">
        <v>45251</v>
      </c>
      <c r="C177" s="1" t="s">
        <v>6671</v>
      </c>
      <c r="D177" s="1" t="s">
        <v>54</v>
      </c>
      <c r="E177">
        <v>2023</v>
      </c>
      <c r="F177" s="1" t="s">
        <v>235</v>
      </c>
      <c r="G177" s="1" t="s">
        <v>877</v>
      </c>
      <c r="H177" s="1" t="s">
        <v>878</v>
      </c>
      <c r="I177" s="1" t="s">
        <v>879</v>
      </c>
      <c r="J177" s="1" t="s">
        <v>51</v>
      </c>
      <c r="K177" s="3">
        <v>29.03</v>
      </c>
      <c r="L177">
        <v>4</v>
      </c>
      <c r="M177" s="3">
        <v>116.12</v>
      </c>
      <c r="N177" s="1" t="s">
        <v>21</v>
      </c>
      <c r="O177" s="1" t="s">
        <v>22</v>
      </c>
    </row>
    <row r="178" spans="1:15" x14ac:dyDescent="0.3">
      <c r="A178" s="1" t="s">
        <v>880</v>
      </c>
      <c r="B178" s="2">
        <v>45389</v>
      </c>
      <c r="C178" s="1" t="s">
        <v>6666</v>
      </c>
      <c r="D178" s="1" t="s">
        <v>82</v>
      </c>
      <c r="E178">
        <v>2024</v>
      </c>
      <c r="F178" s="1" t="s">
        <v>881</v>
      </c>
      <c r="G178" s="1" t="s">
        <v>882</v>
      </c>
      <c r="H178" s="1" t="s">
        <v>883</v>
      </c>
      <c r="I178" s="1" t="s">
        <v>884</v>
      </c>
      <c r="J178" s="1" t="s">
        <v>87</v>
      </c>
      <c r="K178" s="3">
        <v>16.43</v>
      </c>
      <c r="L178">
        <v>5</v>
      </c>
      <c r="M178" s="3">
        <v>82.15</v>
      </c>
      <c r="N178" s="1" t="s">
        <v>21</v>
      </c>
      <c r="O178" s="1" t="s">
        <v>95</v>
      </c>
    </row>
    <row r="179" spans="1:15" x14ac:dyDescent="0.3">
      <c r="A179" s="1" t="s">
        <v>885</v>
      </c>
      <c r="B179" s="2">
        <v>45390</v>
      </c>
      <c r="C179" s="1" t="s">
        <v>6667</v>
      </c>
      <c r="D179" s="1" t="s">
        <v>82</v>
      </c>
      <c r="E179">
        <v>2024</v>
      </c>
      <c r="F179" s="1" t="s">
        <v>819</v>
      </c>
      <c r="G179" s="1" t="s">
        <v>820</v>
      </c>
      <c r="H179" s="1" t="s">
        <v>886</v>
      </c>
      <c r="I179" s="1" t="s">
        <v>887</v>
      </c>
      <c r="J179" s="1" t="s">
        <v>51</v>
      </c>
      <c r="K179" s="3">
        <v>36.94</v>
      </c>
      <c r="L179">
        <v>5</v>
      </c>
      <c r="M179" s="3">
        <v>184.7</v>
      </c>
      <c r="N179" s="1" t="s">
        <v>88</v>
      </c>
      <c r="O179" s="1" t="s">
        <v>193</v>
      </c>
    </row>
    <row r="180" spans="1:15" x14ac:dyDescent="0.3">
      <c r="A180" s="1" t="s">
        <v>888</v>
      </c>
      <c r="B180" s="2">
        <v>45174</v>
      </c>
      <c r="C180" s="1" t="s">
        <v>6671</v>
      </c>
      <c r="D180" s="1" t="s">
        <v>60</v>
      </c>
      <c r="E180">
        <v>2023</v>
      </c>
      <c r="F180" s="1" t="s">
        <v>889</v>
      </c>
      <c r="G180" s="1" t="s">
        <v>890</v>
      </c>
      <c r="H180" s="1" t="s">
        <v>891</v>
      </c>
      <c r="I180" s="1" t="s">
        <v>892</v>
      </c>
      <c r="J180" s="1" t="s">
        <v>20</v>
      </c>
      <c r="K180" s="3">
        <v>8.9</v>
      </c>
      <c r="L180">
        <v>3</v>
      </c>
      <c r="M180" s="3">
        <v>26.7</v>
      </c>
      <c r="N180" s="1" t="s">
        <v>88</v>
      </c>
      <c r="O180" s="1" t="s">
        <v>52</v>
      </c>
    </row>
    <row r="181" spans="1:15" x14ac:dyDescent="0.3">
      <c r="A181" s="1" t="s">
        <v>893</v>
      </c>
      <c r="B181" s="2">
        <v>45177</v>
      </c>
      <c r="C181" s="1" t="s">
        <v>6668</v>
      </c>
      <c r="D181" s="1" t="s">
        <v>60</v>
      </c>
      <c r="E181">
        <v>2023</v>
      </c>
      <c r="F181" s="1" t="s">
        <v>894</v>
      </c>
      <c r="G181" s="1" t="s">
        <v>895</v>
      </c>
      <c r="H181" s="1" t="s">
        <v>896</v>
      </c>
      <c r="I181" s="1" t="s">
        <v>897</v>
      </c>
      <c r="J181" s="1" t="s">
        <v>70</v>
      </c>
      <c r="K181" s="3">
        <v>16.149999999999999</v>
      </c>
      <c r="L181">
        <v>3</v>
      </c>
      <c r="M181" s="3">
        <v>48.45</v>
      </c>
      <c r="N181" s="1" t="s">
        <v>29</v>
      </c>
      <c r="O181" s="1" t="s">
        <v>37</v>
      </c>
    </row>
    <row r="182" spans="1:15" x14ac:dyDescent="0.3">
      <c r="A182" s="1" t="s">
        <v>901</v>
      </c>
      <c r="B182" s="2">
        <v>45861</v>
      </c>
      <c r="C182" s="1" t="s">
        <v>6670</v>
      </c>
      <c r="D182" s="1" t="s">
        <v>32</v>
      </c>
      <c r="E182">
        <v>2025</v>
      </c>
      <c r="F182" s="1" t="s">
        <v>566</v>
      </c>
      <c r="G182" s="1" t="s">
        <v>567</v>
      </c>
      <c r="H182" s="1" t="s">
        <v>370</v>
      </c>
      <c r="I182" s="1" t="s">
        <v>902</v>
      </c>
      <c r="J182" s="1" t="s">
        <v>70</v>
      </c>
      <c r="K182" s="3">
        <v>17.079999999999998</v>
      </c>
      <c r="L182">
        <v>2</v>
      </c>
      <c r="M182" s="3">
        <v>34.159999999999997</v>
      </c>
      <c r="N182" s="1" t="s">
        <v>6669</v>
      </c>
      <c r="O182" s="1" t="s">
        <v>37</v>
      </c>
    </row>
    <row r="183" spans="1:15" x14ac:dyDescent="0.3">
      <c r="A183" s="1" t="s">
        <v>903</v>
      </c>
      <c r="B183" s="2">
        <v>44950</v>
      </c>
      <c r="C183" s="1" t="s">
        <v>6671</v>
      </c>
      <c r="D183" s="1" t="s">
        <v>210</v>
      </c>
      <c r="E183">
        <v>2023</v>
      </c>
      <c r="F183" s="1" t="s">
        <v>245</v>
      </c>
      <c r="G183" s="1" t="s">
        <v>904</v>
      </c>
      <c r="H183" s="1" t="s">
        <v>905</v>
      </c>
      <c r="I183" s="1" t="s">
        <v>906</v>
      </c>
      <c r="J183" s="1" t="s">
        <v>20</v>
      </c>
      <c r="K183" s="3">
        <v>34.25</v>
      </c>
      <c r="L183">
        <v>1</v>
      </c>
      <c r="M183" s="3">
        <v>34.25</v>
      </c>
      <c r="N183" s="1" t="s">
        <v>29</v>
      </c>
      <c r="O183" s="1" t="s">
        <v>22</v>
      </c>
    </row>
    <row r="184" spans="1:15" x14ac:dyDescent="0.3">
      <c r="A184" s="1" t="s">
        <v>907</v>
      </c>
      <c r="B184" s="2">
        <v>45017</v>
      </c>
      <c r="C184" s="1" t="s">
        <v>6673</v>
      </c>
      <c r="D184" s="1" t="s">
        <v>82</v>
      </c>
      <c r="E184">
        <v>2023</v>
      </c>
      <c r="F184" s="1" t="s">
        <v>908</v>
      </c>
      <c r="G184" s="1" t="s">
        <v>341</v>
      </c>
      <c r="H184" s="1" t="s">
        <v>909</v>
      </c>
      <c r="I184" s="1" t="s">
        <v>910</v>
      </c>
      <c r="J184" s="1" t="s">
        <v>20</v>
      </c>
      <c r="K184" s="3">
        <v>47.13</v>
      </c>
      <c r="L184">
        <v>2</v>
      </c>
      <c r="M184" s="3">
        <v>94.26</v>
      </c>
      <c r="N184" s="1" t="s">
        <v>21</v>
      </c>
      <c r="O184" s="1" t="s">
        <v>30</v>
      </c>
    </row>
    <row r="185" spans="1:15" x14ac:dyDescent="0.3">
      <c r="A185" s="1" t="s">
        <v>911</v>
      </c>
      <c r="B185" s="2">
        <v>45430</v>
      </c>
      <c r="C185" s="1" t="s">
        <v>6673</v>
      </c>
      <c r="D185" s="1" t="s">
        <v>46</v>
      </c>
      <c r="E185">
        <v>2024</v>
      </c>
      <c r="F185" s="1" t="s">
        <v>912</v>
      </c>
      <c r="G185" s="1" t="s">
        <v>913</v>
      </c>
      <c r="H185" s="1" t="s">
        <v>355</v>
      </c>
      <c r="I185" s="1" t="s">
        <v>914</v>
      </c>
      <c r="J185" s="1" t="s">
        <v>70</v>
      </c>
      <c r="K185" s="3">
        <v>56.83</v>
      </c>
      <c r="L185">
        <v>5</v>
      </c>
      <c r="M185" s="3">
        <v>284.14999999999998</v>
      </c>
      <c r="N185" s="1" t="s">
        <v>6669</v>
      </c>
      <c r="O185" s="1" t="s">
        <v>22</v>
      </c>
    </row>
    <row r="186" spans="1:15" x14ac:dyDescent="0.3">
      <c r="A186" s="1" t="s">
        <v>915</v>
      </c>
      <c r="B186" s="2">
        <v>45280</v>
      </c>
      <c r="C186" s="1" t="s">
        <v>6670</v>
      </c>
      <c r="D186" s="1" t="s">
        <v>107</v>
      </c>
      <c r="E186">
        <v>2023</v>
      </c>
      <c r="F186" s="1" t="s">
        <v>710</v>
      </c>
      <c r="G186" s="1" t="s">
        <v>711</v>
      </c>
      <c r="H186" s="1" t="s">
        <v>518</v>
      </c>
      <c r="I186" s="1" t="s">
        <v>916</v>
      </c>
      <c r="J186" s="1" t="s">
        <v>20</v>
      </c>
      <c r="K186" s="3">
        <v>27.86</v>
      </c>
      <c r="L186">
        <v>2</v>
      </c>
      <c r="M186" s="3">
        <v>55.72</v>
      </c>
      <c r="N186" s="1" t="s">
        <v>21</v>
      </c>
      <c r="O186" s="1" t="s">
        <v>37</v>
      </c>
    </row>
    <row r="187" spans="1:15" x14ac:dyDescent="0.3">
      <c r="A187" s="1" t="s">
        <v>917</v>
      </c>
      <c r="B187" s="2">
        <v>45287</v>
      </c>
      <c r="C187" s="1" t="s">
        <v>6670</v>
      </c>
      <c r="D187" s="1" t="s">
        <v>107</v>
      </c>
      <c r="E187">
        <v>2023</v>
      </c>
      <c r="F187" s="1" t="s">
        <v>918</v>
      </c>
      <c r="G187" s="1" t="s">
        <v>919</v>
      </c>
      <c r="H187" s="1" t="s">
        <v>161</v>
      </c>
      <c r="I187" s="1" t="s">
        <v>162</v>
      </c>
      <c r="J187" s="1" t="s">
        <v>51</v>
      </c>
      <c r="K187" s="3">
        <v>34.880000000000003</v>
      </c>
      <c r="L187">
        <v>1</v>
      </c>
      <c r="M187" s="3">
        <v>34.880000000000003</v>
      </c>
      <c r="N187" s="1" t="s">
        <v>6669</v>
      </c>
      <c r="O187" s="1" t="s">
        <v>80</v>
      </c>
    </row>
    <row r="188" spans="1:15" x14ac:dyDescent="0.3">
      <c r="A188" s="1" t="s">
        <v>920</v>
      </c>
      <c r="B188" s="2">
        <v>45033</v>
      </c>
      <c r="C188" s="1" t="s">
        <v>6667</v>
      </c>
      <c r="D188" s="1" t="s">
        <v>82</v>
      </c>
      <c r="E188">
        <v>2023</v>
      </c>
      <c r="F188" s="1" t="s">
        <v>921</v>
      </c>
      <c r="G188" s="1" t="s">
        <v>922</v>
      </c>
      <c r="H188" s="1" t="s">
        <v>923</v>
      </c>
      <c r="I188" s="1" t="s">
        <v>924</v>
      </c>
      <c r="J188" s="1" t="s">
        <v>51</v>
      </c>
      <c r="K188" s="3">
        <v>28.18</v>
      </c>
      <c r="L188">
        <v>5</v>
      </c>
      <c r="M188" s="3">
        <v>140.9</v>
      </c>
      <c r="N188" s="1" t="s">
        <v>29</v>
      </c>
      <c r="O188" s="1" t="s">
        <v>193</v>
      </c>
    </row>
    <row r="189" spans="1:15" x14ac:dyDescent="0.3">
      <c r="A189" s="1" t="s">
        <v>925</v>
      </c>
      <c r="B189" s="2">
        <v>45419</v>
      </c>
      <c r="C189" s="1" t="s">
        <v>6671</v>
      </c>
      <c r="D189" s="1" t="s">
        <v>46</v>
      </c>
      <c r="E189">
        <v>2024</v>
      </c>
      <c r="F189" s="1" t="s">
        <v>481</v>
      </c>
      <c r="G189" s="1" t="s">
        <v>926</v>
      </c>
      <c r="H189" s="1" t="s">
        <v>927</v>
      </c>
      <c r="I189" s="1" t="s">
        <v>928</v>
      </c>
      <c r="J189" s="1" t="s">
        <v>70</v>
      </c>
      <c r="K189" s="3">
        <v>5.8</v>
      </c>
      <c r="L189">
        <v>5</v>
      </c>
      <c r="M189" s="3">
        <v>29</v>
      </c>
      <c r="N189" s="1" t="s">
        <v>88</v>
      </c>
      <c r="O189" s="1" t="s">
        <v>37</v>
      </c>
    </row>
    <row r="190" spans="1:15" x14ac:dyDescent="0.3">
      <c r="A190" s="1" t="s">
        <v>929</v>
      </c>
      <c r="B190" s="2">
        <v>45575</v>
      </c>
      <c r="C190" s="1" t="s">
        <v>6672</v>
      </c>
      <c r="D190" s="1" t="s">
        <v>133</v>
      </c>
      <c r="E190">
        <v>2024</v>
      </c>
      <c r="F190" s="1" t="s">
        <v>930</v>
      </c>
      <c r="G190" s="1" t="s">
        <v>931</v>
      </c>
      <c r="H190" s="1" t="s">
        <v>932</v>
      </c>
      <c r="I190" s="1" t="s">
        <v>933</v>
      </c>
      <c r="J190" s="1" t="s">
        <v>70</v>
      </c>
      <c r="K190" s="3">
        <v>15.39</v>
      </c>
      <c r="L190">
        <v>2</v>
      </c>
      <c r="M190" s="3">
        <v>30.78</v>
      </c>
      <c r="N190" s="1" t="s">
        <v>6669</v>
      </c>
      <c r="O190" s="1" t="s">
        <v>30</v>
      </c>
    </row>
    <row r="191" spans="1:15" x14ac:dyDescent="0.3">
      <c r="A191" s="1" t="s">
        <v>934</v>
      </c>
      <c r="B191" s="2">
        <v>44933</v>
      </c>
      <c r="C191" s="1" t="s">
        <v>6673</v>
      </c>
      <c r="D191" s="1" t="s">
        <v>210</v>
      </c>
      <c r="E191">
        <v>2023</v>
      </c>
      <c r="F191" s="1" t="s">
        <v>529</v>
      </c>
      <c r="G191" s="1" t="s">
        <v>935</v>
      </c>
      <c r="H191" s="1" t="s">
        <v>936</v>
      </c>
      <c r="I191" s="1" t="s">
        <v>937</v>
      </c>
      <c r="J191" s="1" t="s">
        <v>87</v>
      </c>
      <c r="K191" s="3">
        <v>24.39</v>
      </c>
      <c r="L191">
        <v>2</v>
      </c>
      <c r="M191" s="3">
        <v>48.78</v>
      </c>
      <c r="N191" s="1" t="s">
        <v>6669</v>
      </c>
      <c r="O191" s="1" t="s">
        <v>193</v>
      </c>
    </row>
    <row r="192" spans="1:15" x14ac:dyDescent="0.3">
      <c r="A192" s="1" t="s">
        <v>938</v>
      </c>
      <c r="B192" s="2">
        <v>45080</v>
      </c>
      <c r="C192" s="1" t="s">
        <v>6673</v>
      </c>
      <c r="D192" s="1" t="s">
        <v>24</v>
      </c>
      <c r="E192">
        <v>2023</v>
      </c>
      <c r="F192" s="1" t="s">
        <v>939</v>
      </c>
      <c r="G192" s="1" t="s">
        <v>940</v>
      </c>
      <c r="H192" s="1" t="s">
        <v>941</v>
      </c>
      <c r="I192" s="1" t="s">
        <v>942</v>
      </c>
      <c r="J192" s="1" t="s">
        <v>20</v>
      </c>
      <c r="K192" s="3">
        <v>20.29</v>
      </c>
      <c r="L192">
        <v>1</v>
      </c>
      <c r="M192" s="3">
        <v>20.29</v>
      </c>
      <c r="N192" s="1" t="s">
        <v>88</v>
      </c>
      <c r="O192" s="1" t="s">
        <v>37</v>
      </c>
    </row>
    <row r="193" spans="1:15" x14ac:dyDescent="0.3">
      <c r="A193" s="1" t="s">
        <v>943</v>
      </c>
      <c r="B193" s="2">
        <v>45603</v>
      </c>
      <c r="C193" s="1" t="s">
        <v>6672</v>
      </c>
      <c r="D193" s="1" t="s">
        <v>54</v>
      </c>
      <c r="E193">
        <v>2024</v>
      </c>
      <c r="F193" s="1" t="s">
        <v>944</v>
      </c>
      <c r="G193" s="1" t="s">
        <v>945</v>
      </c>
      <c r="H193" s="1" t="s">
        <v>628</v>
      </c>
      <c r="I193" s="1" t="s">
        <v>629</v>
      </c>
      <c r="J193" s="1" t="s">
        <v>51</v>
      </c>
      <c r="K193" s="3">
        <v>35.6</v>
      </c>
      <c r="L193">
        <v>2</v>
      </c>
      <c r="M193" s="3">
        <v>71.2</v>
      </c>
      <c r="N193" s="1" t="s">
        <v>88</v>
      </c>
      <c r="O193" s="1" t="s">
        <v>52</v>
      </c>
    </row>
    <row r="194" spans="1:15" x14ac:dyDescent="0.3">
      <c r="A194" s="1" t="s">
        <v>946</v>
      </c>
      <c r="B194" s="2">
        <v>45502</v>
      </c>
      <c r="C194" s="1" t="s">
        <v>6667</v>
      </c>
      <c r="D194" s="1" t="s">
        <v>32</v>
      </c>
      <c r="E194">
        <v>2024</v>
      </c>
      <c r="F194" s="1" t="s">
        <v>839</v>
      </c>
      <c r="G194" s="1" t="s">
        <v>840</v>
      </c>
      <c r="H194" s="1" t="s">
        <v>947</v>
      </c>
      <c r="I194" s="1" t="s">
        <v>948</v>
      </c>
      <c r="J194" s="1" t="s">
        <v>70</v>
      </c>
      <c r="K194" s="3">
        <v>11.16</v>
      </c>
      <c r="L194">
        <v>1</v>
      </c>
      <c r="M194" s="3">
        <v>11.16</v>
      </c>
      <c r="N194" s="1" t="s">
        <v>21</v>
      </c>
      <c r="O194" s="1" t="s">
        <v>95</v>
      </c>
    </row>
    <row r="195" spans="1:15" x14ac:dyDescent="0.3">
      <c r="A195" s="1" t="s">
        <v>949</v>
      </c>
      <c r="B195" s="2">
        <v>45383</v>
      </c>
      <c r="C195" s="1" t="s">
        <v>6667</v>
      </c>
      <c r="D195" s="1" t="s">
        <v>82</v>
      </c>
      <c r="E195">
        <v>2024</v>
      </c>
      <c r="F195" s="1" t="s">
        <v>794</v>
      </c>
      <c r="G195" s="1" t="s">
        <v>795</v>
      </c>
      <c r="H195" s="1" t="s">
        <v>950</v>
      </c>
      <c r="I195" s="1" t="s">
        <v>951</v>
      </c>
      <c r="J195" s="1" t="s">
        <v>70</v>
      </c>
      <c r="K195" s="3">
        <v>12.01</v>
      </c>
      <c r="L195">
        <v>4</v>
      </c>
      <c r="M195" s="3">
        <v>48.04</v>
      </c>
      <c r="N195" s="1" t="s">
        <v>6669</v>
      </c>
      <c r="O195" s="1" t="s">
        <v>22</v>
      </c>
    </row>
    <row r="196" spans="1:15" x14ac:dyDescent="0.3">
      <c r="A196" s="1" t="s">
        <v>952</v>
      </c>
      <c r="B196" s="2">
        <v>45124</v>
      </c>
      <c r="C196" s="1" t="s">
        <v>6667</v>
      </c>
      <c r="D196" s="1" t="s">
        <v>32</v>
      </c>
      <c r="E196">
        <v>2023</v>
      </c>
      <c r="F196" s="1" t="s">
        <v>953</v>
      </c>
      <c r="G196" s="1" t="s">
        <v>954</v>
      </c>
      <c r="H196" s="1" t="s">
        <v>955</v>
      </c>
      <c r="I196" s="1" t="s">
        <v>956</v>
      </c>
      <c r="J196" s="1" t="s">
        <v>51</v>
      </c>
      <c r="K196" s="3">
        <v>5.79</v>
      </c>
      <c r="L196">
        <v>3</v>
      </c>
      <c r="M196" s="3">
        <v>17.37</v>
      </c>
      <c r="N196" s="1" t="s">
        <v>6669</v>
      </c>
      <c r="O196" s="1" t="s">
        <v>22</v>
      </c>
    </row>
    <row r="197" spans="1:15" x14ac:dyDescent="0.3">
      <c r="A197" s="1" t="s">
        <v>957</v>
      </c>
      <c r="B197" s="2">
        <v>45148</v>
      </c>
      <c r="C197" s="1" t="s">
        <v>6672</v>
      </c>
      <c r="D197" s="1" t="s">
        <v>90</v>
      </c>
      <c r="E197">
        <v>2023</v>
      </c>
      <c r="F197" s="1" t="s">
        <v>958</v>
      </c>
      <c r="G197" s="1" t="s">
        <v>959</v>
      </c>
      <c r="H197" s="1" t="s">
        <v>223</v>
      </c>
      <c r="I197" s="1" t="s">
        <v>224</v>
      </c>
      <c r="J197" s="1" t="s">
        <v>87</v>
      </c>
      <c r="K197" s="3">
        <v>34.049999999999997</v>
      </c>
      <c r="L197">
        <v>5</v>
      </c>
      <c r="M197" s="3">
        <v>170.25</v>
      </c>
      <c r="N197" s="1" t="s">
        <v>21</v>
      </c>
      <c r="O197" s="1" t="s">
        <v>37</v>
      </c>
    </row>
    <row r="198" spans="1:15" x14ac:dyDescent="0.3">
      <c r="A198" s="1" t="s">
        <v>960</v>
      </c>
      <c r="B198" s="2">
        <v>45010</v>
      </c>
      <c r="C198" s="1" t="s">
        <v>6673</v>
      </c>
      <c r="D198" s="1" t="s">
        <v>15</v>
      </c>
      <c r="E198">
        <v>2023</v>
      </c>
      <c r="F198" s="1" t="s">
        <v>961</v>
      </c>
      <c r="G198" s="1" t="s">
        <v>962</v>
      </c>
      <c r="H198" s="1" t="s">
        <v>487</v>
      </c>
      <c r="I198" s="1" t="s">
        <v>963</v>
      </c>
      <c r="J198" s="1" t="s">
        <v>87</v>
      </c>
      <c r="K198" s="3">
        <v>9.57</v>
      </c>
      <c r="L198">
        <v>1</v>
      </c>
      <c r="M198" s="3">
        <v>9.57</v>
      </c>
      <c r="N198" s="1" t="s">
        <v>88</v>
      </c>
      <c r="O198" s="1" t="s">
        <v>37</v>
      </c>
    </row>
    <row r="199" spans="1:15" x14ac:dyDescent="0.3">
      <c r="A199" s="1" t="s">
        <v>964</v>
      </c>
      <c r="B199" s="2">
        <v>45605</v>
      </c>
      <c r="C199" s="1" t="s">
        <v>6673</v>
      </c>
      <c r="D199" s="1" t="s">
        <v>54</v>
      </c>
      <c r="E199">
        <v>2024</v>
      </c>
      <c r="F199" s="1" t="s">
        <v>591</v>
      </c>
      <c r="G199" s="1" t="s">
        <v>592</v>
      </c>
      <c r="H199" s="1" t="s">
        <v>568</v>
      </c>
      <c r="I199" s="1" t="s">
        <v>965</v>
      </c>
      <c r="J199" s="1" t="s">
        <v>70</v>
      </c>
      <c r="K199" s="3">
        <v>35.43</v>
      </c>
      <c r="L199">
        <v>5</v>
      </c>
      <c r="M199" s="3">
        <v>177.15</v>
      </c>
      <c r="N199" s="1" t="s">
        <v>21</v>
      </c>
      <c r="O199" s="1" t="s">
        <v>37</v>
      </c>
    </row>
    <row r="200" spans="1:15" x14ac:dyDescent="0.3">
      <c r="A200" s="1" t="s">
        <v>966</v>
      </c>
      <c r="B200" s="2">
        <v>45531</v>
      </c>
      <c r="C200" s="1" t="s">
        <v>6671</v>
      </c>
      <c r="D200" s="1" t="s">
        <v>90</v>
      </c>
      <c r="E200">
        <v>2024</v>
      </c>
      <c r="F200" s="1" t="s">
        <v>967</v>
      </c>
      <c r="G200" s="1" t="s">
        <v>968</v>
      </c>
      <c r="H200" s="1" t="s">
        <v>969</v>
      </c>
      <c r="I200" s="1" t="s">
        <v>970</v>
      </c>
      <c r="J200" s="1" t="s">
        <v>70</v>
      </c>
      <c r="K200" s="3">
        <v>32.880000000000003</v>
      </c>
      <c r="L200">
        <v>2</v>
      </c>
      <c r="M200" s="3">
        <v>65.760000000000005</v>
      </c>
      <c r="N200" s="1" t="s">
        <v>88</v>
      </c>
      <c r="O200" s="1" t="s">
        <v>193</v>
      </c>
    </row>
    <row r="201" spans="1:15" x14ac:dyDescent="0.3">
      <c r="A201" s="1" t="s">
        <v>971</v>
      </c>
      <c r="B201" s="2">
        <v>45705</v>
      </c>
      <c r="C201" s="1" t="s">
        <v>6667</v>
      </c>
      <c r="D201" s="1" t="s">
        <v>39</v>
      </c>
      <c r="E201">
        <v>2025</v>
      </c>
      <c r="F201" s="1" t="s">
        <v>972</v>
      </c>
      <c r="G201" s="1" t="s">
        <v>973</v>
      </c>
      <c r="H201" s="1" t="s">
        <v>974</v>
      </c>
      <c r="I201" s="1" t="s">
        <v>975</v>
      </c>
      <c r="J201" s="1" t="s">
        <v>51</v>
      </c>
      <c r="K201" s="3">
        <v>19.38</v>
      </c>
      <c r="L201">
        <v>5</v>
      </c>
      <c r="M201" s="3">
        <v>96.9</v>
      </c>
      <c r="N201" s="1" t="s">
        <v>29</v>
      </c>
      <c r="O201" s="1" t="s">
        <v>44</v>
      </c>
    </row>
    <row r="202" spans="1:15" x14ac:dyDescent="0.3">
      <c r="A202" s="1" t="s">
        <v>976</v>
      </c>
      <c r="B202" s="2">
        <v>45476</v>
      </c>
      <c r="C202" s="1" t="s">
        <v>6670</v>
      </c>
      <c r="D202" s="1" t="s">
        <v>32</v>
      </c>
      <c r="E202">
        <v>2024</v>
      </c>
      <c r="F202" s="1" t="s">
        <v>977</v>
      </c>
      <c r="G202" s="1" t="s">
        <v>978</v>
      </c>
      <c r="H202" s="1" t="s">
        <v>979</v>
      </c>
      <c r="I202" s="1" t="s">
        <v>980</v>
      </c>
      <c r="J202" s="1" t="s">
        <v>20</v>
      </c>
      <c r="K202" s="3">
        <v>7.66</v>
      </c>
      <c r="L202">
        <v>2</v>
      </c>
      <c r="M202" s="3">
        <v>15.32</v>
      </c>
      <c r="N202" s="1" t="s">
        <v>21</v>
      </c>
      <c r="O202" s="1" t="s">
        <v>80</v>
      </c>
    </row>
    <row r="203" spans="1:15" x14ac:dyDescent="0.3">
      <c r="A203" s="1" t="s">
        <v>981</v>
      </c>
      <c r="B203" s="2">
        <v>45014</v>
      </c>
      <c r="C203" s="1" t="s">
        <v>6670</v>
      </c>
      <c r="D203" s="1" t="s">
        <v>15</v>
      </c>
      <c r="E203">
        <v>2023</v>
      </c>
      <c r="F203" s="1" t="s">
        <v>982</v>
      </c>
      <c r="G203" s="1" t="s">
        <v>983</v>
      </c>
      <c r="H203" s="1" t="s">
        <v>984</v>
      </c>
      <c r="I203" s="1" t="s">
        <v>985</v>
      </c>
      <c r="J203" s="1" t="s">
        <v>20</v>
      </c>
      <c r="K203" s="3">
        <v>41.95</v>
      </c>
      <c r="L203">
        <v>3</v>
      </c>
      <c r="M203" s="3">
        <v>125.85</v>
      </c>
      <c r="N203" s="1" t="s">
        <v>29</v>
      </c>
      <c r="O203" s="1" t="s">
        <v>52</v>
      </c>
    </row>
    <row r="204" spans="1:15" x14ac:dyDescent="0.3">
      <c r="A204" s="1" t="s">
        <v>986</v>
      </c>
      <c r="B204" s="2">
        <v>45163</v>
      </c>
      <c r="C204" s="1" t="s">
        <v>6668</v>
      </c>
      <c r="D204" s="1" t="s">
        <v>90</v>
      </c>
      <c r="E204">
        <v>2023</v>
      </c>
      <c r="F204" s="1" t="s">
        <v>987</v>
      </c>
      <c r="G204" s="1" t="s">
        <v>988</v>
      </c>
      <c r="H204" s="1" t="s">
        <v>989</v>
      </c>
      <c r="I204" s="1" t="s">
        <v>990</v>
      </c>
      <c r="J204" s="1" t="s">
        <v>70</v>
      </c>
      <c r="K204" s="3">
        <v>17.850000000000001</v>
      </c>
      <c r="L204">
        <v>2</v>
      </c>
      <c r="M204" s="3">
        <v>35.700000000000003</v>
      </c>
      <c r="N204" s="1" t="s">
        <v>29</v>
      </c>
      <c r="O204" s="1" t="s">
        <v>37</v>
      </c>
    </row>
    <row r="205" spans="1:15" x14ac:dyDescent="0.3">
      <c r="A205" s="1" t="s">
        <v>991</v>
      </c>
      <c r="B205" s="2">
        <v>45507</v>
      </c>
      <c r="C205" s="1" t="s">
        <v>6673</v>
      </c>
      <c r="D205" s="1" t="s">
        <v>90</v>
      </c>
      <c r="E205">
        <v>2024</v>
      </c>
      <c r="F205" s="1" t="s">
        <v>992</v>
      </c>
      <c r="G205" s="1" t="s">
        <v>993</v>
      </c>
      <c r="H205" s="1" t="s">
        <v>994</v>
      </c>
      <c r="I205" s="1" t="s">
        <v>995</v>
      </c>
      <c r="J205" s="1" t="s">
        <v>51</v>
      </c>
      <c r="K205" s="3">
        <v>12.31</v>
      </c>
      <c r="L205">
        <v>4</v>
      </c>
      <c r="M205" s="3">
        <v>49.24</v>
      </c>
      <c r="N205" s="1" t="s">
        <v>88</v>
      </c>
      <c r="O205" s="1" t="s">
        <v>52</v>
      </c>
    </row>
    <row r="206" spans="1:15" x14ac:dyDescent="0.3">
      <c r="A206" s="1" t="s">
        <v>996</v>
      </c>
      <c r="B206" s="2">
        <v>45273</v>
      </c>
      <c r="C206" s="1" t="s">
        <v>6670</v>
      </c>
      <c r="D206" s="1" t="s">
        <v>107</v>
      </c>
      <c r="E206">
        <v>2023</v>
      </c>
      <c r="F206" s="1" t="s">
        <v>997</v>
      </c>
      <c r="G206" s="1" t="s">
        <v>998</v>
      </c>
      <c r="H206" s="1" t="s">
        <v>999</v>
      </c>
      <c r="I206" s="1" t="s">
        <v>1000</v>
      </c>
      <c r="J206" s="1" t="s">
        <v>87</v>
      </c>
      <c r="K206" s="3">
        <v>34.409999999999997</v>
      </c>
      <c r="L206">
        <v>3</v>
      </c>
      <c r="M206" s="3">
        <v>103.23</v>
      </c>
      <c r="N206" s="1" t="s">
        <v>21</v>
      </c>
      <c r="O206" s="1" t="s">
        <v>52</v>
      </c>
    </row>
    <row r="207" spans="1:15" x14ac:dyDescent="0.3">
      <c r="A207" s="1" t="s">
        <v>1001</v>
      </c>
      <c r="B207" s="2">
        <v>45539</v>
      </c>
      <c r="C207" s="1" t="s">
        <v>6670</v>
      </c>
      <c r="D207" s="1" t="s">
        <v>60</v>
      </c>
      <c r="E207">
        <v>2024</v>
      </c>
      <c r="F207" s="1" t="s">
        <v>1002</v>
      </c>
      <c r="G207" s="1" t="s">
        <v>1003</v>
      </c>
      <c r="H207" s="1" t="s">
        <v>1004</v>
      </c>
      <c r="I207" s="1" t="s">
        <v>1005</v>
      </c>
      <c r="J207" s="1" t="s">
        <v>20</v>
      </c>
      <c r="K207" s="3">
        <v>29.6</v>
      </c>
      <c r="L207">
        <v>3</v>
      </c>
      <c r="M207" s="3">
        <v>88.8</v>
      </c>
      <c r="N207" s="1" t="s">
        <v>21</v>
      </c>
      <c r="O207" s="1" t="s">
        <v>37</v>
      </c>
    </row>
    <row r="208" spans="1:15" x14ac:dyDescent="0.3">
      <c r="A208" s="1" t="s">
        <v>1006</v>
      </c>
      <c r="B208" s="2">
        <v>45537</v>
      </c>
      <c r="C208" s="1" t="s">
        <v>6667</v>
      </c>
      <c r="D208" s="1" t="s">
        <v>60</v>
      </c>
      <c r="E208">
        <v>2024</v>
      </c>
      <c r="F208" s="1" t="s">
        <v>270</v>
      </c>
      <c r="G208" s="1" t="s">
        <v>271</v>
      </c>
      <c r="H208" s="1" t="s">
        <v>1007</v>
      </c>
      <c r="I208" s="1" t="s">
        <v>1008</v>
      </c>
      <c r="J208" s="1" t="s">
        <v>70</v>
      </c>
      <c r="K208" s="3">
        <v>33.61</v>
      </c>
      <c r="L208">
        <v>2</v>
      </c>
      <c r="M208" s="3">
        <v>67.22</v>
      </c>
      <c r="N208" s="1" t="s">
        <v>21</v>
      </c>
      <c r="O208" s="1" t="s">
        <v>80</v>
      </c>
    </row>
    <row r="209" spans="1:15" x14ac:dyDescent="0.3">
      <c r="A209" s="1" t="s">
        <v>1009</v>
      </c>
      <c r="B209" s="2">
        <v>45525</v>
      </c>
      <c r="C209" s="1" t="s">
        <v>6670</v>
      </c>
      <c r="D209" s="1" t="s">
        <v>90</v>
      </c>
      <c r="E209">
        <v>2024</v>
      </c>
      <c r="F209" s="1" t="s">
        <v>1010</v>
      </c>
      <c r="G209" s="1" t="s">
        <v>1011</v>
      </c>
      <c r="H209" s="1" t="s">
        <v>1012</v>
      </c>
      <c r="I209" s="1" t="s">
        <v>1013</v>
      </c>
      <c r="J209" s="1" t="s">
        <v>51</v>
      </c>
      <c r="K209" s="3">
        <v>40.99</v>
      </c>
      <c r="L209">
        <v>4</v>
      </c>
      <c r="M209" s="3">
        <v>163.96</v>
      </c>
      <c r="N209" s="1" t="s">
        <v>29</v>
      </c>
      <c r="O209" s="1" t="s">
        <v>22</v>
      </c>
    </row>
    <row r="210" spans="1:15" x14ac:dyDescent="0.3">
      <c r="A210" s="1" t="s">
        <v>1014</v>
      </c>
      <c r="B210" s="2">
        <v>45127</v>
      </c>
      <c r="C210" s="1" t="s">
        <v>6672</v>
      </c>
      <c r="D210" s="1" t="s">
        <v>32</v>
      </c>
      <c r="E210">
        <v>2023</v>
      </c>
      <c r="F210" s="1" t="s">
        <v>1015</v>
      </c>
      <c r="G210" s="1" t="s">
        <v>1016</v>
      </c>
      <c r="H210" s="1" t="s">
        <v>767</v>
      </c>
      <c r="I210" s="1" t="s">
        <v>1017</v>
      </c>
      <c r="J210" s="1" t="s">
        <v>51</v>
      </c>
      <c r="K210" s="3">
        <v>25</v>
      </c>
      <c r="L210">
        <v>1</v>
      </c>
      <c r="M210" s="3">
        <v>25</v>
      </c>
      <c r="N210" s="1" t="s">
        <v>21</v>
      </c>
      <c r="O210" s="1" t="s">
        <v>37</v>
      </c>
    </row>
    <row r="211" spans="1:15" x14ac:dyDescent="0.3">
      <c r="A211" s="1" t="s">
        <v>1018</v>
      </c>
      <c r="B211" s="2">
        <v>45787</v>
      </c>
      <c r="C211" s="1" t="s">
        <v>6673</v>
      </c>
      <c r="D211" s="1" t="s">
        <v>46</v>
      </c>
      <c r="E211">
        <v>2025</v>
      </c>
      <c r="F211" s="1" t="s">
        <v>1019</v>
      </c>
      <c r="G211" s="1" t="s">
        <v>1020</v>
      </c>
      <c r="H211" s="1" t="s">
        <v>1021</v>
      </c>
      <c r="I211" s="1" t="s">
        <v>1022</v>
      </c>
      <c r="J211" s="1" t="s">
        <v>70</v>
      </c>
      <c r="K211" s="3">
        <v>20.100000000000001</v>
      </c>
      <c r="L211">
        <v>4</v>
      </c>
      <c r="M211" s="3">
        <v>80.400000000000006</v>
      </c>
      <c r="N211" s="1" t="s">
        <v>29</v>
      </c>
      <c r="O211" s="1" t="s">
        <v>80</v>
      </c>
    </row>
    <row r="212" spans="1:15" x14ac:dyDescent="0.3">
      <c r="A212" s="1" t="s">
        <v>1023</v>
      </c>
      <c r="B212" s="2">
        <v>45632</v>
      </c>
      <c r="C212" s="1" t="s">
        <v>6668</v>
      </c>
      <c r="D212" s="1" t="s">
        <v>107</v>
      </c>
      <c r="E212">
        <v>2024</v>
      </c>
      <c r="F212" s="1" t="s">
        <v>245</v>
      </c>
      <c r="G212" s="1" t="s">
        <v>246</v>
      </c>
      <c r="H212" s="1" t="s">
        <v>1024</v>
      </c>
      <c r="I212" s="1" t="s">
        <v>1025</v>
      </c>
      <c r="J212" s="1" t="s">
        <v>87</v>
      </c>
      <c r="K212" s="3">
        <v>34.090000000000003</v>
      </c>
      <c r="L212">
        <v>1</v>
      </c>
      <c r="M212" s="3">
        <v>34.090000000000003</v>
      </c>
      <c r="N212" s="1" t="s">
        <v>6669</v>
      </c>
      <c r="O212" s="1" t="s">
        <v>52</v>
      </c>
    </row>
    <row r="213" spans="1:15" x14ac:dyDescent="0.3">
      <c r="A213" s="1" t="s">
        <v>1026</v>
      </c>
      <c r="B213" s="2">
        <v>45162</v>
      </c>
      <c r="C213" s="1" t="s">
        <v>6672</v>
      </c>
      <c r="D213" s="1" t="s">
        <v>90</v>
      </c>
      <c r="E213">
        <v>2023</v>
      </c>
      <c r="F213" s="1" t="s">
        <v>1027</v>
      </c>
      <c r="G213" s="1" t="s">
        <v>1028</v>
      </c>
      <c r="H213" s="1" t="s">
        <v>1029</v>
      </c>
      <c r="I213" s="1" t="s">
        <v>1030</v>
      </c>
      <c r="J213" s="1" t="s">
        <v>70</v>
      </c>
      <c r="K213" s="3">
        <v>35.82</v>
      </c>
      <c r="L213">
        <v>4</v>
      </c>
      <c r="M213" s="3">
        <v>143.28</v>
      </c>
      <c r="N213" s="1" t="s">
        <v>21</v>
      </c>
      <c r="O213" s="1" t="s">
        <v>80</v>
      </c>
    </row>
    <row r="214" spans="1:15" x14ac:dyDescent="0.3">
      <c r="A214" s="1" t="s">
        <v>1031</v>
      </c>
      <c r="B214" s="2">
        <v>45708</v>
      </c>
      <c r="C214" s="1" t="s">
        <v>6672</v>
      </c>
      <c r="D214" s="1" t="s">
        <v>39</v>
      </c>
      <c r="E214">
        <v>2025</v>
      </c>
      <c r="F214" s="1" t="s">
        <v>1032</v>
      </c>
      <c r="G214" s="1" t="s">
        <v>1033</v>
      </c>
      <c r="H214" s="1" t="s">
        <v>535</v>
      </c>
      <c r="I214" s="1" t="s">
        <v>550</v>
      </c>
      <c r="J214" s="1" t="s">
        <v>70</v>
      </c>
      <c r="K214" s="3">
        <v>16.39</v>
      </c>
      <c r="L214">
        <v>5</v>
      </c>
      <c r="M214" s="3">
        <v>81.95</v>
      </c>
      <c r="N214" s="1" t="s">
        <v>21</v>
      </c>
      <c r="O214" s="1" t="s">
        <v>37</v>
      </c>
    </row>
    <row r="215" spans="1:15" x14ac:dyDescent="0.3">
      <c r="A215" s="1" t="s">
        <v>1034</v>
      </c>
      <c r="B215" s="2">
        <v>45292</v>
      </c>
      <c r="C215" s="1" t="s">
        <v>6667</v>
      </c>
      <c r="D215" s="1" t="s">
        <v>210</v>
      </c>
      <c r="E215">
        <v>2024</v>
      </c>
      <c r="F215" s="1" t="s">
        <v>1035</v>
      </c>
      <c r="G215" s="1" t="s">
        <v>1036</v>
      </c>
      <c r="H215" s="1" t="s">
        <v>1037</v>
      </c>
      <c r="I215" s="1" t="s">
        <v>1038</v>
      </c>
      <c r="J215" s="1" t="s">
        <v>20</v>
      </c>
      <c r="K215" s="3">
        <v>5.23</v>
      </c>
      <c r="L215">
        <v>1</v>
      </c>
      <c r="M215" s="3">
        <v>5.23</v>
      </c>
      <c r="N215" s="1" t="s">
        <v>88</v>
      </c>
      <c r="O215" s="1" t="s">
        <v>37</v>
      </c>
    </row>
    <row r="216" spans="1:15" x14ac:dyDescent="0.3">
      <c r="A216" s="1" t="s">
        <v>1039</v>
      </c>
      <c r="B216" s="2">
        <v>45737</v>
      </c>
      <c r="C216" s="1" t="s">
        <v>6668</v>
      </c>
      <c r="D216" s="1" t="s">
        <v>15</v>
      </c>
      <c r="E216">
        <v>2025</v>
      </c>
      <c r="F216" s="1" t="s">
        <v>1040</v>
      </c>
      <c r="G216" s="1" t="s">
        <v>1041</v>
      </c>
      <c r="H216" s="1" t="s">
        <v>1007</v>
      </c>
      <c r="I216" s="1" t="s">
        <v>1008</v>
      </c>
      <c r="J216" s="1" t="s">
        <v>70</v>
      </c>
      <c r="K216" s="3">
        <v>27.44</v>
      </c>
      <c r="L216">
        <v>5</v>
      </c>
      <c r="M216" s="3">
        <v>137.19999999999999</v>
      </c>
      <c r="N216" s="1" t="s">
        <v>21</v>
      </c>
      <c r="O216" s="1" t="s">
        <v>37</v>
      </c>
    </row>
    <row r="217" spans="1:15" x14ac:dyDescent="0.3">
      <c r="A217" s="1" t="s">
        <v>1042</v>
      </c>
      <c r="B217" s="2">
        <v>45281</v>
      </c>
      <c r="C217" s="1" t="s">
        <v>6672</v>
      </c>
      <c r="D217" s="1" t="s">
        <v>107</v>
      </c>
      <c r="E217">
        <v>2023</v>
      </c>
      <c r="F217" s="1" t="s">
        <v>1043</v>
      </c>
      <c r="G217" s="1" t="s">
        <v>1044</v>
      </c>
      <c r="H217" s="1" t="s">
        <v>1045</v>
      </c>
      <c r="I217" s="1" t="s">
        <v>1046</v>
      </c>
      <c r="J217" s="1" t="s">
        <v>70</v>
      </c>
      <c r="K217" s="3">
        <v>32.520000000000003</v>
      </c>
      <c r="L217">
        <v>5</v>
      </c>
      <c r="M217" s="3">
        <v>162.6</v>
      </c>
      <c r="N217" s="1" t="s">
        <v>6669</v>
      </c>
      <c r="O217" s="1" t="s">
        <v>37</v>
      </c>
    </row>
    <row r="218" spans="1:15" x14ac:dyDescent="0.3">
      <c r="A218" s="1" t="s">
        <v>1047</v>
      </c>
      <c r="B218" s="2">
        <v>45336</v>
      </c>
      <c r="C218" s="1" t="s">
        <v>6670</v>
      </c>
      <c r="D218" s="1" t="s">
        <v>39</v>
      </c>
      <c r="E218">
        <v>2024</v>
      </c>
      <c r="F218" s="1" t="s">
        <v>1048</v>
      </c>
      <c r="G218" s="1" t="s">
        <v>1049</v>
      </c>
      <c r="H218" s="1" t="s">
        <v>1050</v>
      </c>
      <c r="I218" s="1" t="s">
        <v>1051</v>
      </c>
      <c r="J218" s="1" t="s">
        <v>70</v>
      </c>
      <c r="K218" s="3">
        <v>42.45</v>
      </c>
      <c r="L218">
        <v>4</v>
      </c>
      <c r="M218" s="3">
        <v>169.8</v>
      </c>
      <c r="N218" s="1" t="s">
        <v>21</v>
      </c>
      <c r="O218" s="1" t="s">
        <v>37</v>
      </c>
    </row>
    <row r="219" spans="1:15" x14ac:dyDescent="0.3">
      <c r="A219" s="1" t="s">
        <v>1052</v>
      </c>
      <c r="B219" s="2">
        <v>45392</v>
      </c>
      <c r="C219" s="1" t="s">
        <v>6670</v>
      </c>
      <c r="D219" s="1" t="s">
        <v>82</v>
      </c>
      <c r="E219">
        <v>2024</v>
      </c>
      <c r="F219" s="1" t="s">
        <v>1053</v>
      </c>
      <c r="G219" s="1" t="s">
        <v>1054</v>
      </c>
      <c r="H219" s="1" t="s">
        <v>1055</v>
      </c>
      <c r="I219" s="1" t="s">
        <v>1056</v>
      </c>
      <c r="J219" s="1" t="s">
        <v>20</v>
      </c>
      <c r="K219" s="3">
        <v>39.75</v>
      </c>
      <c r="L219">
        <v>4</v>
      </c>
      <c r="M219" s="3">
        <v>159</v>
      </c>
      <c r="N219" s="1" t="s">
        <v>29</v>
      </c>
      <c r="O219" s="1" t="s">
        <v>22</v>
      </c>
    </row>
    <row r="220" spans="1:15" x14ac:dyDescent="0.3">
      <c r="A220" s="1" t="s">
        <v>1057</v>
      </c>
      <c r="B220" s="2">
        <v>44826</v>
      </c>
      <c r="C220" s="1" t="s">
        <v>6672</v>
      </c>
      <c r="D220" s="1" t="s">
        <v>60</v>
      </c>
      <c r="E220">
        <v>2022</v>
      </c>
      <c r="F220" s="1" t="s">
        <v>1058</v>
      </c>
      <c r="G220" s="1" t="s">
        <v>1059</v>
      </c>
      <c r="H220" s="1" t="s">
        <v>1060</v>
      </c>
      <c r="I220" s="1" t="s">
        <v>1061</v>
      </c>
      <c r="J220" s="1" t="s">
        <v>70</v>
      </c>
      <c r="K220" s="3">
        <v>14.81</v>
      </c>
      <c r="L220">
        <v>3</v>
      </c>
      <c r="M220" s="3">
        <v>44.43</v>
      </c>
      <c r="N220" s="1" t="s">
        <v>29</v>
      </c>
      <c r="O220" s="1" t="s">
        <v>37</v>
      </c>
    </row>
    <row r="221" spans="1:15" x14ac:dyDescent="0.3">
      <c r="A221" s="1" t="s">
        <v>1062</v>
      </c>
      <c r="B221" s="2">
        <v>45033</v>
      </c>
      <c r="C221" s="1" t="s">
        <v>6667</v>
      </c>
      <c r="D221" s="1" t="s">
        <v>82</v>
      </c>
      <c r="E221">
        <v>2023</v>
      </c>
      <c r="F221" s="1" t="s">
        <v>1063</v>
      </c>
      <c r="G221" s="1" t="s">
        <v>1064</v>
      </c>
      <c r="H221" s="1" t="s">
        <v>568</v>
      </c>
      <c r="I221" s="1" t="s">
        <v>965</v>
      </c>
      <c r="J221" s="1" t="s">
        <v>70</v>
      </c>
      <c r="K221" s="3">
        <v>41.04</v>
      </c>
      <c r="L221">
        <v>2</v>
      </c>
      <c r="M221" s="3">
        <v>82.08</v>
      </c>
      <c r="N221" s="1" t="s">
        <v>6669</v>
      </c>
      <c r="O221" s="1" t="s">
        <v>44</v>
      </c>
    </row>
    <row r="222" spans="1:15" x14ac:dyDescent="0.3">
      <c r="A222" s="1" t="s">
        <v>1065</v>
      </c>
      <c r="B222" s="2">
        <v>44982</v>
      </c>
      <c r="C222" s="1" t="s">
        <v>6673</v>
      </c>
      <c r="D222" s="1" t="s">
        <v>39</v>
      </c>
      <c r="E222">
        <v>2023</v>
      </c>
      <c r="F222" s="1" t="s">
        <v>1066</v>
      </c>
      <c r="G222" s="1" t="s">
        <v>1067</v>
      </c>
      <c r="H222" s="1" t="s">
        <v>1068</v>
      </c>
      <c r="I222" s="1" t="s">
        <v>1069</v>
      </c>
      <c r="J222" s="1" t="s">
        <v>20</v>
      </c>
      <c r="K222" s="3">
        <v>30.98</v>
      </c>
      <c r="L222">
        <v>3</v>
      </c>
      <c r="M222" s="3">
        <v>92.94</v>
      </c>
      <c r="N222" s="1" t="s">
        <v>21</v>
      </c>
      <c r="O222" s="1" t="s">
        <v>30</v>
      </c>
    </row>
    <row r="223" spans="1:15" x14ac:dyDescent="0.3">
      <c r="A223" s="1" t="s">
        <v>1070</v>
      </c>
      <c r="B223" s="2">
        <v>45732</v>
      </c>
      <c r="C223" s="1" t="s">
        <v>6666</v>
      </c>
      <c r="D223" s="1" t="s">
        <v>15</v>
      </c>
      <c r="E223">
        <v>2025</v>
      </c>
      <c r="F223" s="1" t="s">
        <v>918</v>
      </c>
      <c r="G223" s="1" t="s">
        <v>919</v>
      </c>
      <c r="H223" s="1" t="s">
        <v>1071</v>
      </c>
      <c r="I223" s="1" t="s">
        <v>1072</v>
      </c>
      <c r="J223" s="1" t="s">
        <v>70</v>
      </c>
      <c r="K223" s="3">
        <v>46.2</v>
      </c>
      <c r="L223">
        <v>1</v>
      </c>
      <c r="M223" s="3">
        <v>46.2</v>
      </c>
      <c r="N223" s="1" t="s">
        <v>29</v>
      </c>
      <c r="O223" s="1" t="s">
        <v>44</v>
      </c>
    </row>
    <row r="224" spans="1:15" x14ac:dyDescent="0.3">
      <c r="A224" s="1" t="s">
        <v>1073</v>
      </c>
      <c r="B224" s="2">
        <v>45352</v>
      </c>
      <c r="C224" s="1" t="s">
        <v>6668</v>
      </c>
      <c r="D224" s="1" t="s">
        <v>15</v>
      </c>
      <c r="E224">
        <v>2024</v>
      </c>
      <c r="F224" s="1" t="s">
        <v>404</v>
      </c>
      <c r="G224" s="1" t="s">
        <v>1074</v>
      </c>
      <c r="H224" s="1" t="s">
        <v>1075</v>
      </c>
      <c r="I224" s="1" t="s">
        <v>1076</v>
      </c>
      <c r="J224" s="1" t="s">
        <v>20</v>
      </c>
      <c r="K224" s="3">
        <v>40.479999999999997</v>
      </c>
      <c r="L224">
        <v>3</v>
      </c>
      <c r="M224" s="3">
        <v>121.44</v>
      </c>
      <c r="N224" s="1" t="s">
        <v>21</v>
      </c>
      <c r="O224" s="1" t="s">
        <v>30</v>
      </c>
    </row>
    <row r="225" spans="1:15" x14ac:dyDescent="0.3">
      <c r="A225" s="1" t="s">
        <v>1077</v>
      </c>
      <c r="B225" s="2">
        <v>44821</v>
      </c>
      <c r="C225" s="1" t="s">
        <v>6673</v>
      </c>
      <c r="D225" s="1" t="s">
        <v>60</v>
      </c>
      <c r="E225">
        <v>2022</v>
      </c>
      <c r="F225" s="1" t="s">
        <v>1078</v>
      </c>
      <c r="G225" s="1" t="s">
        <v>1079</v>
      </c>
      <c r="H225" s="1" t="s">
        <v>1080</v>
      </c>
      <c r="I225" s="1" t="s">
        <v>1081</v>
      </c>
      <c r="J225" s="1" t="s">
        <v>70</v>
      </c>
      <c r="K225" s="3">
        <v>51.43</v>
      </c>
      <c r="L225">
        <v>1</v>
      </c>
      <c r="M225" s="3">
        <v>51.43</v>
      </c>
      <c r="N225" s="1" t="s">
        <v>29</v>
      </c>
      <c r="O225" s="1" t="s">
        <v>80</v>
      </c>
    </row>
    <row r="226" spans="1:15" x14ac:dyDescent="0.3">
      <c r="A226" s="1" t="s">
        <v>1082</v>
      </c>
      <c r="B226" s="2">
        <v>45307</v>
      </c>
      <c r="C226" s="1" t="s">
        <v>6671</v>
      </c>
      <c r="D226" s="1" t="s">
        <v>210</v>
      </c>
      <c r="E226">
        <v>2024</v>
      </c>
      <c r="F226" s="1" t="s">
        <v>1083</v>
      </c>
      <c r="G226" s="1" t="s">
        <v>1084</v>
      </c>
      <c r="H226" s="1" t="s">
        <v>1085</v>
      </c>
      <c r="I226" s="1" t="s">
        <v>1086</v>
      </c>
      <c r="J226" s="1" t="s">
        <v>70</v>
      </c>
      <c r="K226" s="3">
        <v>36.729999999999997</v>
      </c>
      <c r="L226">
        <v>1</v>
      </c>
      <c r="M226" s="3">
        <v>36.729999999999997</v>
      </c>
      <c r="N226" s="1" t="s">
        <v>21</v>
      </c>
      <c r="O226" s="1" t="s">
        <v>44</v>
      </c>
    </row>
    <row r="227" spans="1:15" x14ac:dyDescent="0.3">
      <c r="A227" s="1" t="s">
        <v>1087</v>
      </c>
      <c r="B227" s="2">
        <v>45038</v>
      </c>
      <c r="C227" s="1" t="s">
        <v>6673</v>
      </c>
      <c r="D227" s="1" t="s">
        <v>82</v>
      </c>
      <c r="E227">
        <v>2023</v>
      </c>
      <c r="F227" s="1" t="s">
        <v>438</v>
      </c>
      <c r="G227" s="1" t="s">
        <v>1088</v>
      </c>
      <c r="H227" s="1" t="s">
        <v>1089</v>
      </c>
      <c r="I227" s="1" t="s">
        <v>1090</v>
      </c>
      <c r="J227" s="1" t="s">
        <v>87</v>
      </c>
      <c r="K227" s="3">
        <v>37.270000000000003</v>
      </c>
      <c r="L227">
        <v>1</v>
      </c>
      <c r="M227" s="3">
        <v>37.270000000000003</v>
      </c>
      <c r="N227" s="1" t="s">
        <v>29</v>
      </c>
      <c r="O227" s="1" t="s">
        <v>37</v>
      </c>
    </row>
    <row r="228" spans="1:15" x14ac:dyDescent="0.3">
      <c r="A228" s="1" t="s">
        <v>1091</v>
      </c>
      <c r="B228" s="2">
        <v>45494</v>
      </c>
      <c r="C228" s="1" t="s">
        <v>6666</v>
      </c>
      <c r="D228" s="1" t="s">
        <v>32</v>
      </c>
      <c r="E228">
        <v>2024</v>
      </c>
      <c r="F228" s="1" t="s">
        <v>1092</v>
      </c>
      <c r="G228" s="1" t="s">
        <v>1093</v>
      </c>
      <c r="H228" s="1" t="s">
        <v>518</v>
      </c>
      <c r="I228" s="1" t="s">
        <v>519</v>
      </c>
      <c r="J228" s="1" t="s">
        <v>87</v>
      </c>
      <c r="K228" s="3">
        <v>26.38</v>
      </c>
      <c r="L228">
        <v>5</v>
      </c>
      <c r="M228" s="3">
        <v>131.9</v>
      </c>
      <c r="N228" s="1" t="s">
        <v>6669</v>
      </c>
      <c r="O228" s="1" t="s">
        <v>30</v>
      </c>
    </row>
    <row r="229" spans="1:15" x14ac:dyDescent="0.3">
      <c r="A229" s="1" t="s">
        <v>1094</v>
      </c>
      <c r="B229" s="2">
        <v>44928</v>
      </c>
      <c r="C229" s="1" t="s">
        <v>6667</v>
      </c>
      <c r="D229" s="1" t="s">
        <v>210</v>
      </c>
      <c r="E229">
        <v>2023</v>
      </c>
      <c r="F229" s="1" t="s">
        <v>1095</v>
      </c>
      <c r="G229" s="1" t="s">
        <v>1096</v>
      </c>
      <c r="H229" s="1" t="s">
        <v>841</v>
      </c>
      <c r="I229" s="1" t="s">
        <v>1097</v>
      </c>
      <c r="J229" s="1" t="s">
        <v>70</v>
      </c>
      <c r="K229" s="3">
        <v>35.15</v>
      </c>
      <c r="L229">
        <v>2</v>
      </c>
      <c r="M229" s="3">
        <v>70.3</v>
      </c>
      <c r="N229" s="1" t="s">
        <v>29</v>
      </c>
      <c r="O229" s="1" t="s">
        <v>37</v>
      </c>
    </row>
    <row r="230" spans="1:15" x14ac:dyDescent="0.3">
      <c r="A230" s="1" t="s">
        <v>1098</v>
      </c>
      <c r="B230" s="2">
        <v>44832</v>
      </c>
      <c r="C230" s="1" t="s">
        <v>6670</v>
      </c>
      <c r="D230" s="1" t="s">
        <v>60</v>
      </c>
      <c r="E230">
        <v>2022</v>
      </c>
      <c r="F230" s="1" t="s">
        <v>829</v>
      </c>
      <c r="G230" s="1" t="s">
        <v>1099</v>
      </c>
      <c r="H230" s="1" t="s">
        <v>1100</v>
      </c>
      <c r="I230" s="1" t="s">
        <v>1101</v>
      </c>
      <c r="J230" s="1" t="s">
        <v>70</v>
      </c>
      <c r="K230" s="3">
        <v>7.31</v>
      </c>
      <c r="L230">
        <v>4</v>
      </c>
      <c r="M230" s="3">
        <v>29.24</v>
      </c>
      <c r="N230" s="1" t="s">
        <v>21</v>
      </c>
      <c r="O230" s="1" t="s">
        <v>37</v>
      </c>
    </row>
    <row r="231" spans="1:15" x14ac:dyDescent="0.3">
      <c r="A231" s="1" t="s">
        <v>1102</v>
      </c>
      <c r="B231" s="2">
        <v>45403</v>
      </c>
      <c r="C231" s="1" t="s">
        <v>6666</v>
      </c>
      <c r="D231" s="1" t="s">
        <v>82</v>
      </c>
      <c r="E231">
        <v>2024</v>
      </c>
      <c r="F231" s="1" t="s">
        <v>1103</v>
      </c>
      <c r="G231" s="1" t="s">
        <v>1104</v>
      </c>
      <c r="H231" s="1" t="s">
        <v>435</v>
      </c>
      <c r="I231" s="1" t="s">
        <v>436</v>
      </c>
      <c r="J231" s="1" t="s">
        <v>51</v>
      </c>
      <c r="K231" s="3">
        <v>17.25</v>
      </c>
      <c r="L231">
        <v>4</v>
      </c>
      <c r="M231" s="3">
        <v>69</v>
      </c>
      <c r="N231" s="1" t="s">
        <v>29</v>
      </c>
      <c r="O231" s="1" t="s">
        <v>193</v>
      </c>
    </row>
    <row r="232" spans="1:15" x14ac:dyDescent="0.3">
      <c r="A232" s="1" t="s">
        <v>1105</v>
      </c>
      <c r="B232" s="2">
        <v>45828</v>
      </c>
      <c r="C232" s="1" t="s">
        <v>6668</v>
      </c>
      <c r="D232" s="1" t="s">
        <v>24</v>
      </c>
      <c r="E232">
        <v>2025</v>
      </c>
      <c r="F232" s="1" t="s">
        <v>1106</v>
      </c>
      <c r="G232" s="1" t="s">
        <v>1107</v>
      </c>
      <c r="H232" s="1" t="s">
        <v>1108</v>
      </c>
      <c r="I232" s="1" t="s">
        <v>1109</v>
      </c>
      <c r="J232" s="1" t="s">
        <v>70</v>
      </c>
      <c r="K232" s="3">
        <v>41.79</v>
      </c>
      <c r="L232">
        <v>3</v>
      </c>
      <c r="M232" s="3">
        <v>125.37</v>
      </c>
      <c r="N232" s="1" t="s">
        <v>6669</v>
      </c>
      <c r="O232" s="1" t="s">
        <v>30</v>
      </c>
    </row>
    <row r="233" spans="1:15" x14ac:dyDescent="0.3">
      <c r="A233" s="1" t="s">
        <v>1110</v>
      </c>
      <c r="B233" s="2">
        <v>45479</v>
      </c>
      <c r="C233" s="1" t="s">
        <v>6673</v>
      </c>
      <c r="D233" s="1" t="s">
        <v>32</v>
      </c>
      <c r="E233">
        <v>2024</v>
      </c>
      <c r="F233" s="1" t="s">
        <v>1111</v>
      </c>
      <c r="G233" s="1" t="s">
        <v>1112</v>
      </c>
      <c r="H233" s="1" t="s">
        <v>896</v>
      </c>
      <c r="I233" s="1" t="s">
        <v>897</v>
      </c>
      <c r="J233" s="1" t="s">
        <v>87</v>
      </c>
      <c r="K233" s="3">
        <v>13.63</v>
      </c>
      <c r="L233">
        <v>2</v>
      </c>
      <c r="M233" s="3">
        <v>27.26</v>
      </c>
      <c r="N233" s="1" t="s">
        <v>6669</v>
      </c>
      <c r="O233" s="1" t="s">
        <v>193</v>
      </c>
    </row>
    <row r="234" spans="1:15" x14ac:dyDescent="0.3">
      <c r="A234" s="1" t="s">
        <v>1113</v>
      </c>
      <c r="B234" s="2">
        <v>45084</v>
      </c>
      <c r="C234" s="1" t="s">
        <v>6670</v>
      </c>
      <c r="D234" s="1" t="s">
        <v>24</v>
      </c>
      <c r="E234">
        <v>2023</v>
      </c>
      <c r="F234" s="1" t="s">
        <v>1114</v>
      </c>
      <c r="G234" s="1" t="s">
        <v>1115</v>
      </c>
      <c r="H234" s="1" t="s">
        <v>554</v>
      </c>
      <c r="I234" s="1" t="s">
        <v>1116</v>
      </c>
      <c r="J234" s="1" t="s">
        <v>51</v>
      </c>
      <c r="K234" s="3">
        <v>57.3</v>
      </c>
      <c r="L234">
        <v>2</v>
      </c>
      <c r="M234" s="3">
        <v>114.6</v>
      </c>
      <c r="N234" s="1" t="s">
        <v>6669</v>
      </c>
      <c r="O234" s="1" t="s">
        <v>95</v>
      </c>
    </row>
    <row r="235" spans="1:15" x14ac:dyDescent="0.3">
      <c r="A235" s="1" t="s">
        <v>1117</v>
      </c>
      <c r="B235" s="2">
        <v>45064</v>
      </c>
      <c r="C235" s="1" t="s">
        <v>6672</v>
      </c>
      <c r="D235" s="1" t="s">
        <v>46</v>
      </c>
      <c r="E235">
        <v>2023</v>
      </c>
      <c r="F235" s="1" t="s">
        <v>819</v>
      </c>
      <c r="G235" s="1" t="s">
        <v>1118</v>
      </c>
      <c r="H235" s="1" t="s">
        <v>1037</v>
      </c>
      <c r="I235" s="1" t="s">
        <v>1038</v>
      </c>
      <c r="J235" s="1" t="s">
        <v>20</v>
      </c>
      <c r="K235" s="3">
        <v>5.47</v>
      </c>
      <c r="L235">
        <v>4</v>
      </c>
      <c r="M235" s="3">
        <v>21.88</v>
      </c>
      <c r="N235" s="1" t="s">
        <v>6669</v>
      </c>
      <c r="O235" s="1" t="s">
        <v>30</v>
      </c>
    </row>
    <row r="236" spans="1:15" x14ac:dyDescent="0.3">
      <c r="A236" s="1" t="s">
        <v>1119</v>
      </c>
      <c r="B236" s="2">
        <v>45435</v>
      </c>
      <c r="C236" s="1" t="s">
        <v>6672</v>
      </c>
      <c r="D236" s="1" t="s">
        <v>46</v>
      </c>
      <c r="E236">
        <v>2024</v>
      </c>
      <c r="F236" s="1" t="s">
        <v>1120</v>
      </c>
      <c r="G236" s="1" t="s">
        <v>1121</v>
      </c>
      <c r="H236" s="1" t="s">
        <v>535</v>
      </c>
      <c r="I236" s="1" t="s">
        <v>536</v>
      </c>
      <c r="J236" s="1" t="s">
        <v>70</v>
      </c>
      <c r="K236" s="3">
        <v>8.35</v>
      </c>
      <c r="L236">
        <v>2</v>
      </c>
      <c r="M236" s="3">
        <v>16.7</v>
      </c>
      <c r="N236" s="1" t="s">
        <v>6669</v>
      </c>
      <c r="O236" s="1" t="s">
        <v>37</v>
      </c>
    </row>
    <row r="237" spans="1:15" x14ac:dyDescent="0.3">
      <c r="A237" s="1" t="s">
        <v>1122</v>
      </c>
      <c r="B237" s="2">
        <v>45587</v>
      </c>
      <c r="C237" s="1" t="s">
        <v>6671</v>
      </c>
      <c r="D237" s="1" t="s">
        <v>133</v>
      </c>
      <c r="E237">
        <v>2024</v>
      </c>
      <c r="F237" s="1" t="s">
        <v>1123</v>
      </c>
      <c r="G237" s="1" t="s">
        <v>1124</v>
      </c>
      <c r="H237" s="1" t="s">
        <v>1125</v>
      </c>
      <c r="I237" s="1" t="s">
        <v>1126</v>
      </c>
      <c r="J237" s="1" t="s">
        <v>87</v>
      </c>
      <c r="K237" s="3">
        <v>5.59</v>
      </c>
      <c r="L237">
        <v>1</v>
      </c>
      <c r="M237" s="3">
        <v>5.59</v>
      </c>
      <c r="N237" s="1" t="s">
        <v>21</v>
      </c>
      <c r="O237" s="1" t="s">
        <v>44</v>
      </c>
    </row>
    <row r="238" spans="1:15" x14ac:dyDescent="0.3">
      <c r="A238" s="1" t="s">
        <v>1127</v>
      </c>
      <c r="B238" s="2">
        <v>45639</v>
      </c>
      <c r="C238" s="1" t="s">
        <v>6668</v>
      </c>
      <c r="D238" s="1" t="s">
        <v>107</v>
      </c>
      <c r="E238">
        <v>2024</v>
      </c>
      <c r="F238" s="1" t="s">
        <v>1128</v>
      </c>
      <c r="G238" s="1" t="s">
        <v>1129</v>
      </c>
      <c r="H238" s="1" t="s">
        <v>1130</v>
      </c>
      <c r="I238" s="1" t="s">
        <v>1131</v>
      </c>
      <c r="J238" s="1" t="s">
        <v>87</v>
      </c>
      <c r="K238" s="3">
        <v>6.53</v>
      </c>
      <c r="L238">
        <v>3</v>
      </c>
      <c r="M238" s="3">
        <v>19.59</v>
      </c>
      <c r="N238" s="1" t="s">
        <v>21</v>
      </c>
      <c r="O238" s="1" t="s">
        <v>193</v>
      </c>
    </row>
    <row r="239" spans="1:15" x14ac:dyDescent="0.3">
      <c r="A239" s="1" t="s">
        <v>1132</v>
      </c>
      <c r="B239" s="2">
        <v>45011</v>
      </c>
      <c r="C239" s="1" t="s">
        <v>6666</v>
      </c>
      <c r="D239" s="1" t="s">
        <v>15</v>
      </c>
      <c r="E239">
        <v>2023</v>
      </c>
      <c r="F239" s="1" t="s">
        <v>1133</v>
      </c>
      <c r="G239" s="1" t="s">
        <v>1134</v>
      </c>
      <c r="H239" s="1" t="s">
        <v>104</v>
      </c>
      <c r="I239" s="1" t="s">
        <v>1135</v>
      </c>
      <c r="J239" s="1" t="s">
        <v>20</v>
      </c>
      <c r="K239" s="3">
        <v>17.73</v>
      </c>
      <c r="L239">
        <v>5</v>
      </c>
      <c r="M239" s="3">
        <v>88.65</v>
      </c>
      <c r="N239" s="1" t="s">
        <v>21</v>
      </c>
      <c r="O239" s="1" t="s">
        <v>44</v>
      </c>
    </row>
    <row r="240" spans="1:15" x14ac:dyDescent="0.3">
      <c r="A240" s="1" t="s">
        <v>1136</v>
      </c>
      <c r="B240" s="2">
        <v>45893</v>
      </c>
      <c r="C240" s="1" t="s">
        <v>6666</v>
      </c>
      <c r="D240" s="1" t="s">
        <v>90</v>
      </c>
      <c r="E240">
        <v>2025</v>
      </c>
      <c r="F240" s="1" t="s">
        <v>305</v>
      </c>
      <c r="G240" s="1" t="s">
        <v>306</v>
      </c>
      <c r="H240" s="1" t="s">
        <v>181</v>
      </c>
      <c r="I240" s="1" t="s">
        <v>182</v>
      </c>
      <c r="J240" s="1" t="s">
        <v>70</v>
      </c>
      <c r="K240" s="3">
        <v>32.15</v>
      </c>
      <c r="L240">
        <v>2</v>
      </c>
      <c r="M240" s="3">
        <v>64.3</v>
      </c>
      <c r="N240" s="1" t="s">
        <v>6669</v>
      </c>
      <c r="O240" s="1" t="s">
        <v>37</v>
      </c>
    </row>
    <row r="241" spans="1:15" x14ac:dyDescent="0.3">
      <c r="A241" s="1" t="s">
        <v>1137</v>
      </c>
      <c r="B241" s="2">
        <v>45125</v>
      </c>
      <c r="C241" s="1" t="s">
        <v>6671</v>
      </c>
      <c r="D241" s="1" t="s">
        <v>32</v>
      </c>
      <c r="E241">
        <v>2023</v>
      </c>
      <c r="F241" s="1" t="s">
        <v>814</v>
      </c>
      <c r="G241" s="1" t="s">
        <v>1138</v>
      </c>
      <c r="H241" s="1" t="s">
        <v>252</v>
      </c>
      <c r="I241" s="1" t="s">
        <v>253</v>
      </c>
      <c r="J241" s="1" t="s">
        <v>51</v>
      </c>
      <c r="K241" s="3">
        <v>38.200000000000003</v>
      </c>
      <c r="L241">
        <v>4</v>
      </c>
      <c r="M241" s="3">
        <v>152.80000000000001</v>
      </c>
      <c r="N241" s="1" t="s">
        <v>29</v>
      </c>
      <c r="O241" s="1" t="s">
        <v>44</v>
      </c>
    </row>
    <row r="242" spans="1:15" x14ac:dyDescent="0.3">
      <c r="A242" s="1" t="s">
        <v>1139</v>
      </c>
      <c r="B242" s="2">
        <v>44818</v>
      </c>
      <c r="C242" s="1" t="s">
        <v>6670</v>
      </c>
      <c r="D242" s="1" t="s">
        <v>60</v>
      </c>
      <c r="E242">
        <v>2022</v>
      </c>
      <c r="F242" s="1" t="s">
        <v>606</v>
      </c>
      <c r="G242" s="1" t="s">
        <v>607</v>
      </c>
      <c r="H242" s="1" t="s">
        <v>1140</v>
      </c>
      <c r="I242" s="1" t="s">
        <v>1141</v>
      </c>
      <c r="J242" s="1" t="s">
        <v>51</v>
      </c>
      <c r="K242" s="3">
        <v>8.2200000000000006</v>
      </c>
      <c r="L242">
        <v>3</v>
      </c>
      <c r="M242" s="3">
        <v>24.66</v>
      </c>
      <c r="N242" s="1" t="s">
        <v>6669</v>
      </c>
      <c r="O242" s="1" t="s">
        <v>22</v>
      </c>
    </row>
    <row r="243" spans="1:15" x14ac:dyDescent="0.3">
      <c r="A243" s="1" t="s">
        <v>1142</v>
      </c>
      <c r="B243" s="2">
        <v>44890</v>
      </c>
      <c r="C243" s="1" t="s">
        <v>6668</v>
      </c>
      <c r="D243" s="1" t="s">
        <v>54</v>
      </c>
      <c r="E243">
        <v>2022</v>
      </c>
      <c r="F243" s="1" t="s">
        <v>1143</v>
      </c>
      <c r="G243" s="1" t="s">
        <v>1144</v>
      </c>
      <c r="H243" s="1" t="s">
        <v>739</v>
      </c>
      <c r="I243" s="1" t="s">
        <v>740</v>
      </c>
      <c r="J243" s="1" t="s">
        <v>20</v>
      </c>
      <c r="K243" s="3">
        <v>33.32</v>
      </c>
      <c r="L243">
        <v>3</v>
      </c>
      <c r="M243" s="3">
        <v>99.96</v>
      </c>
      <c r="N243" s="1" t="s">
        <v>6669</v>
      </c>
      <c r="O243" s="1" t="s">
        <v>44</v>
      </c>
    </row>
    <row r="244" spans="1:15" x14ac:dyDescent="0.3">
      <c r="A244" s="1" t="s">
        <v>1145</v>
      </c>
      <c r="B244" s="2">
        <v>45345</v>
      </c>
      <c r="C244" s="1" t="s">
        <v>6668</v>
      </c>
      <c r="D244" s="1" t="s">
        <v>39</v>
      </c>
      <c r="E244">
        <v>2024</v>
      </c>
      <c r="F244" s="1" t="s">
        <v>1146</v>
      </c>
      <c r="G244" s="1" t="s">
        <v>1147</v>
      </c>
      <c r="H244" s="1" t="s">
        <v>1148</v>
      </c>
      <c r="I244" s="1" t="s">
        <v>1149</v>
      </c>
      <c r="J244" s="1" t="s">
        <v>70</v>
      </c>
      <c r="K244" s="3">
        <v>21.52</v>
      </c>
      <c r="L244">
        <v>5</v>
      </c>
      <c r="M244" s="3">
        <v>107.6</v>
      </c>
      <c r="N244" s="1" t="s">
        <v>88</v>
      </c>
      <c r="O244" s="1" t="s">
        <v>52</v>
      </c>
    </row>
    <row r="245" spans="1:15" x14ac:dyDescent="0.3">
      <c r="A245" s="1" t="s">
        <v>1150</v>
      </c>
      <c r="B245" s="2">
        <v>45162</v>
      </c>
      <c r="C245" s="1" t="s">
        <v>6672</v>
      </c>
      <c r="D245" s="1" t="s">
        <v>90</v>
      </c>
      <c r="E245">
        <v>2023</v>
      </c>
      <c r="F245" s="1" t="s">
        <v>1095</v>
      </c>
      <c r="G245" s="1" t="s">
        <v>1151</v>
      </c>
      <c r="H245" s="1" t="s">
        <v>1152</v>
      </c>
      <c r="I245" s="1" t="s">
        <v>1153</v>
      </c>
      <c r="J245" s="1" t="s">
        <v>87</v>
      </c>
      <c r="K245" s="3">
        <v>36.409999999999997</v>
      </c>
      <c r="L245">
        <v>4</v>
      </c>
      <c r="M245" s="3">
        <v>145.63999999999999</v>
      </c>
      <c r="N245" s="1" t="s">
        <v>88</v>
      </c>
      <c r="O245" s="1" t="s">
        <v>30</v>
      </c>
    </row>
    <row r="246" spans="1:15" x14ac:dyDescent="0.3">
      <c r="A246" s="1" t="s">
        <v>1154</v>
      </c>
      <c r="B246" s="2">
        <v>45750</v>
      </c>
      <c r="C246" s="1" t="s">
        <v>6672</v>
      </c>
      <c r="D246" s="1" t="s">
        <v>82</v>
      </c>
      <c r="E246">
        <v>2025</v>
      </c>
      <c r="F246" s="1" t="s">
        <v>378</v>
      </c>
      <c r="G246" s="1" t="s">
        <v>379</v>
      </c>
      <c r="H246" s="1" t="s">
        <v>1155</v>
      </c>
      <c r="I246" s="1" t="s">
        <v>1156</v>
      </c>
      <c r="J246" s="1" t="s">
        <v>51</v>
      </c>
      <c r="K246" s="3">
        <v>20.09</v>
      </c>
      <c r="L246">
        <v>3</v>
      </c>
      <c r="M246" s="3">
        <v>60.27</v>
      </c>
      <c r="N246" s="1" t="s">
        <v>21</v>
      </c>
      <c r="O246" s="1" t="s">
        <v>37</v>
      </c>
    </row>
    <row r="247" spans="1:15" x14ac:dyDescent="0.3">
      <c r="A247" s="1" t="s">
        <v>1157</v>
      </c>
      <c r="B247" s="2">
        <v>45293</v>
      </c>
      <c r="C247" s="1" t="s">
        <v>6671</v>
      </c>
      <c r="D247" s="1" t="s">
        <v>210</v>
      </c>
      <c r="E247">
        <v>2024</v>
      </c>
      <c r="F247" s="1" t="s">
        <v>1114</v>
      </c>
      <c r="G247" s="1" t="s">
        <v>1115</v>
      </c>
      <c r="H247" s="1" t="s">
        <v>1158</v>
      </c>
      <c r="I247" s="1" t="s">
        <v>1159</v>
      </c>
      <c r="J247" s="1" t="s">
        <v>87</v>
      </c>
      <c r="K247" s="3">
        <v>20.94</v>
      </c>
      <c r="L247">
        <v>4</v>
      </c>
      <c r="M247" s="3">
        <v>83.76</v>
      </c>
      <c r="N247" s="1" t="s">
        <v>6669</v>
      </c>
      <c r="O247" s="1" t="s">
        <v>52</v>
      </c>
    </row>
    <row r="248" spans="1:15" x14ac:dyDescent="0.3">
      <c r="A248" s="1" t="s">
        <v>1160</v>
      </c>
      <c r="B248" s="2">
        <v>45045</v>
      </c>
      <c r="C248" s="1" t="s">
        <v>6673</v>
      </c>
      <c r="D248" s="1" t="s">
        <v>82</v>
      </c>
      <c r="E248">
        <v>2023</v>
      </c>
      <c r="F248" s="1" t="s">
        <v>839</v>
      </c>
      <c r="G248" s="1" t="s">
        <v>1161</v>
      </c>
      <c r="H248" s="1" t="s">
        <v>936</v>
      </c>
      <c r="I248" s="1" t="s">
        <v>937</v>
      </c>
      <c r="J248" s="1" t="s">
        <v>87</v>
      </c>
      <c r="K248" s="3">
        <v>23.32</v>
      </c>
      <c r="L248">
        <v>2</v>
      </c>
      <c r="M248" s="3">
        <v>46.64</v>
      </c>
      <c r="N248" s="1" t="s">
        <v>6669</v>
      </c>
      <c r="O248" s="1" t="s">
        <v>95</v>
      </c>
    </row>
    <row r="249" spans="1:15" x14ac:dyDescent="0.3">
      <c r="A249" s="1" t="s">
        <v>1162</v>
      </c>
      <c r="B249" s="2">
        <v>45639</v>
      </c>
      <c r="C249" s="1" t="s">
        <v>6668</v>
      </c>
      <c r="D249" s="1" t="s">
        <v>107</v>
      </c>
      <c r="E249">
        <v>2024</v>
      </c>
      <c r="F249" s="1" t="s">
        <v>1163</v>
      </c>
      <c r="G249" s="1" t="s">
        <v>1164</v>
      </c>
      <c r="H249" s="1" t="s">
        <v>1165</v>
      </c>
      <c r="I249" s="1" t="s">
        <v>1166</v>
      </c>
      <c r="J249" s="1" t="s">
        <v>20</v>
      </c>
      <c r="K249" s="3">
        <v>21.75</v>
      </c>
      <c r="L249">
        <v>1</v>
      </c>
      <c r="M249" s="3">
        <v>21.75</v>
      </c>
      <c r="N249" s="1" t="s">
        <v>6669</v>
      </c>
      <c r="O249" s="1" t="s">
        <v>22</v>
      </c>
    </row>
    <row r="250" spans="1:15" x14ac:dyDescent="0.3">
      <c r="A250" s="1" t="s">
        <v>1167</v>
      </c>
      <c r="B250" s="2">
        <v>45889</v>
      </c>
      <c r="C250" s="1" t="s">
        <v>6670</v>
      </c>
      <c r="D250" s="1" t="s">
        <v>90</v>
      </c>
      <c r="E250">
        <v>2025</v>
      </c>
      <c r="F250" s="1" t="s">
        <v>1168</v>
      </c>
      <c r="G250" s="1" t="s">
        <v>1169</v>
      </c>
      <c r="H250" s="1" t="s">
        <v>1007</v>
      </c>
      <c r="I250" s="1" t="s">
        <v>1170</v>
      </c>
      <c r="J250" s="1" t="s">
        <v>70</v>
      </c>
      <c r="K250" s="3">
        <v>31.92</v>
      </c>
      <c r="L250">
        <v>3</v>
      </c>
      <c r="M250" s="3">
        <v>95.76</v>
      </c>
      <c r="N250" s="1" t="s">
        <v>21</v>
      </c>
      <c r="O250" s="1" t="s">
        <v>22</v>
      </c>
    </row>
    <row r="251" spans="1:15" x14ac:dyDescent="0.3">
      <c r="A251" s="1" t="s">
        <v>1171</v>
      </c>
      <c r="B251" s="2">
        <v>45054</v>
      </c>
      <c r="C251" s="1" t="s">
        <v>6667</v>
      </c>
      <c r="D251" s="1" t="s">
        <v>46</v>
      </c>
      <c r="E251">
        <v>2023</v>
      </c>
      <c r="F251" s="1" t="s">
        <v>676</v>
      </c>
      <c r="G251" s="1" t="s">
        <v>677</v>
      </c>
      <c r="H251" s="1" t="s">
        <v>757</v>
      </c>
      <c r="I251" s="1" t="s">
        <v>1172</v>
      </c>
      <c r="J251" s="1" t="s">
        <v>20</v>
      </c>
      <c r="K251" s="3">
        <v>43.42</v>
      </c>
      <c r="L251">
        <v>4</v>
      </c>
      <c r="M251" s="3">
        <v>173.68</v>
      </c>
      <c r="N251" s="1" t="s">
        <v>6669</v>
      </c>
      <c r="O251" s="1" t="s">
        <v>193</v>
      </c>
    </row>
    <row r="252" spans="1:15" x14ac:dyDescent="0.3">
      <c r="A252" s="1" t="s">
        <v>1173</v>
      </c>
      <c r="B252" s="2">
        <v>45306</v>
      </c>
      <c r="C252" s="1" t="s">
        <v>6667</v>
      </c>
      <c r="D252" s="1" t="s">
        <v>210</v>
      </c>
      <c r="E252">
        <v>2024</v>
      </c>
      <c r="F252" s="1" t="s">
        <v>245</v>
      </c>
      <c r="G252" s="1" t="s">
        <v>246</v>
      </c>
      <c r="H252" s="1" t="s">
        <v>608</v>
      </c>
      <c r="I252" s="1" t="s">
        <v>1174</v>
      </c>
      <c r="J252" s="1" t="s">
        <v>20</v>
      </c>
      <c r="K252" s="3">
        <v>57.96</v>
      </c>
      <c r="L252">
        <v>4</v>
      </c>
      <c r="M252" s="3">
        <v>231.84</v>
      </c>
      <c r="N252" s="1" t="s">
        <v>21</v>
      </c>
      <c r="O252" s="1" t="s">
        <v>95</v>
      </c>
    </row>
    <row r="253" spans="1:15" x14ac:dyDescent="0.3">
      <c r="A253" s="1" t="s">
        <v>1175</v>
      </c>
      <c r="B253" s="2">
        <v>45032</v>
      </c>
      <c r="C253" s="1" t="s">
        <v>6666</v>
      </c>
      <c r="D253" s="1" t="s">
        <v>82</v>
      </c>
      <c r="E253">
        <v>2023</v>
      </c>
      <c r="F253" s="1" t="s">
        <v>1176</v>
      </c>
      <c r="G253" s="1" t="s">
        <v>1177</v>
      </c>
      <c r="H253" s="1" t="s">
        <v>513</v>
      </c>
      <c r="I253" s="1" t="s">
        <v>1178</v>
      </c>
      <c r="J253" s="1" t="s">
        <v>70</v>
      </c>
      <c r="K253" s="3">
        <v>5.34</v>
      </c>
      <c r="L253">
        <v>2</v>
      </c>
      <c r="M253" s="3">
        <v>10.68</v>
      </c>
      <c r="N253" s="1" t="s">
        <v>21</v>
      </c>
      <c r="O253" s="1" t="s">
        <v>95</v>
      </c>
    </row>
    <row r="254" spans="1:15" x14ac:dyDescent="0.3">
      <c r="A254" s="1" t="s">
        <v>1179</v>
      </c>
      <c r="B254" s="2">
        <v>45447</v>
      </c>
      <c r="C254" s="1" t="s">
        <v>6671</v>
      </c>
      <c r="D254" s="1" t="s">
        <v>24</v>
      </c>
      <c r="E254">
        <v>2024</v>
      </c>
      <c r="F254" s="1" t="s">
        <v>1180</v>
      </c>
      <c r="G254" s="1" t="s">
        <v>1181</v>
      </c>
      <c r="H254" s="1" t="s">
        <v>1152</v>
      </c>
      <c r="I254" s="1" t="s">
        <v>1182</v>
      </c>
      <c r="J254" s="1" t="s">
        <v>20</v>
      </c>
      <c r="K254" s="3">
        <v>15.84</v>
      </c>
      <c r="L254">
        <v>1</v>
      </c>
      <c r="M254" s="3">
        <v>15.84</v>
      </c>
      <c r="N254" s="1" t="s">
        <v>21</v>
      </c>
      <c r="O254" s="1" t="s">
        <v>22</v>
      </c>
    </row>
    <row r="255" spans="1:15" x14ac:dyDescent="0.3">
      <c r="A255" s="1" t="s">
        <v>1183</v>
      </c>
      <c r="B255" s="2">
        <v>45390</v>
      </c>
      <c r="C255" s="1" t="s">
        <v>6667</v>
      </c>
      <c r="D255" s="1" t="s">
        <v>82</v>
      </c>
      <c r="E255">
        <v>2024</v>
      </c>
      <c r="F255" s="1" t="s">
        <v>419</v>
      </c>
      <c r="G255" s="1" t="s">
        <v>420</v>
      </c>
      <c r="H255" s="1" t="s">
        <v>772</v>
      </c>
      <c r="I255" s="1" t="s">
        <v>773</v>
      </c>
      <c r="J255" s="1" t="s">
        <v>51</v>
      </c>
      <c r="K255" s="3">
        <v>11.14</v>
      </c>
      <c r="L255">
        <v>4</v>
      </c>
      <c r="M255" s="3">
        <v>44.56</v>
      </c>
      <c r="N255" s="1" t="s">
        <v>29</v>
      </c>
      <c r="O255" s="1" t="s">
        <v>22</v>
      </c>
    </row>
    <row r="256" spans="1:15" x14ac:dyDescent="0.3">
      <c r="A256" s="1" t="s">
        <v>1184</v>
      </c>
      <c r="B256" s="2">
        <v>45143</v>
      </c>
      <c r="C256" s="1" t="s">
        <v>6673</v>
      </c>
      <c r="D256" s="1" t="s">
        <v>90</v>
      </c>
      <c r="E256">
        <v>2023</v>
      </c>
      <c r="F256" s="1" t="s">
        <v>671</v>
      </c>
      <c r="G256" s="1" t="s">
        <v>672</v>
      </c>
      <c r="H256" s="1" t="s">
        <v>1185</v>
      </c>
      <c r="I256" s="1" t="s">
        <v>1186</v>
      </c>
      <c r="J256" s="1" t="s">
        <v>70</v>
      </c>
      <c r="K256" s="3">
        <v>18.48</v>
      </c>
      <c r="L256">
        <v>3</v>
      </c>
      <c r="M256" s="3">
        <v>55.44</v>
      </c>
      <c r="N256" s="1" t="s">
        <v>6669</v>
      </c>
      <c r="O256" s="1" t="s">
        <v>80</v>
      </c>
    </row>
    <row r="257" spans="1:15" x14ac:dyDescent="0.3">
      <c r="A257" s="1" t="s">
        <v>1187</v>
      </c>
      <c r="B257" s="2">
        <v>45017</v>
      </c>
      <c r="C257" s="1" t="s">
        <v>6673</v>
      </c>
      <c r="D257" s="1" t="s">
        <v>82</v>
      </c>
      <c r="E257">
        <v>2023</v>
      </c>
      <c r="F257" s="1" t="s">
        <v>1188</v>
      </c>
      <c r="G257" s="1" t="s">
        <v>1189</v>
      </c>
      <c r="H257" s="1" t="s">
        <v>1152</v>
      </c>
      <c r="I257" s="1" t="s">
        <v>1190</v>
      </c>
      <c r="J257" s="1" t="s">
        <v>20</v>
      </c>
      <c r="K257" s="3">
        <v>9.9600000000000009</v>
      </c>
      <c r="L257">
        <v>2</v>
      </c>
      <c r="M257" s="3">
        <v>19.920000000000002</v>
      </c>
      <c r="N257" s="1" t="s">
        <v>21</v>
      </c>
      <c r="O257" s="1" t="s">
        <v>22</v>
      </c>
    </row>
    <row r="258" spans="1:15" x14ac:dyDescent="0.3">
      <c r="A258" s="1" t="s">
        <v>1191</v>
      </c>
      <c r="B258" s="2">
        <v>45071</v>
      </c>
      <c r="C258" s="1" t="s">
        <v>6672</v>
      </c>
      <c r="D258" s="1" t="s">
        <v>46</v>
      </c>
      <c r="E258">
        <v>2023</v>
      </c>
      <c r="F258" s="1" t="s">
        <v>1192</v>
      </c>
      <c r="G258" s="1" t="s">
        <v>1193</v>
      </c>
      <c r="H258" s="1" t="s">
        <v>1194</v>
      </c>
      <c r="I258" s="1" t="s">
        <v>1195</v>
      </c>
      <c r="J258" s="1" t="s">
        <v>20</v>
      </c>
      <c r="K258" s="3">
        <v>14.77</v>
      </c>
      <c r="L258">
        <v>1</v>
      </c>
      <c r="M258" s="3">
        <v>14.77</v>
      </c>
      <c r="N258" s="1" t="s">
        <v>29</v>
      </c>
      <c r="O258" s="1" t="s">
        <v>30</v>
      </c>
    </row>
    <row r="259" spans="1:15" x14ac:dyDescent="0.3">
      <c r="A259" s="1" t="s">
        <v>1196</v>
      </c>
      <c r="B259" s="2">
        <v>45179</v>
      </c>
      <c r="C259" s="1" t="s">
        <v>6666</v>
      </c>
      <c r="D259" s="1" t="s">
        <v>60</v>
      </c>
      <c r="E259">
        <v>2023</v>
      </c>
      <c r="F259" s="1" t="s">
        <v>982</v>
      </c>
      <c r="G259" s="1" t="s">
        <v>983</v>
      </c>
      <c r="H259" s="1" t="s">
        <v>1197</v>
      </c>
      <c r="I259" s="1" t="s">
        <v>1198</v>
      </c>
      <c r="J259" s="1" t="s">
        <v>70</v>
      </c>
      <c r="K259" s="3">
        <v>55.82</v>
      </c>
      <c r="L259">
        <v>5</v>
      </c>
      <c r="M259" s="3">
        <v>279.10000000000002</v>
      </c>
      <c r="N259" s="1" t="s">
        <v>21</v>
      </c>
      <c r="O259" s="1" t="s">
        <v>37</v>
      </c>
    </row>
    <row r="260" spans="1:15" x14ac:dyDescent="0.3">
      <c r="A260" s="1" t="s">
        <v>1199</v>
      </c>
      <c r="B260" s="2">
        <v>44934</v>
      </c>
      <c r="C260" s="1" t="s">
        <v>6666</v>
      </c>
      <c r="D260" s="1" t="s">
        <v>210</v>
      </c>
      <c r="E260">
        <v>2023</v>
      </c>
      <c r="F260" s="1" t="s">
        <v>681</v>
      </c>
      <c r="G260" s="1" t="s">
        <v>682</v>
      </c>
      <c r="H260" s="1" t="s">
        <v>1200</v>
      </c>
      <c r="I260" s="1" t="s">
        <v>1201</v>
      </c>
      <c r="J260" s="1" t="s">
        <v>20</v>
      </c>
      <c r="K260" s="3">
        <v>16.399999999999999</v>
      </c>
      <c r="L260">
        <v>5</v>
      </c>
      <c r="M260" s="3">
        <v>82</v>
      </c>
      <c r="N260" s="1" t="s">
        <v>21</v>
      </c>
      <c r="O260" s="1" t="s">
        <v>37</v>
      </c>
    </row>
    <row r="261" spans="1:15" x14ac:dyDescent="0.3">
      <c r="A261" s="1" t="s">
        <v>1202</v>
      </c>
      <c r="B261" s="2">
        <v>44941</v>
      </c>
      <c r="C261" s="1" t="s">
        <v>6666</v>
      </c>
      <c r="D261" s="1" t="s">
        <v>210</v>
      </c>
      <c r="E261">
        <v>2023</v>
      </c>
      <c r="F261" s="1" t="s">
        <v>1203</v>
      </c>
      <c r="G261" s="1" t="s">
        <v>1204</v>
      </c>
      <c r="H261" s="1" t="s">
        <v>1205</v>
      </c>
      <c r="I261" s="1" t="s">
        <v>1206</v>
      </c>
      <c r="J261" s="1" t="s">
        <v>70</v>
      </c>
      <c r="K261" s="3">
        <v>22.39</v>
      </c>
      <c r="L261">
        <v>4</v>
      </c>
      <c r="M261" s="3">
        <v>89.56</v>
      </c>
      <c r="N261" s="1" t="s">
        <v>6669</v>
      </c>
      <c r="O261" s="1" t="s">
        <v>30</v>
      </c>
    </row>
    <row r="262" spans="1:15" x14ac:dyDescent="0.3">
      <c r="A262" s="1" t="s">
        <v>1207</v>
      </c>
      <c r="B262" s="2">
        <v>45580</v>
      </c>
      <c r="C262" s="1" t="s">
        <v>6671</v>
      </c>
      <c r="D262" s="1" t="s">
        <v>133</v>
      </c>
      <c r="E262">
        <v>2024</v>
      </c>
      <c r="F262" s="1" t="s">
        <v>1208</v>
      </c>
      <c r="G262" s="1" t="s">
        <v>1209</v>
      </c>
      <c r="H262" s="1" t="s">
        <v>1210</v>
      </c>
      <c r="I262" s="1" t="s">
        <v>1211</v>
      </c>
      <c r="J262" s="1" t="s">
        <v>51</v>
      </c>
      <c r="K262" s="3">
        <v>6.53</v>
      </c>
      <c r="L262">
        <v>2</v>
      </c>
      <c r="M262" s="3">
        <v>13.06</v>
      </c>
      <c r="N262" s="1" t="s">
        <v>21</v>
      </c>
      <c r="O262" s="1" t="s">
        <v>44</v>
      </c>
    </row>
    <row r="263" spans="1:15" x14ac:dyDescent="0.3">
      <c r="A263" s="1" t="s">
        <v>1212</v>
      </c>
      <c r="B263" s="2">
        <v>45431</v>
      </c>
      <c r="C263" s="1" t="s">
        <v>6666</v>
      </c>
      <c r="D263" s="1" t="s">
        <v>46</v>
      </c>
      <c r="E263">
        <v>2024</v>
      </c>
      <c r="F263" s="1" t="s">
        <v>636</v>
      </c>
      <c r="G263" s="1" t="s">
        <v>1213</v>
      </c>
      <c r="H263" s="1" t="s">
        <v>734</v>
      </c>
      <c r="I263" s="1" t="s">
        <v>735</v>
      </c>
      <c r="J263" s="1" t="s">
        <v>70</v>
      </c>
      <c r="K263" s="3">
        <v>10.7</v>
      </c>
      <c r="L263">
        <v>5</v>
      </c>
      <c r="M263" s="3">
        <v>53.5</v>
      </c>
      <c r="N263" s="1" t="s">
        <v>21</v>
      </c>
      <c r="O263" s="1" t="s">
        <v>22</v>
      </c>
    </row>
    <row r="264" spans="1:15" x14ac:dyDescent="0.3">
      <c r="A264" s="1" t="s">
        <v>1214</v>
      </c>
      <c r="B264" s="2">
        <v>45379</v>
      </c>
      <c r="C264" s="1" t="s">
        <v>6672</v>
      </c>
      <c r="D264" s="1" t="s">
        <v>15</v>
      </c>
      <c r="E264">
        <v>2024</v>
      </c>
      <c r="F264" s="1" t="s">
        <v>1215</v>
      </c>
      <c r="G264" s="1" t="s">
        <v>1216</v>
      </c>
      <c r="H264" s="1" t="s">
        <v>725</v>
      </c>
      <c r="I264" s="1" t="s">
        <v>1217</v>
      </c>
      <c r="J264" s="1" t="s">
        <v>20</v>
      </c>
      <c r="K264" s="3">
        <v>20.25</v>
      </c>
      <c r="L264">
        <v>4</v>
      </c>
      <c r="M264" s="3">
        <v>81</v>
      </c>
      <c r="N264" s="1" t="s">
        <v>29</v>
      </c>
      <c r="O264" s="1" t="s">
        <v>44</v>
      </c>
    </row>
    <row r="265" spans="1:15" x14ac:dyDescent="0.3">
      <c r="A265" s="1" t="s">
        <v>1218</v>
      </c>
      <c r="B265" s="2">
        <v>45678</v>
      </c>
      <c r="C265" s="1" t="s">
        <v>6671</v>
      </c>
      <c r="D265" s="1" t="s">
        <v>210</v>
      </c>
      <c r="E265">
        <v>2025</v>
      </c>
      <c r="F265" s="1" t="s">
        <v>961</v>
      </c>
      <c r="G265" s="1" t="s">
        <v>962</v>
      </c>
      <c r="H265" s="1" t="s">
        <v>1219</v>
      </c>
      <c r="I265" s="1" t="s">
        <v>1220</v>
      </c>
      <c r="J265" s="1" t="s">
        <v>70</v>
      </c>
      <c r="K265" s="3">
        <v>22.5</v>
      </c>
      <c r="L265">
        <v>4</v>
      </c>
      <c r="M265" s="3">
        <v>90</v>
      </c>
      <c r="N265" s="1" t="s">
        <v>29</v>
      </c>
      <c r="O265" s="1" t="s">
        <v>44</v>
      </c>
    </row>
    <row r="266" spans="1:15" x14ac:dyDescent="0.3">
      <c r="A266" s="1" t="s">
        <v>1221</v>
      </c>
      <c r="B266" s="2">
        <v>45538</v>
      </c>
      <c r="C266" s="1" t="s">
        <v>6671</v>
      </c>
      <c r="D266" s="1" t="s">
        <v>60</v>
      </c>
      <c r="E266">
        <v>2024</v>
      </c>
      <c r="F266" s="1" t="s">
        <v>1123</v>
      </c>
      <c r="G266" s="1" t="s">
        <v>1222</v>
      </c>
      <c r="H266" s="1" t="s">
        <v>831</v>
      </c>
      <c r="I266" s="1" t="s">
        <v>1223</v>
      </c>
      <c r="J266" s="1" t="s">
        <v>51</v>
      </c>
      <c r="K266" s="3">
        <v>17.829999999999998</v>
      </c>
      <c r="L266">
        <v>2</v>
      </c>
      <c r="M266" s="3">
        <v>35.659999999999997</v>
      </c>
      <c r="N266" s="1" t="s">
        <v>29</v>
      </c>
      <c r="O266" s="1" t="s">
        <v>37</v>
      </c>
    </row>
    <row r="267" spans="1:15" x14ac:dyDescent="0.3">
      <c r="A267" s="1" t="s">
        <v>1224</v>
      </c>
      <c r="B267" s="2">
        <v>45190</v>
      </c>
      <c r="C267" s="1" t="s">
        <v>6672</v>
      </c>
      <c r="D267" s="1" t="s">
        <v>60</v>
      </c>
      <c r="E267">
        <v>2023</v>
      </c>
      <c r="F267" s="1" t="s">
        <v>1225</v>
      </c>
      <c r="G267" s="1" t="s">
        <v>1226</v>
      </c>
      <c r="H267" s="1" t="s">
        <v>1227</v>
      </c>
      <c r="I267" s="1" t="s">
        <v>1228</v>
      </c>
      <c r="J267" s="1" t="s">
        <v>70</v>
      </c>
      <c r="K267" s="3">
        <v>36.36</v>
      </c>
      <c r="L267">
        <v>5</v>
      </c>
      <c r="M267" s="3">
        <v>181.8</v>
      </c>
      <c r="N267" s="1" t="s">
        <v>21</v>
      </c>
      <c r="O267" s="1" t="s">
        <v>193</v>
      </c>
    </row>
    <row r="268" spans="1:15" x14ac:dyDescent="0.3">
      <c r="A268" s="1" t="s">
        <v>1229</v>
      </c>
      <c r="B268" s="2">
        <v>45612</v>
      </c>
      <c r="C268" s="1" t="s">
        <v>6673</v>
      </c>
      <c r="D268" s="1" t="s">
        <v>54</v>
      </c>
      <c r="E268">
        <v>2024</v>
      </c>
      <c r="F268" s="1" t="s">
        <v>1230</v>
      </c>
      <c r="G268" s="1" t="s">
        <v>1231</v>
      </c>
      <c r="H268" s="1" t="s">
        <v>1232</v>
      </c>
      <c r="I268" s="1" t="s">
        <v>1233</v>
      </c>
      <c r="J268" s="1" t="s">
        <v>70</v>
      </c>
      <c r="K268" s="3">
        <v>41.25</v>
      </c>
      <c r="L268">
        <v>2</v>
      </c>
      <c r="M268" s="3">
        <v>82.5</v>
      </c>
      <c r="N268" s="1" t="s">
        <v>6669</v>
      </c>
      <c r="O268" s="1" t="s">
        <v>37</v>
      </c>
    </row>
    <row r="269" spans="1:15" x14ac:dyDescent="0.3">
      <c r="A269" s="1" t="s">
        <v>1234</v>
      </c>
      <c r="B269" s="2">
        <v>45560</v>
      </c>
      <c r="C269" s="1" t="s">
        <v>6670</v>
      </c>
      <c r="D269" s="1" t="s">
        <v>60</v>
      </c>
      <c r="E269">
        <v>2024</v>
      </c>
      <c r="F269" s="1" t="s">
        <v>1235</v>
      </c>
      <c r="G269" s="1" t="s">
        <v>1236</v>
      </c>
      <c r="H269" s="1" t="s">
        <v>678</v>
      </c>
      <c r="I269" s="1" t="s">
        <v>1237</v>
      </c>
      <c r="J269" s="1" t="s">
        <v>87</v>
      </c>
      <c r="K269" s="3">
        <v>16.45</v>
      </c>
      <c r="L269">
        <v>5</v>
      </c>
      <c r="M269" s="3">
        <v>82.25</v>
      </c>
      <c r="N269" s="1" t="s">
        <v>88</v>
      </c>
      <c r="O269" s="1" t="s">
        <v>44</v>
      </c>
    </row>
    <row r="270" spans="1:15" x14ac:dyDescent="0.3">
      <c r="A270" s="1" t="s">
        <v>1238</v>
      </c>
      <c r="B270" s="2">
        <v>45489</v>
      </c>
      <c r="C270" s="1" t="s">
        <v>6671</v>
      </c>
      <c r="D270" s="1" t="s">
        <v>32</v>
      </c>
      <c r="E270">
        <v>2024</v>
      </c>
      <c r="F270" s="1" t="s">
        <v>824</v>
      </c>
      <c r="G270" s="1" t="s">
        <v>1239</v>
      </c>
      <c r="H270" s="1" t="s">
        <v>633</v>
      </c>
      <c r="I270" s="1" t="s">
        <v>634</v>
      </c>
      <c r="J270" s="1" t="s">
        <v>51</v>
      </c>
      <c r="K270" s="3">
        <v>9.82</v>
      </c>
      <c r="L270">
        <v>2</v>
      </c>
      <c r="M270" s="3">
        <v>19.64</v>
      </c>
      <c r="N270" s="1" t="s">
        <v>21</v>
      </c>
      <c r="O270" s="1" t="s">
        <v>95</v>
      </c>
    </row>
    <row r="271" spans="1:15" x14ac:dyDescent="0.3">
      <c r="A271" s="1" t="s">
        <v>1240</v>
      </c>
      <c r="B271" s="2">
        <v>45289</v>
      </c>
      <c r="C271" s="1" t="s">
        <v>6668</v>
      </c>
      <c r="D271" s="1" t="s">
        <v>107</v>
      </c>
      <c r="E271">
        <v>2023</v>
      </c>
      <c r="F271" s="1" t="s">
        <v>1241</v>
      </c>
      <c r="G271" s="1" t="s">
        <v>1242</v>
      </c>
      <c r="H271" s="1" t="s">
        <v>1243</v>
      </c>
      <c r="I271" s="1" t="s">
        <v>1244</v>
      </c>
      <c r="J271" s="1" t="s">
        <v>20</v>
      </c>
      <c r="K271" s="3">
        <v>40.49</v>
      </c>
      <c r="L271">
        <v>4</v>
      </c>
      <c r="M271" s="3">
        <v>161.96</v>
      </c>
      <c r="N271" s="1" t="s">
        <v>29</v>
      </c>
      <c r="O271" s="1" t="s">
        <v>44</v>
      </c>
    </row>
    <row r="272" spans="1:15" x14ac:dyDescent="0.3">
      <c r="A272" s="1" t="s">
        <v>1245</v>
      </c>
      <c r="B272" s="2">
        <v>45203</v>
      </c>
      <c r="C272" s="1" t="s">
        <v>6670</v>
      </c>
      <c r="D272" s="1" t="s">
        <v>133</v>
      </c>
      <c r="E272">
        <v>2023</v>
      </c>
      <c r="F272" s="1" t="s">
        <v>894</v>
      </c>
      <c r="G272" s="1" t="s">
        <v>895</v>
      </c>
      <c r="H272" s="1" t="s">
        <v>1246</v>
      </c>
      <c r="I272" s="1" t="s">
        <v>1247</v>
      </c>
      <c r="J272" s="1" t="s">
        <v>70</v>
      </c>
      <c r="K272" s="3">
        <v>7.39</v>
      </c>
      <c r="L272">
        <v>3</v>
      </c>
      <c r="M272" s="3">
        <v>22.17</v>
      </c>
      <c r="N272" s="1" t="s">
        <v>6669</v>
      </c>
      <c r="O272" s="1" t="s">
        <v>44</v>
      </c>
    </row>
    <row r="273" spans="1:15" x14ac:dyDescent="0.3">
      <c r="A273" s="1" t="s">
        <v>1248</v>
      </c>
      <c r="B273" s="2">
        <v>45818</v>
      </c>
      <c r="C273" s="1" t="s">
        <v>6671</v>
      </c>
      <c r="D273" s="1" t="s">
        <v>24</v>
      </c>
      <c r="E273">
        <v>2025</v>
      </c>
      <c r="F273" s="1" t="s">
        <v>1249</v>
      </c>
      <c r="G273" s="1" t="s">
        <v>1250</v>
      </c>
      <c r="H273" s="1" t="s">
        <v>1251</v>
      </c>
      <c r="I273" s="1" t="s">
        <v>1252</v>
      </c>
      <c r="J273" s="1" t="s">
        <v>70</v>
      </c>
      <c r="K273" s="3">
        <v>38.729999999999997</v>
      </c>
      <c r="L273">
        <v>1</v>
      </c>
      <c r="M273" s="3">
        <v>38.729999999999997</v>
      </c>
      <c r="N273" s="1" t="s">
        <v>21</v>
      </c>
      <c r="O273" s="1" t="s">
        <v>44</v>
      </c>
    </row>
    <row r="274" spans="1:15" x14ac:dyDescent="0.3">
      <c r="A274" s="1" t="s">
        <v>1253</v>
      </c>
      <c r="B274" s="2">
        <v>44799</v>
      </c>
      <c r="C274" s="1" t="s">
        <v>6668</v>
      </c>
      <c r="D274" s="1" t="s">
        <v>90</v>
      </c>
      <c r="E274">
        <v>2022</v>
      </c>
      <c r="F274" s="1" t="s">
        <v>1254</v>
      </c>
      <c r="G274" s="1" t="s">
        <v>1255</v>
      </c>
      <c r="H274" s="1" t="s">
        <v>1256</v>
      </c>
      <c r="I274" s="1" t="s">
        <v>1257</v>
      </c>
      <c r="J274" s="1" t="s">
        <v>20</v>
      </c>
      <c r="K274" s="3">
        <v>15.71</v>
      </c>
      <c r="L274">
        <v>2</v>
      </c>
      <c r="M274" s="3">
        <v>31.42</v>
      </c>
      <c r="N274" s="1" t="s">
        <v>21</v>
      </c>
      <c r="O274" s="1" t="s">
        <v>22</v>
      </c>
    </row>
    <row r="275" spans="1:15" x14ac:dyDescent="0.3">
      <c r="A275" s="1" t="s">
        <v>1258</v>
      </c>
      <c r="B275" s="2">
        <v>45806</v>
      </c>
      <c r="C275" s="1" t="s">
        <v>6672</v>
      </c>
      <c r="D275" s="1" t="s">
        <v>46</v>
      </c>
      <c r="E275">
        <v>2025</v>
      </c>
      <c r="F275" s="1" t="s">
        <v>1259</v>
      </c>
      <c r="G275" s="1" t="s">
        <v>1260</v>
      </c>
      <c r="H275" s="1" t="s">
        <v>1261</v>
      </c>
      <c r="I275" s="1" t="s">
        <v>1262</v>
      </c>
      <c r="J275" s="1" t="s">
        <v>20</v>
      </c>
      <c r="K275" s="3">
        <v>28.27</v>
      </c>
      <c r="L275">
        <v>2</v>
      </c>
      <c r="M275" s="3">
        <v>56.54</v>
      </c>
      <c r="N275" s="1" t="s">
        <v>6669</v>
      </c>
      <c r="O275" s="1" t="s">
        <v>30</v>
      </c>
    </row>
    <row r="276" spans="1:15" x14ac:dyDescent="0.3">
      <c r="A276" s="1" t="s">
        <v>1263</v>
      </c>
      <c r="B276" s="2">
        <v>45654</v>
      </c>
      <c r="C276" s="1" t="s">
        <v>6673</v>
      </c>
      <c r="D276" s="1" t="s">
        <v>107</v>
      </c>
      <c r="E276">
        <v>2024</v>
      </c>
      <c r="F276" s="1" t="s">
        <v>1264</v>
      </c>
      <c r="G276" s="1" t="s">
        <v>1265</v>
      </c>
      <c r="H276" s="1" t="s">
        <v>99</v>
      </c>
      <c r="I276" s="1" t="s">
        <v>1266</v>
      </c>
      <c r="J276" s="1" t="s">
        <v>87</v>
      </c>
      <c r="K276" s="3">
        <v>40.81</v>
      </c>
      <c r="L276">
        <v>3</v>
      </c>
      <c r="M276" s="3">
        <v>122.43</v>
      </c>
      <c r="N276" s="1" t="s">
        <v>6669</v>
      </c>
      <c r="O276" s="1" t="s">
        <v>44</v>
      </c>
    </row>
    <row r="277" spans="1:15" x14ac:dyDescent="0.3">
      <c r="A277" s="1" t="s">
        <v>1267</v>
      </c>
      <c r="B277" s="2">
        <v>44936</v>
      </c>
      <c r="C277" s="1" t="s">
        <v>6671</v>
      </c>
      <c r="D277" s="1" t="s">
        <v>210</v>
      </c>
      <c r="E277">
        <v>2023</v>
      </c>
      <c r="F277" s="1" t="s">
        <v>270</v>
      </c>
      <c r="G277" s="1" t="s">
        <v>1268</v>
      </c>
      <c r="H277" s="1" t="s">
        <v>593</v>
      </c>
      <c r="I277" s="1" t="s">
        <v>1269</v>
      </c>
      <c r="J277" s="1" t="s">
        <v>70</v>
      </c>
      <c r="K277" s="3">
        <v>34.68</v>
      </c>
      <c r="L277">
        <v>5</v>
      </c>
      <c r="M277" s="3">
        <v>173.4</v>
      </c>
      <c r="N277" s="1" t="s">
        <v>21</v>
      </c>
      <c r="O277" s="1" t="s">
        <v>44</v>
      </c>
    </row>
    <row r="278" spans="1:15" x14ac:dyDescent="0.3">
      <c r="A278" s="1" t="s">
        <v>1270</v>
      </c>
      <c r="B278" s="2">
        <v>45206</v>
      </c>
      <c r="C278" s="1" t="s">
        <v>6673</v>
      </c>
      <c r="D278" s="1" t="s">
        <v>133</v>
      </c>
      <c r="E278">
        <v>2023</v>
      </c>
      <c r="F278" s="1" t="s">
        <v>1271</v>
      </c>
      <c r="G278" s="1" t="s">
        <v>1272</v>
      </c>
      <c r="H278" s="1" t="s">
        <v>572</v>
      </c>
      <c r="I278" s="1" t="s">
        <v>1273</v>
      </c>
      <c r="J278" s="1" t="s">
        <v>51</v>
      </c>
      <c r="K278" s="3">
        <v>38.44</v>
      </c>
      <c r="L278">
        <v>5</v>
      </c>
      <c r="M278" s="3">
        <v>192.2</v>
      </c>
      <c r="N278" s="1" t="s">
        <v>21</v>
      </c>
      <c r="O278" s="1" t="s">
        <v>37</v>
      </c>
    </row>
    <row r="279" spans="1:15" x14ac:dyDescent="0.3">
      <c r="A279" s="1" t="s">
        <v>1274</v>
      </c>
      <c r="B279" s="2">
        <v>45305</v>
      </c>
      <c r="C279" s="1" t="s">
        <v>6666</v>
      </c>
      <c r="D279" s="1" t="s">
        <v>210</v>
      </c>
      <c r="E279">
        <v>2024</v>
      </c>
      <c r="F279" s="1" t="s">
        <v>1275</v>
      </c>
      <c r="G279" s="1" t="s">
        <v>1276</v>
      </c>
      <c r="H279" s="1" t="s">
        <v>1277</v>
      </c>
      <c r="I279" s="1" t="s">
        <v>1278</v>
      </c>
      <c r="J279" s="1" t="s">
        <v>70</v>
      </c>
      <c r="K279" s="3">
        <v>19.170000000000002</v>
      </c>
      <c r="L279">
        <v>1</v>
      </c>
      <c r="M279" s="3">
        <v>19.170000000000002</v>
      </c>
      <c r="N279" s="1" t="s">
        <v>21</v>
      </c>
      <c r="O279" s="1" t="s">
        <v>80</v>
      </c>
    </row>
    <row r="280" spans="1:15" x14ac:dyDescent="0.3">
      <c r="A280" s="1" t="s">
        <v>1279</v>
      </c>
      <c r="B280" s="2">
        <v>45155</v>
      </c>
      <c r="C280" s="1" t="s">
        <v>6672</v>
      </c>
      <c r="D280" s="1" t="s">
        <v>90</v>
      </c>
      <c r="E280">
        <v>2023</v>
      </c>
      <c r="F280" s="1" t="s">
        <v>1280</v>
      </c>
      <c r="G280" s="1" t="s">
        <v>1281</v>
      </c>
      <c r="H280" s="1" t="s">
        <v>1282</v>
      </c>
      <c r="I280" s="1" t="s">
        <v>1283</v>
      </c>
      <c r="J280" s="1" t="s">
        <v>70</v>
      </c>
      <c r="K280" s="3">
        <v>6.08</v>
      </c>
      <c r="L280">
        <v>2</v>
      </c>
      <c r="M280" s="3">
        <v>12.16</v>
      </c>
      <c r="N280" s="1" t="s">
        <v>21</v>
      </c>
      <c r="O280" s="1" t="s">
        <v>37</v>
      </c>
    </row>
    <row r="281" spans="1:15" x14ac:dyDescent="0.3">
      <c r="A281" s="1" t="s">
        <v>1284</v>
      </c>
      <c r="B281" s="2">
        <v>45108</v>
      </c>
      <c r="C281" s="1" t="s">
        <v>6673</v>
      </c>
      <c r="D281" s="1" t="s">
        <v>32</v>
      </c>
      <c r="E281">
        <v>2023</v>
      </c>
      <c r="F281" s="1" t="s">
        <v>1285</v>
      </c>
      <c r="G281" s="1" t="s">
        <v>1286</v>
      </c>
      <c r="H281" s="1" t="s">
        <v>1287</v>
      </c>
      <c r="I281" s="1" t="s">
        <v>1288</v>
      </c>
      <c r="J281" s="1" t="s">
        <v>87</v>
      </c>
      <c r="K281" s="3">
        <v>12.53</v>
      </c>
      <c r="L281">
        <v>5</v>
      </c>
      <c r="M281" s="3">
        <v>62.65</v>
      </c>
      <c r="N281" s="1" t="s">
        <v>29</v>
      </c>
      <c r="O281" s="1" t="s">
        <v>30</v>
      </c>
    </row>
    <row r="282" spans="1:15" x14ac:dyDescent="0.3">
      <c r="A282" s="1" t="s">
        <v>1289</v>
      </c>
      <c r="B282" s="2">
        <v>45228</v>
      </c>
      <c r="C282" s="1" t="s">
        <v>6666</v>
      </c>
      <c r="D282" s="1" t="s">
        <v>133</v>
      </c>
      <c r="E282">
        <v>2023</v>
      </c>
      <c r="F282" s="1" t="s">
        <v>1290</v>
      </c>
      <c r="G282" s="1" t="s">
        <v>1291</v>
      </c>
      <c r="H282" s="1" t="s">
        <v>936</v>
      </c>
      <c r="I282" s="1" t="s">
        <v>1292</v>
      </c>
      <c r="J282" s="1" t="s">
        <v>87</v>
      </c>
      <c r="K282" s="3">
        <v>21.93</v>
      </c>
      <c r="L282">
        <v>5</v>
      </c>
      <c r="M282" s="3">
        <v>109.65</v>
      </c>
      <c r="N282" s="1" t="s">
        <v>88</v>
      </c>
      <c r="O282" s="1" t="s">
        <v>52</v>
      </c>
    </row>
    <row r="283" spans="1:15" x14ac:dyDescent="0.3">
      <c r="A283" s="1" t="s">
        <v>1293</v>
      </c>
      <c r="B283" s="2">
        <v>45346</v>
      </c>
      <c r="C283" s="1" t="s">
        <v>6673</v>
      </c>
      <c r="D283" s="1" t="s">
        <v>39</v>
      </c>
      <c r="E283">
        <v>2024</v>
      </c>
      <c r="F283" s="1" t="s">
        <v>1294</v>
      </c>
      <c r="G283" s="1" t="s">
        <v>1295</v>
      </c>
      <c r="H283" s="1" t="s">
        <v>1296</v>
      </c>
      <c r="I283" s="1" t="s">
        <v>1297</v>
      </c>
      <c r="J283" s="1" t="s">
        <v>51</v>
      </c>
      <c r="K283" s="3">
        <v>45.82</v>
      </c>
      <c r="L283">
        <v>2</v>
      </c>
      <c r="M283" s="3">
        <v>91.64</v>
      </c>
      <c r="N283" s="1" t="s">
        <v>88</v>
      </c>
      <c r="O283" s="1" t="s">
        <v>37</v>
      </c>
    </row>
    <row r="284" spans="1:15" x14ac:dyDescent="0.3">
      <c r="A284" s="1" t="s">
        <v>1298</v>
      </c>
      <c r="B284" s="2">
        <v>45592</v>
      </c>
      <c r="C284" s="1" t="s">
        <v>6666</v>
      </c>
      <c r="D284" s="1" t="s">
        <v>133</v>
      </c>
      <c r="E284">
        <v>2024</v>
      </c>
      <c r="F284" s="1" t="s">
        <v>1299</v>
      </c>
      <c r="G284" s="1" t="s">
        <v>1300</v>
      </c>
      <c r="H284" s="1" t="s">
        <v>1301</v>
      </c>
      <c r="I284" s="1" t="s">
        <v>1302</v>
      </c>
      <c r="J284" s="1" t="s">
        <v>20</v>
      </c>
      <c r="K284" s="3">
        <v>38.979999999999997</v>
      </c>
      <c r="L284">
        <v>5</v>
      </c>
      <c r="M284" s="3">
        <v>194.9</v>
      </c>
      <c r="N284" s="1" t="s">
        <v>21</v>
      </c>
      <c r="O284" s="1" t="s">
        <v>52</v>
      </c>
    </row>
    <row r="285" spans="1:15" x14ac:dyDescent="0.3">
      <c r="A285" s="1" t="s">
        <v>1303</v>
      </c>
      <c r="B285" s="2">
        <v>45414</v>
      </c>
      <c r="C285" s="1" t="s">
        <v>6672</v>
      </c>
      <c r="D285" s="1" t="s">
        <v>46</v>
      </c>
      <c r="E285">
        <v>2024</v>
      </c>
      <c r="F285" s="1" t="s">
        <v>1304</v>
      </c>
      <c r="G285" s="1" t="s">
        <v>1305</v>
      </c>
      <c r="H285" s="1" t="s">
        <v>1306</v>
      </c>
      <c r="I285" s="1" t="s">
        <v>1307</v>
      </c>
      <c r="J285" s="1" t="s">
        <v>51</v>
      </c>
      <c r="K285" s="3">
        <v>39.58</v>
      </c>
      <c r="L285">
        <v>1</v>
      </c>
      <c r="M285" s="3">
        <v>39.58</v>
      </c>
      <c r="N285" s="1" t="s">
        <v>88</v>
      </c>
      <c r="O285" s="1" t="s">
        <v>37</v>
      </c>
    </row>
    <row r="286" spans="1:15" x14ac:dyDescent="0.3">
      <c r="A286" s="1" t="s">
        <v>1308</v>
      </c>
      <c r="B286" s="2">
        <v>45164</v>
      </c>
      <c r="C286" s="1" t="s">
        <v>6673</v>
      </c>
      <c r="D286" s="1" t="s">
        <v>90</v>
      </c>
      <c r="E286">
        <v>2023</v>
      </c>
      <c r="F286" s="1" t="s">
        <v>118</v>
      </c>
      <c r="G286" s="1" t="s">
        <v>119</v>
      </c>
      <c r="H286" s="1" t="s">
        <v>1037</v>
      </c>
      <c r="I286" s="1" t="s">
        <v>1038</v>
      </c>
      <c r="J286" s="1" t="s">
        <v>70</v>
      </c>
      <c r="K286" s="3">
        <v>5.82</v>
      </c>
      <c r="L286">
        <v>1</v>
      </c>
      <c r="M286" s="3">
        <v>5.82</v>
      </c>
      <c r="N286" s="1" t="s">
        <v>29</v>
      </c>
      <c r="O286" s="1" t="s">
        <v>37</v>
      </c>
    </row>
    <row r="287" spans="1:15" x14ac:dyDescent="0.3">
      <c r="A287" s="1" t="s">
        <v>1309</v>
      </c>
      <c r="B287" s="2">
        <v>44961</v>
      </c>
      <c r="C287" s="1" t="s">
        <v>6673</v>
      </c>
      <c r="D287" s="1" t="s">
        <v>39</v>
      </c>
      <c r="E287">
        <v>2023</v>
      </c>
      <c r="F287" s="1" t="s">
        <v>1310</v>
      </c>
      <c r="G287" s="1" t="s">
        <v>1311</v>
      </c>
      <c r="H287" s="1" t="s">
        <v>310</v>
      </c>
      <c r="I287" s="1" t="s">
        <v>531</v>
      </c>
      <c r="J287" s="1" t="s">
        <v>20</v>
      </c>
      <c r="K287" s="3">
        <v>10.59</v>
      </c>
      <c r="L287">
        <v>5</v>
      </c>
      <c r="M287" s="3">
        <v>52.95</v>
      </c>
      <c r="N287" s="1" t="s">
        <v>6669</v>
      </c>
      <c r="O287" s="1" t="s">
        <v>22</v>
      </c>
    </row>
    <row r="288" spans="1:15" x14ac:dyDescent="0.3">
      <c r="A288" s="1" t="s">
        <v>1312</v>
      </c>
      <c r="B288" s="2">
        <v>45354</v>
      </c>
      <c r="C288" s="1" t="s">
        <v>6666</v>
      </c>
      <c r="D288" s="1" t="s">
        <v>15</v>
      </c>
      <c r="E288">
        <v>2024</v>
      </c>
      <c r="F288" s="1" t="s">
        <v>1313</v>
      </c>
      <c r="G288" s="1" t="s">
        <v>341</v>
      </c>
      <c r="H288" s="1" t="s">
        <v>1314</v>
      </c>
      <c r="I288" s="1" t="s">
        <v>1315</v>
      </c>
      <c r="J288" s="1" t="s">
        <v>20</v>
      </c>
      <c r="K288" s="3">
        <v>30.03</v>
      </c>
      <c r="L288">
        <v>4</v>
      </c>
      <c r="M288" s="3">
        <v>120.12</v>
      </c>
      <c r="N288" s="1" t="s">
        <v>21</v>
      </c>
      <c r="O288" s="1" t="s">
        <v>22</v>
      </c>
    </row>
    <row r="289" spans="1:15" x14ac:dyDescent="0.3">
      <c r="A289" s="1" t="s">
        <v>1316</v>
      </c>
      <c r="B289" s="2">
        <v>45090</v>
      </c>
      <c r="C289" s="1" t="s">
        <v>6671</v>
      </c>
      <c r="D289" s="1" t="s">
        <v>24</v>
      </c>
      <c r="E289">
        <v>2023</v>
      </c>
      <c r="F289" s="1" t="s">
        <v>1317</v>
      </c>
      <c r="G289" s="1" t="s">
        <v>1318</v>
      </c>
      <c r="H289" s="1" t="s">
        <v>1319</v>
      </c>
      <c r="I289" s="1" t="s">
        <v>1320</v>
      </c>
      <c r="J289" s="1" t="s">
        <v>70</v>
      </c>
      <c r="K289" s="3">
        <v>42.6</v>
      </c>
      <c r="L289">
        <v>4</v>
      </c>
      <c r="M289" s="3">
        <v>170.4</v>
      </c>
      <c r="N289" s="1" t="s">
        <v>6669</v>
      </c>
      <c r="O289" s="1" t="s">
        <v>22</v>
      </c>
    </row>
    <row r="290" spans="1:15" x14ac:dyDescent="0.3">
      <c r="A290" s="1" t="s">
        <v>1321</v>
      </c>
      <c r="B290" s="2">
        <v>44869</v>
      </c>
      <c r="C290" s="1" t="s">
        <v>6668</v>
      </c>
      <c r="D290" s="1" t="s">
        <v>54</v>
      </c>
      <c r="E290">
        <v>2022</v>
      </c>
      <c r="F290" s="1" t="s">
        <v>1322</v>
      </c>
      <c r="G290" s="1" t="s">
        <v>1323</v>
      </c>
      <c r="H290" s="1" t="s">
        <v>73</v>
      </c>
      <c r="I290" s="1" t="s">
        <v>1324</v>
      </c>
      <c r="J290" s="1" t="s">
        <v>70</v>
      </c>
      <c r="K290" s="3">
        <v>12.51</v>
      </c>
      <c r="L290">
        <v>4</v>
      </c>
      <c r="M290" s="3">
        <v>50.04</v>
      </c>
      <c r="N290" s="1" t="s">
        <v>6669</v>
      </c>
      <c r="O290" s="1" t="s">
        <v>22</v>
      </c>
    </row>
    <row r="291" spans="1:15" x14ac:dyDescent="0.3">
      <c r="A291" s="1" t="s">
        <v>1325</v>
      </c>
      <c r="B291" s="2">
        <v>45191</v>
      </c>
      <c r="C291" s="1" t="s">
        <v>6668</v>
      </c>
      <c r="D291" s="1" t="s">
        <v>60</v>
      </c>
      <c r="E291">
        <v>2023</v>
      </c>
      <c r="F291" s="1" t="s">
        <v>1326</v>
      </c>
      <c r="G291" s="1" t="s">
        <v>1327</v>
      </c>
      <c r="H291" s="1" t="s">
        <v>535</v>
      </c>
      <c r="I291" s="1" t="s">
        <v>536</v>
      </c>
      <c r="J291" s="1" t="s">
        <v>20</v>
      </c>
      <c r="K291" s="3">
        <v>6.61</v>
      </c>
      <c r="L291">
        <v>2</v>
      </c>
      <c r="M291" s="3">
        <v>13.22</v>
      </c>
      <c r="N291" s="1" t="s">
        <v>6669</v>
      </c>
      <c r="O291" s="1" t="s">
        <v>80</v>
      </c>
    </row>
    <row r="292" spans="1:15" x14ac:dyDescent="0.3">
      <c r="A292" s="1" t="s">
        <v>1328</v>
      </c>
      <c r="B292" s="2">
        <v>45726</v>
      </c>
      <c r="C292" s="1" t="s">
        <v>6667</v>
      </c>
      <c r="D292" s="1" t="s">
        <v>15</v>
      </c>
      <c r="E292">
        <v>2025</v>
      </c>
      <c r="F292" s="1" t="s">
        <v>742</v>
      </c>
      <c r="G292" s="1" t="s">
        <v>743</v>
      </c>
      <c r="H292" s="1" t="s">
        <v>120</v>
      </c>
      <c r="I292" s="1" t="s">
        <v>121</v>
      </c>
      <c r="J292" s="1" t="s">
        <v>70</v>
      </c>
      <c r="K292" s="3">
        <v>38.03</v>
      </c>
      <c r="L292">
        <v>3</v>
      </c>
      <c r="M292" s="3">
        <v>114.09</v>
      </c>
      <c r="N292" s="1" t="s">
        <v>29</v>
      </c>
      <c r="O292" s="1" t="s">
        <v>30</v>
      </c>
    </row>
    <row r="293" spans="1:15" x14ac:dyDescent="0.3">
      <c r="A293" s="1" t="s">
        <v>1329</v>
      </c>
      <c r="B293" s="2">
        <v>45285</v>
      </c>
      <c r="C293" s="1" t="s">
        <v>6667</v>
      </c>
      <c r="D293" s="1" t="s">
        <v>107</v>
      </c>
      <c r="E293">
        <v>2023</v>
      </c>
      <c r="F293" s="1" t="s">
        <v>195</v>
      </c>
      <c r="G293" s="1" t="s">
        <v>1330</v>
      </c>
      <c r="H293" s="1" t="s">
        <v>1331</v>
      </c>
      <c r="I293" s="1" t="s">
        <v>1332</v>
      </c>
      <c r="J293" s="1" t="s">
        <v>87</v>
      </c>
      <c r="K293" s="3">
        <v>23.99</v>
      </c>
      <c r="L293">
        <v>1</v>
      </c>
      <c r="M293" s="3">
        <v>23.99</v>
      </c>
      <c r="N293" s="1" t="s">
        <v>6669</v>
      </c>
      <c r="O293" s="1" t="s">
        <v>30</v>
      </c>
    </row>
    <row r="294" spans="1:15" x14ac:dyDescent="0.3">
      <c r="A294" s="1" t="s">
        <v>1336</v>
      </c>
      <c r="B294" s="2">
        <v>45395</v>
      </c>
      <c r="C294" s="1" t="s">
        <v>6673</v>
      </c>
      <c r="D294" s="1" t="s">
        <v>82</v>
      </c>
      <c r="E294">
        <v>2024</v>
      </c>
      <c r="F294" s="1" t="s">
        <v>849</v>
      </c>
      <c r="G294" s="1" t="s">
        <v>850</v>
      </c>
      <c r="H294" s="1" t="s">
        <v>1337</v>
      </c>
      <c r="I294" s="1" t="s">
        <v>1338</v>
      </c>
      <c r="J294" s="1" t="s">
        <v>70</v>
      </c>
      <c r="K294" s="3">
        <v>14.97</v>
      </c>
      <c r="L294">
        <v>4</v>
      </c>
      <c r="M294" s="3">
        <v>59.88</v>
      </c>
      <c r="N294" s="1" t="s">
        <v>21</v>
      </c>
      <c r="O294" s="1" t="s">
        <v>37</v>
      </c>
    </row>
    <row r="295" spans="1:15" x14ac:dyDescent="0.3">
      <c r="A295" s="1" t="s">
        <v>1339</v>
      </c>
      <c r="B295" s="2">
        <v>45444</v>
      </c>
      <c r="C295" s="1" t="s">
        <v>6673</v>
      </c>
      <c r="D295" s="1" t="s">
        <v>24</v>
      </c>
      <c r="E295">
        <v>2024</v>
      </c>
      <c r="F295" s="1" t="s">
        <v>1254</v>
      </c>
      <c r="G295" s="1" t="s">
        <v>1340</v>
      </c>
      <c r="H295" s="1" t="s">
        <v>796</v>
      </c>
      <c r="I295" s="1" t="s">
        <v>797</v>
      </c>
      <c r="J295" s="1" t="s">
        <v>87</v>
      </c>
      <c r="K295" s="3">
        <v>17.2</v>
      </c>
      <c r="L295">
        <v>5</v>
      </c>
      <c r="M295" s="3">
        <v>86</v>
      </c>
      <c r="N295" s="1" t="s">
        <v>29</v>
      </c>
      <c r="O295" s="1" t="s">
        <v>80</v>
      </c>
    </row>
    <row r="296" spans="1:15" x14ac:dyDescent="0.3">
      <c r="A296" s="1" t="s">
        <v>1341</v>
      </c>
      <c r="B296" s="2">
        <v>45547</v>
      </c>
      <c r="C296" s="1" t="s">
        <v>6672</v>
      </c>
      <c r="D296" s="1" t="s">
        <v>60</v>
      </c>
      <c r="E296">
        <v>2024</v>
      </c>
      <c r="F296" s="1" t="s">
        <v>308</v>
      </c>
      <c r="G296" s="1" t="s">
        <v>1342</v>
      </c>
      <c r="H296" s="1" t="s">
        <v>324</v>
      </c>
      <c r="I296" s="1" t="s">
        <v>325</v>
      </c>
      <c r="J296" s="1" t="s">
        <v>87</v>
      </c>
      <c r="K296" s="3">
        <v>30.31</v>
      </c>
      <c r="L296">
        <v>3</v>
      </c>
      <c r="M296" s="3">
        <v>90.93</v>
      </c>
      <c r="N296" s="1" t="s">
        <v>29</v>
      </c>
      <c r="O296" s="1" t="s">
        <v>52</v>
      </c>
    </row>
    <row r="297" spans="1:15" x14ac:dyDescent="0.3">
      <c r="A297" s="1" t="s">
        <v>1343</v>
      </c>
      <c r="B297" s="2">
        <v>44819</v>
      </c>
      <c r="C297" s="1" t="s">
        <v>6672</v>
      </c>
      <c r="D297" s="1" t="s">
        <v>60</v>
      </c>
      <c r="E297">
        <v>2022</v>
      </c>
      <c r="F297" s="1" t="s">
        <v>1344</v>
      </c>
      <c r="G297" s="1" t="s">
        <v>1345</v>
      </c>
      <c r="H297" s="1" t="s">
        <v>572</v>
      </c>
      <c r="I297" s="1" t="s">
        <v>1346</v>
      </c>
      <c r="J297" s="1" t="s">
        <v>70</v>
      </c>
      <c r="K297" s="3">
        <v>26.89</v>
      </c>
      <c r="L297">
        <v>4</v>
      </c>
      <c r="M297" s="3">
        <v>107.56</v>
      </c>
      <c r="N297" s="1" t="s">
        <v>6669</v>
      </c>
      <c r="O297" s="1" t="s">
        <v>95</v>
      </c>
    </row>
    <row r="298" spans="1:15" x14ac:dyDescent="0.3">
      <c r="A298" s="1" t="s">
        <v>1347</v>
      </c>
      <c r="B298" s="2">
        <v>45065</v>
      </c>
      <c r="C298" s="1" t="s">
        <v>6668</v>
      </c>
      <c r="D298" s="1" t="s">
        <v>46</v>
      </c>
      <c r="E298">
        <v>2023</v>
      </c>
      <c r="F298" s="1" t="s">
        <v>1249</v>
      </c>
      <c r="G298" s="1" t="s">
        <v>1348</v>
      </c>
      <c r="H298" s="1" t="s">
        <v>1089</v>
      </c>
      <c r="I298" s="1" t="s">
        <v>1090</v>
      </c>
      <c r="J298" s="1" t="s">
        <v>87</v>
      </c>
      <c r="K298" s="3">
        <v>36.89</v>
      </c>
      <c r="L298">
        <v>1</v>
      </c>
      <c r="M298" s="3">
        <v>36.89</v>
      </c>
      <c r="N298" s="1" t="s">
        <v>29</v>
      </c>
      <c r="O298" s="1" t="s">
        <v>52</v>
      </c>
    </row>
    <row r="299" spans="1:15" x14ac:dyDescent="0.3">
      <c r="A299" s="1" t="s">
        <v>1349</v>
      </c>
      <c r="B299" s="2">
        <v>45204</v>
      </c>
      <c r="C299" s="1" t="s">
        <v>6672</v>
      </c>
      <c r="D299" s="1" t="s">
        <v>133</v>
      </c>
      <c r="E299">
        <v>2023</v>
      </c>
      <c r="F299" s="1" t="s">
        <v>40</v>
      </c>
      <c r="G299" s="1" t="s">
        <v>41</v>
      </c>
      <c r="H299" s="1" t="s">
        <v>1350</v>
      </c>
      <c r="I299" s="1" t="s">
        <v>1351</v>
      </c>
      <c r="J299" s="1" t="s">
        <v>20</v>
      </c>
      <c r="K299" s="3">
        <v>28.94</v>
      </c>
      <c r="L299">
        <v>2</v>
      </c>
      <c r="M299" s="3">
        <v>57.88</v>
      </c>
      <c r="N299" s="1" t="s">
        <v>21</v>
      </c>
      <c r="O299" s="1" t="s">
        <v>22</v>
      </c>
    </row>
    <row r="300" spans="1:15" x14ac:dyDescent="0.3">
      <c r="A300" s="1" t="s">
        <v>1352</v>
      </c>
      <c r="B300" s="2">
        <v>45104</v>
      </c>
      <c r="C300" s="1" t="s">
        <v>6671</v>
      </c>
      <c r="D300" s="1" t="s">
        <v>24</v>
      </c>
      <c r="E300">
        <v>2023</v>
      </c>
      <c r="F300" s="1" t="s">
        <v>1353</v>
      </c>
      <c r="G300" s="1" t="s">
        <v>1354</v>
      </c>
      <c r="H300" s="1" t="s">
        <v>478</v>
      </c>
      <c r="I300" s="1" t="s">
        <v>1355</v>
      </c>
      <c r="J300" s="1" t="s">
        <v>70</v>
      </c>
      <c r="K300" s="3">
        <v>16.13</v>
      </c>
      <c r="L300">
        <v>5</v>
      </c>
      <c r="M300" s="3">
        <v>80.650000000000006</v>
      </c>
      <c r="N300" s="1" t="s">
        <v>21</v>
      </c>
      <c r="O300" s="1" t="s">
        <v>37</v>
      </c>
    </row>
    <row r="301" spans="1:15" x14ac:dyDescent="0.3">
      <c r="A301" s="1" t="s">
        <v>1356</v>
      </c>
      <c r="B301" s="2">
        <v>44976</v>
      </c>
      <c r="C301" s="1" t="s">
        <v>6666</v>
      </c>
      <c r="D301" s="1" t="s">
        <v>39</v>
      </c>
      <c r="E301">
        <v>2023</v>
      </c>
      <c r="F301" s="1" t="s">
        <v>40</v>
      </c>
      <c r="G301" s="1" t="s">
        <v>41</v>
      </c>
      <c r="H301" s="1" t="s">
        <v>1357</v>
      </c>
      <c r="I301" s="1" t="s">
        <v>1358</v>
      </c>
      <c r="J301" s="1" t="s">
        <v>70</v>
      </c>
      <c r="K301" s="3">
        <v>16.59</v>
      </c>
      <c r="L301">
        <v>5</v>
      </c>
      <c r="M301" s="3">
        <v>82.95</v>
      </c>
      <c r="N301" s="1" t="s">
        <v>6669</v>
      </c>
      <c r="O301" s="1" t="s">
        <v>95</v>
      </c>
    </row>
    <row r="302" spans="1:15" x14ac:dyDescent="0.3">
      <c r="A302" s="1" t="s">
        <v>1359</v>
      </c>
      <c r="B302" s="2">
        <v>45171</v>
      </c>
      <c r="C302" s="1" t="s">
        <v>6673</v>
      </c>
      <c r="D302" s="1" t="s">
        <v>60</v>
      </c>
      <c r="E302">
        <v>2023</v>
      </c>
      <c r="F302" s="1" t="s">
        <v>433</v>
      </c>
      <c r="G302" s="1" t="s">
        <v>1360</v>
      </c>
      <c r="H302" s="1" t="s">
        <v>1361</v>
      </c>
      <c r="I302" s="1" t="s">
        <v>1362</v>
      </c>
      <c r="J302" s="1" t="s">
        <v>87</v>
      </c>
      <c r="K302" s="3">
        <v>49.13</v>
      </c>
      <c r="L302">
        <v>2</v>
      </c>
      <c r="M302" s="3">
        <v>98.26</v>
      </c>
      <c r="N302" s="1" t="s">
        <v>21</v>
      </c>
      <c r="O302" s="1" t="s">
        <v>30</v>
      </c>
    </row>
    <row r="303" spans="1:15" x14ac:dyDescent="0.3">
      <c r="A303" s="1" t="s">
        <v>1363</v>
      </c>
      <c r="B303" s="2">
        <v>45112</v>
      </c>
      <c r="C303" s="1" t="s">
        <v>6670</v>
      </c>
      <c r="D303" s="1" t="s">
        <v>32</v>
      </c>
      <c r="E303">
        <v>2023</v>
      </c>
      <c r="F303" s="1" t="s">
        <v>511</v>
      </c>
      <c r="G303" s="1" t="s">
        <v>1364</v>
      </c>
      <c r="H303" s="1" t="s">
        <v>1365</v>
      </c>
      <c r="I303" s="1" t="s">
        <v>1366</v>
      </c>
      <c r="J303" s="1" t="s">
        <v>20</v>
      </c>
      <c r="K303" s="3">
        <v>18.510000000000002</v>
      </c>
      <c r="L303">
        <v>4</v>
      </c>
      <c r="M303" s="3">
        <v>74.040000000000006</v>
      </c>
      <c r="N303" s="1" t="s">
        <v>21</v>
      </c>
      <c r="O303" s="1" t="s">
        <v>30</v>
      </c>
    </row>
    <row r="304" spans="1:15" x14ac:dyDescent="0.3">
      <c r="A304" s="1" t="s">
        <v>1367</v>
      </c>
      <c r="B304" s="2">
        <v>44885</v>
      </c>
      <c r="C304" s="1" t="s">
        <v>6666</v>
      </c>
      <c r="D304" s="1" t="s">
        <v>54</v>
      </c>
      <c r="E304">
        <v>2022</v>
      </c>
      <c r="F304" s="1" t="s">
        <v>1368</v>
      </c>
      <c r="G304" s="1" t="s">
        <v>1369</v>
      </c>
      <c r="H304" s="1" t="s">
        <v>1370</v>
      </c>
      <c r="I304" s="1" t="s">
        <v>1371</v>
      </c>
      <c r="J304" s="1" t="s">
        <v>87</v>
      </c>
      <c r="K304" s="3">
        <v>12.97</v>
      </c>
      <c r="L304">
        <v>3</v>
      </c>
      <c r="M304" s="3">
        <v>38.909999999999997</v>
      </c>
      <c r="N304" s="1" t="s">
        <v>6669</v>
      </c>
      <c r="O304" s="1" t="s">
        <v>30</v>
      </c>
    </row>
    <row r="305" spans="1:15" x14ac:dyDescent="0.3">
      <c r="A305" s="1" t="s">
        <v>1372</v>
      </c>
      <c r="B305" s="2">
        <v>44891</v>
      </c>
      <c r="C305" s="1" t="s">
        <v>6673</v>
      </c>
      <c r="D305" s="1" t="s">
        <v>54</v>
      </c>
      <c r="E305">
        <v>2022</v>
      </c>
      <c r="F305" s="1" t="s">
        <v>149</v>
      </c>
      <c r="G305" s="1" t="s">
        <v>150</v>
      </c>
      <c r="H305" s="1" t="s">
        <v>1373</v>
      </c>
      <c r="I305" s="1" t="s">
        <v>1374</v>
      </c>
      <c r="J305" s="1" t="s">
        <v>51</v>
      </c>
      <c r="K305" s="3">
        <v>26.22</v>
      </c>
      <c r="L305">
        <v>5</v>
      </c>
      <c r="M305" s="3">
        <v>131.1</v>
      </c>
      <c r="N305" s="1" t="s">
        <v>6669</v>
      </c>
      <c r="O305" s="1" t="s">
        <v>193</v>
      </c>
    </row>
    <row r="306" spans="1:15" x14ac:dyDescent="0.3">
      <c r="A306" s="1" t="s">
        <v>1375</v>
      </c>
      <c r="B306" s="2">
        <v>45063</v>
      </c>
      <c r="C306" s="1" t="s">
        <v>6670</v>
      </c>
      <c r="D306" s="1" t="s">
        <v>46</v>
      </c>
      <c r="E306">
        <v>2023</v>
      </c>
      <c r="F306" s="1" t="s">
        <v>1376</v>
      </c>
      <c r="G306" s="1" t="s">
        <v>1377</v>
      </c>
      <c r="H306" s="1" t="s">
        <v>1378</v>
      </c>
      <c r="I306" s="1" t="s">
        <v>1379</v>
      </c>
      <c r="J306" s="1" t="s">
        <v>70</v>
      </c>
      <c r="K306" s="3">
        <v>21.59</v>
      </c>
      <c r="L306">
        <v>4</v>
      </c>
      <c r="M306" s="3">
        <v>86.36</v>
      </c>
      <c r="N306" s="1" t="s">
        <v>88</v>
      </c>
      <c r="O306" s="1" t="s">
        <v>44</v>
      </c>
    </row>
    <row r="307" spans="1:15" x14ac:dyDescent="0.3">
      <c r="A307" s="1" t="s">
        <v>1380</v>
      </c>
      <c r="B307" s="2">
        <v>45067</v>
      </c>
      <c r="C307" s="1" t="s">
        <v>6666</v>
      </c>
      <c r="D307" s="1" t="s">
        <v>46</v>
      </c>
      <c r="E307">
        <v>2023</v>
      </c>
      <c r="F307" s="1" t="s">
        <v>1249</v>
      </c>
      <c r="G307" s="1" t="s">
        <v>1250</v>
      </c>
      <c r="H307" s="1" t="s">
        <v>1381</v>
      </c>
      <c r="I307" s="1" t="s">
        <v>1382</v>
      </c>
      <c r="J307" s="1" t="s">
        <v>20</v>
      </c>
      <c r="K307" s="3">
        <v>26.33</v>
      </c>
      <c r="L307">
        <v>1</v>
      </c>
      <c r="M307" s="3">
        <v>26.33</v>
      </c>
      <c r="N307" s="1" t="s">
        <v>6669</v>
      </c>
      <c r="O307" s="1" t="s">
        <v>37</v>
      </c>
    </row>
    <row r="308" spans="1:15" x14ac:dyDescent="0.3">
      <c r="A308" s="1" t="s">
        <v>1383</v>
      </c>
      <c r="B308" s="2">
        <v>45581</v>
      </c>
      <c r="C308" s="1" t="s">
        <v>6670</v>
      </c>
      <c r="D308" s="1" t="s">
        <v>133</v>
      </c>
      <c r="E308">
        <v>2024</v>
      </c>
      <c r="F308" s="1" t="s">
        <v>1043</v>
      </c>
      <c r="G308" s="1" t="s">
        <v>1384</v>
      </c>
      <c r="H308" s="1" t="s">
        <v>1385</v>
      </c>
      <c r="I308" s="1" t="s">
        <v>1386</v>
      </c>
      <c r="J308" s="1" t="s">
        <v>87</v>
      </c>
      <c r="K308" s="3">
        <v>31.73</v>
      </c>
      <c r="L308">
        <v>2</v>
      </c>
      <c r="M308" s="3">
        <v>63.46</v>
      </c>
      <c r="N308" s="1" t="s">
        <v>29</v>
      </c>
      <c r="O308" s="1" t="s">
        <v>22</v>
      </c>
    </row>
    <row r="309" spans="1:15" x14ac:dyDescent="0.3">
      <c r="A309" s="1" t="s">
        <v>1387</v>
      </c>
      <c r="B309" s="2">
        <v>45585</v>
      </c>
      <c r="C309" s="1" t="s">
        <v>6666</v>
      </c>
      <c r="D309" s="1" t="s">
        <v>133</v>
      </c>
      <c r="E309">
        <v>2024</v>
      </c>
      <c r="F309" s="1" t="s">
        <v>1388</v>
      </c>
      <c r="G309" s="1" t="s">
        <v>1389</v>
      </c>
      <c r="H309" s="1" t="s">
        <v>1390</v>
      </c>
      <c r="I309" s="1" t="s">
        <v>1391</v>
      </c>
      <c r="J309" s="1" t="s">
        <v>87</v>
      </c>
      <c r="K309" s="3">
        <v>20.77</v>
      </c>
      <c r="L309">
        <v>5</v>
      </c>
      <c r="M309" s="3">
        <v>103.85</v>
      </c>
      <c r="N309" s="1" t="s">
        <v>29</v>
      </c>
      <c r="O309" s="1" t="s">
        <v>52</v>
      </c>
    </row>
    <row r="310" spans="1:15" x14ac:dyDescent="0.3">
      <c r="A310" s="1" t="s">
        <v>1392</v>
      </c>
      <c r="B310" s="2">
        <v>45574</v>
      </c>
      <c r="C310" s="1" t="s">
        <v>6670</v>
      </c>
      <c r="D310" s="1" t="s">
        <v>133</v>
      </c>
      <c r="E310">
        <v>2024</v>
      </c>
      <c r="F310" s="1" t="s">
        <v>695</v>
      </c>
      <c r="G310" s="1" t="s">
        <v>1393</v>
      </c>
      <c r="H310" s="1" t="s">
        <v>1394</v>
      </c>
      <c r="I310" s="1" t="s">
        <v>1395</v>
      </c>
      <c r="J310" s="1" t="s">
        <v>51</v>
      </c>
      <c r="K310" s="3">
        <v>8.19</v>
      </c>
      <c r="L310">
        <v>1</v>
      </c>
      <c r="M310" s="3">
        <v>8.19</v>
      </c>
      <c r="N310" s="1" t="s">
        <v>29</v>
      </c>
      <c r="O310" s="1" t="s">
        <v>95</v>
      </c>
    </row>
    <row r="311" spans="1:15" x14ac:dyDescent="0.3">
      <c r="A311" s="1" t="s">
        <v>1396</v>
      </c>
      <c r="B311" s="2">
        <v>44809</v>
      </c>
      <c r="C311" s="1" t="s">
        <v>6667</v>
      </c>
      <c r="D311" s="1" t="s">
        <v>60</v>
      </c>
      <c r="E311">
        <v>2022</v>
      </c>
      <c r="F311" s="1" t="s">
        <v>322</v>
      </c>
      <c r="G311" s="1" t="s">
        <v>1397</v>
      </c>
      <c r="H311" s="1" t="s">
        <v>1398</v>
      </c>
      <c r="I311" s="1" t="s">
        <v>1399</v>
      </c>
      <c r="J311" s="1" t="s">
        <v>87</v>
      </c>
      <c r="K311" s="3">
        <v>32.950000000000003</v>
      </c>
      <c r="L311">
        <v>3</v>
      </c>
      <c r="M311" s="3">
        <v>98.85</v>
      </c>
      <c r="N311" s="1" t="s">
        <v>21</v>
      </c>
      <c r="O311" s="1" t="s">
        <v>30</v>
      </c>
    </row>
    <row r="312" spans="1:15" x14ac:dyDescent="0.3">
      <c r="A312" s="1" t="s">
        <v>1400</v>
      </c>
      <c r="B312" s="2">
        <v>45106</v>
      </c>
      <c r="C312" s="1" t="s">
        <v>6672</v>
      </c>
      <c r="D312" s="1" t="s">
        <v>24</v>
      </c>
      <c r="E312">
        <v>2023</v>
      </c>
      <c r="F312" s="1" t="s">
        <v>700</v>
      </c>
      <c r="G312" s="1" t="s">
        <v>1401</v>
      </c>
      <c r="H312" s="1" t="s">
        <v>42</v>
      </c>
      <c r="I312" s="1" t="s">
        <v>1402</v>
      </c>
      <c r="J312" s="1" t="s">
        <v>51</v>
      </c>
      <c r="K312" s="3">
        <v>17.989999999999998</v>
      </c>
      <c r="L312">
        <v>4</v>
      </c>
      <c r="M312" s="3">
        <v>71.959999999999994</v>
      </c>
      <c r="N312" s="1" t="s">
        <v>88</v>
      </c>
      <c r="O312" s="1" t="s">
        <v>37</v>
      </c>
    </row>
    <row r="313" spans="1:15" x14ac:dyDescent="0.3">
      <c r="A313" s="1" t="s">
        <v>1403</v>
      </c>
      <c r="B313" s="2">
        <v>45003</v>
      </c>
      <c r="C313" s="1" t="s">
        <v>6673</v>
      </c>
      <c r="D313" s="1" t="s">
        <v>15</v>
      </c>
      <c r="E313">
        <v>2023</v>
      </c>
      <c r="F313" s="1" t="s">
        <v>1235</v>
      </c>
      <c r="G313" s="1" t="s">
        <v>1236</v>
      </c>
      <c r="H313" s="1" t="s">
        <v>1282</v>
      </c>
      <c r="I313" s="1" t="s">
        <v>1283</v>
      </c>
      <c r="J313" s="1" t="s">
        <v>20</v>
      </c>
      <c r="K313" s="3">
        <v>6.27</v>
      </c>
      <c r="L313">
        <v>5</v>
      </c>
      <c r="M313" s="3">
        <v>31.35</v>
      </c>
      <c r="N313" s="1" t="s">
        <v>21</v>
      </c>
      <c r="O313" s="1" t="s">
        <v>37</v>
      </c>
    </row>
    <row r="314" spans="1:15" x14ac:dyDescent="0.3">
      <c r="A314" s="1" t="s">
        <v>1404</v>
      </c>
      <c r="B314" s="2">
        <v>45212</v>
      </c>
      <c r="C314" s="1" t="s">
        <v>6668</v>
      </c>
      <c r="D314" s="1" t="s">
        <v>133</v>
      </c>
      <c r="E314">
        <v>2023</v>
      </c>
      <c r="F314" s="1" t="s">
        <v>1405</v>
      </c>
      <c r="G314" s="1" t="s">
        <v>1406</v>
      </c>
      <c r="H314" s="1" t="s">
        <v>104</v>
      </c>
      <c r="I314" s="1" t="s">
        <v>1135</v>
      </c>
      <c r="J314" s="1" t="s">
        <v>51</v>
      </c>
      <c r="K314" s="3">
        <v>19.8</v>
      </c>
      <c r="L314">
        <v>4</v>
      </c>
      <c r="M314" s="3">
        <v>79.2</v>
      </c>
      <c r="N314" s="1" t="s">
        <v>6669</v>
      </c>
      <c r="O314" s="1" t="s">
        <v>95</v>
      </c>
    </row>
    <row r="315" spans="1:15" x14ac:dyDescent="0.3">
      <c r="A315" s="1" t="s">
        <v>1407</v>
      </c>
      <c r="B315" s="2">
        <v>45075</v>
      </c>
      <c r="C315" s="1" t="s">
        <v>6667</v>
      </c>
      <c r="D315" s="1" t="s">
        <v>46</v>
      </c>
      <c r="E315">
        <v>2023</v>
      </c>
      <c r="F315" s="1" t="s">
        <v>1408</v>
      </c>
      <c r="G315" s="1" t="s">
        <v>1409</v>
      </c>
      <c r="H315" s="1" t="s">
        <v>1410</v>
      </c>
      <c r="I315" s="1" t="s">
        <v>1411</v>
      </c>
      <c r="J315" s="1" t="s">
        <v>20</v>
      </c>
      <c r="K315" s="3">
        <v>22.48</v>
      </c>
      <c r="L315">
        <v>5</v>
      </c>
      <c r="M315" s="3">
        <v>112.4</v>
      </c>
      <c r="N315" s="1" t="s">
        <v>6669</v>
      </c>
      <c r="O315" s="1" t="s">
        <v>37</v>
      </c>
    </row>
    <row r="316" spans="1:15" x14ac:dyDescent="0.3">
      <c r="A316" s="1" t="s">
        <v>1412</v>
      </c>
      <c r="B316" s="2">
        <v>44996</v>
      </c>
      <c r="C316" s="1" t="s">
        <v>6673</v>
      </c>
      <c r="D316" s="1" t="s">
        <v>15</v>
      </c>
      <c r="E316">
        <v>2023</v>
      </c>
      <c r="F316" s="1" t="s">
        <v>1413</v>
      </c>
      <c r="G316" s="1" t="s">
        <v>1414</v>
      </c>
      <c r="H316" s="1" t="s">
        <v>1415</v>
      </c>
      <c r="I316" s="1" t="s">
        <v>1416</v>
      </c>
      <c r="J316" s="1" t="s">
        <v>70</v>
      </c>
      <c r="K316" s="3">
        <v>16.09</v>
      </c>
      <c r="L316">
        <v>3</v>
      </c>
      <c r="M316" s="3">
        <v>48.27</v>
      </c>
      <c r="N316" s="1" t="s">
        <v>29</v>
      </c>
      <c r="O316" s="1" t="s">
        <v>30</v>
      </c>
    </row>
    <row r="317" spans="1:15" x14ac:dyDescent="0.3">
      <c r="A317" s="1" t="s">
        <v>1417</v>
      </c>
      <c r="B317" s="2">
        <v>45385</v>
      </c>
      <c r="C317" s="1" t="s">
        <v>6670</v>
      </c>
      <c r="D317" s="1" t="s">
        <v>82</v>
      </c>
      <c r="E317">
        <v>2024</v>
      </c>
      <c r="F317" s="1" t="s">
        <v>1418</v>
      </c>
      <c r="G317" s="1" t="s">
        <v>1419</v>
      </c>
      <c r="H317" s="1" t="s">
        <v>57</v>
      </c>
      <c r="I317" s="1" t="s">
        <v>1420</v>
      </c>
      <c r="J317" s="1" t="s">
        <v>20</v>
      </c>
      <c r="K317" s="3">
        <v>6.64</v>
      </c>
      <c r="L317">
        <v>2</v>
      </c>
      <c r="M317" s="3">
        <v>13.28</v>
      </c>
      <c r="N317" s="1" t="s">
        <v>88</v>
      </c>
      <c r="O317" s="1" t="s">
        <v>52</v>
      </c>
    </row>
    <row r="318" spans="1:15" x14ac:dyDescent="0.3">
      <c r="A318" s="1" t="s">
        <v>1421</v>
      </c>
      <c r="B318" s="2">
        <v>45366</v>
      </c>
      <c r="C318" s="1" t="s">
        <v>6668</v>
      </c>
      <c r="D318" s="1" t="s">
        <v>15</v>
      </c>
      <c r="E318">
        <v>2024</v>
      </c>
      <c r="F318" s="1" t="s">
        <v>1422</v>
      </c>
      <c r="G318" s="1" t="s">
        <v>1423</v>
      </c>
      <c r="H318" s="1" t="s">
        <v>63</v>
      </c>
      <c r="I318" s="1" t="s">
        <v>64</v>
      </c>
      <c r="J318" s="1" t="s">
        <v>51</v>
      </c>
      <c r="K318" s="3">
        <v>13.43</v>
      </c>
      <c r="L318">
        <v>5</v>
      </c>
      <c r="M318" s="3">
        <v>67.150000000000006</v>
      </c>
      <c r="N318" s="1" t="s">
        <v>6669</v>
      </c>
      <c r="O318" s="1" t="s">
        <v>30</v>
      </c>
    </row>
    <row r="319" spans="1:15" x14ac:dyDescent="0.3">
      <c r="A319" s="1" t="s">
        <v>1424</v>
      </c>
      <c r="B319" s="2">
        <v>45196</v>
      </c>
      <c r="C319" s="1" t="s">
        <v>6670</v>
      </c>
      <c r="D319" s="1" t="s">
        <v>60</v>
      </c>
      <c r="E319">
        <v>2023</v>
      </c>
      <c r="F319" s="1" t="s">
        <v>894</v>
      </c>
      <c r="G319" s="1" t="s">
        <v>895</v>
      </c>
      <c r="H319" s="1" t="s">
        <v>1425</v>
      </c>
      <c r="I319" s="1" t="s">
        <v>1426</v>
      </c>
      <c r="J319" s="1" t="s">
        <v>20</v>
      </c>
      <c r="K319" s="3">
        <v>7.01</v>
      </c>
      <c r="L319">
        <v>3</v>
      </c>
      <c r="M319" s="3">
        <v>21.03</v>
      </c>
      <c r="N319" s="1" t="s">
        <v>29</v>
      </c>
      <c r="O319" s="1" t="s">
        <v>52</v>
      </c>
    </row>
    <row r="320" spans="1:15" x14ac:dyDescent="0.3">
      <c r="A320" s="1" t="s">
        <v>1427</v>
      </c>
      <c r="B320" s="2">
        <v>45056</v>
      </c>
      <c r="C320" s="1" t="s">
        <v>6670</v>
      </c>
      <c r="D320" s="1" t="s">
        <v>46</v>
      </c>
      <c r="E320">
        <v>2023</v>
      </c>
      <c r="F320" s="1" t="s">
        <v>326</v>
      </c>
      <c r="G320" s="1" t="s">
        <v>327</v>
      </c>
      <c r="H320" s="1" t="s">
        <v>1428</v>
      </c>
      <c r="I320" s="1" t="s">
        <v>1429</v>
      </c>
      <c r="J320" s="1" t="s">
        <v>20</v>
      </c>
      <c r="K320" s="3">
        <v>26.35</v>
      </c>
      <c r="L320">
        <v>3</v>
      </c>
      <c r="M320" s="3">
        <v>79.05</v>
      </c>
      <c r="N320" s="1" t="s">
        <v>29</v>
      </c>
      <c r="O320" s="1" t="s">
        <v>44</v>
      </c>
    </row>
    <row r="321" spans="1:15" x14ac:dyDescent="0.3">
      <c r="A321" s="1" t="s">
        <v>1430</v>
      </c>
      <c r="B321" s="2">
        <v>45630</v>
      </c>
      <c r="C321" s="1" t="s">
        <v>6670</v>
      </c>
      <c r="D321" s="1" t="s">
        <v>107</v>
      </c>
      <c r="E321">
        <v>2024</v>
      </c>
      <c r="F321" s="1" t="s">
        <v>930</v>
      </c>
      <c r="G321" s="1" t="s">
        <v>931</v>
      </c>
      <c r="H321" s="1" t="s">
        <v>1431</v>
      </c>
      <c r="I321" s="1" t="s">
        <v>1432</v>
      </c>
      <c r="J321" s="1" t="s">
        <v>20</v>
      </c>
      <c r="K321" s="3">
        <v>27.7</v>
      </c>
      <c r="L321">
        <v>4</v>
      </c>
      <c r="M321" s="3">
        <v>110.8</v>
      </c>
      <c r="N321" s="1" t="s">
        <v>29</v>
      </c>
      <c r="O321" s="1" t="s">
        <v>37</v>
      </c>
    </row>
    <row r="322" spans="1:15" x14ac:dyDescent="0.3">
      <c r="A322" s="1" t="s">
        <v>1433</v>
      </c>
      <c r="B322" s="2">
        <v>45368</v>
      </c>
      <c r="C322" s="1" t="s">
        <v>6666</v>
      </c>
      <c r="D322" s="1" t="s">
        <v>15</v>
      </c>
      <c r="E322">
        <v>2024</v>
      </c>
      <c r="F322" s="1" t="s">
        <v>1434</v>
      </c>
      <c r="G322" s="1" t="s">
        <v>1435</v>
      </c>
      <c r="H322" s="1" t="s">
        <v>1436</v>
      </c>
      <c r="I322" s="1" t="s">
        <v>1437</v>
      </c>
      <c r="J322" s="1" t="s">
        <v>51</v>
      </c>
      <c r="K322" s="3">
        <v>28.83</v>
      </c>
      <c r="L322">
        <v>4</v>
      </c>
      <c r="M322" s="3">
        <v>115.32</v>
      </c>
      <c r="N322" s="1" t="s">
        <v>6669</v>
      </c>
      <c r="O322" s="1" t="s">
        <v>22</v>
      </c>
    </row>
    <row r="323" spans="1:15" x14ac:dyDescent="0.3">
      <c r="A323" s="1" t="s">
        <v>1438</v>
      </c>
      <c r="B323" s="2">
        <v>45679</v>
      </c>
      <c r="C323" s="1" t="s">
        <v>6670</v>
      </c>
      <c r="D323" s="1" t="s">
        <v>210</v>
      </c>
      <c r="E323">
        <v>2025</v>
      </c>
      <c r="F323" s="1" t="s">
        <v>1439</v>
      </c>
      <c r="G323" s="1" t="s">
        <v>1440</v>
      </c>
      <c r="H323" s="1" t="s">
        <v>811</v>
      </c>
      <c r="I323" s="1" t="s">
        <v>1441</v>
      </c>
      <c r="J323" s="1" t="s">
        <v>70</v>
      </c>
      <c r="K323" s="3">
        <v>31.65</v>
      </c>
      <c r="L323">
        <v>5</v>
      </c>
      <c r="M323" s="3">
        <v>158.25</v>
      </c>
      <c r="N323" s="1" t="s">
        <v>21</v>
      </c>
      <c r="O323" s="1" t="s">
        <v>22</v>
      </c>
    </row>
    <row r="324" spans="1:15" x14ac:dyDescent="0.3">
      <c r="A324" s="1" t="s">
        <v>1442</v>
      </c>
      <c r="B324" s="2">
        <v>45181</v>
      </c>
      <c r="C324" s="1" t="s">
        <v>6671</v>
      </c>
      <c r="D324" s="1" t="s">
        <v>60</v>
      </c>
      <c r="E324">
        <v>2023</v>
      </c>
      <c r="F324" s="1" t="s">
        <v>1443</v>
      </c>
      <c r="G324" s="1" t="s">
        <v>1444</v>
      </c>
      <c r="H324" s="1" t="s">
        <v>1200</v>
      </c>
      <c r="I324" s="1" t="s">
        <v>1445</v>
      </c>
      <c r="J324" s="1" t="s">
        <v>20</v>
      </c>
      <c r="K324" s="3">
        <v>38.6</v>
      </c>
      <c r="L324">
        <v>2</v>
      </c>
      <c r="M324" s="3">
        <v>77.2</v>
      </c>
      <c r="N324" s="1" t="s">
        <v>29</v>
      </c>
      <c r="O324" s="1" t="s">
        <v>22</v>
      </c>
    </row>
    <row r="325" spans="1:15" x14ac:dyDescent="0.3">
      <c r="A325" s="1" t="s">
        <v>1446</v>
      </c>
      <c r="B325" s="2">
        <v>45683</v>
      </c>
      <c r="C325" s="1" t="s">
        <v>6666</v>
      </c>
      <c r="D325" s="1" t="s">
        <v>210</v>
      </c>
      <c r="E325">
        <v>2025</v>
      </c>
      <c r="F325" s="1" t="s">
        <v>548</v>
      </c>
      <c r="G325" s="1" t="s">
        <v>549</v>
      </c>
      <c r="H325" s="1" t="s">
        <v>450</v>
      </c>
      <c r="I325" s="1" t="s">
        <v>1447</v>
      </c>
      <c r="J325" s="1" t="s">
        <v>20</v>
      </c>
      <c r="K325" s="3">
        <v>49.05</v>
      </c>
      <c r="L325">
        <v>1</v>
      </c>
      <c r="M325" s="3">
        <v>49.05</v>
      </c>
      <c r="N325" s="1" t="s">
        <v>29</v>
      </c>
      <c r="O325" s="1" t="s">
        <v>37</v>
      </c>
    </row>
    <row r="326" spans="1:15" x14ac:dyDescent="0.3">
      <c r="A326" s="1" t="s">
        <v>1448</v>
      </c>
      <c r="B326" s="2">
        <v>45866</v>
      </c>
      <c r="C326" s="1" t="s">
        <v>6667</v>
      </c>
      <c r="D326" s="1" t="s">
        <v>32</v>
      </c>
      <c r="E326">
        <v>2025</v>
      </c>
      <c r="F326" s="1" t="s">
        <v>1449</v>
      </c>
      <c r="G326" s="1" t="s">
        <v>1450</v>
      </c>
      <c r="H326" s="1" t="s">
        <v>628</v>
      </c>
      <c r="I326" s="1" t="s">
        <v>629</v>
      </c>
      <c r="J326" s="1" t="s">
        <v>51</v>
      </c>
      <c r="K326" s="3">
        <v>41.69</v>
      </c>
      <c r="L326">
        <v>4</v>
      </c>
      <c r="M326" s="3">
        <v>166.76</v>
      </c>
      <c r="N326" s="1" t="s">
        <v>21</v>
      </c>
      <c r="O326" s="1" t="s">
        <v>37</v>
      </c>
    </row>
    <row r="327" spans="1:15" x14ac:dyDescent="0.3">
      <c r="A327" s="1" t="s">
        <v>1451</v>
      </c>
      <c r="B327" s="2">
        <v>45068</v>
      </c>
      <c r="C327" s="1" t="s">
        <v>6667</v>
      </c>
      <c r="D327" s="1" t="s">
        <v>46</v>
      </c>
      <c r="E327">
        <v>2023</v>
      </c>
      <c r="F327" s="1" t="s">
        <v>1452</v>
      </c>
      <c r="G327" s="1" t="s">
        <v>1453</v>
      </c>
      <c r="H327" s="1" t="s">
        <v>1454</v>
      </c>
      <c r="I327" s="1" t="s">
        <v>1455</v>
      </c>
      <c r="J327" s="1" t="s">
        <v>20</v>
      </c>
      <c r="K327" s="3">
        <v>31.1</v>
      </c>
      <c r="L327">
        <v>2</v>
      </c>
      <c r="M327" s="3">
        <v>62.2</v>
      </c>
      <c r="N327" s="1" t="s">
        <v>21</v>
      </c>
      <c r="O327" s="1" t="s">
        <v>44</v>
      </c>
    </row>
    <row r="328" spans="1:15" x14ac:dyDescent="0.3">
      <c r="A328" s="1" t="s">
        <v>1456</v>
      </c>
      <c r="B328" s="2">
        <v>45152</v>
      </c>
      <c r="C328" s="1" t="s">
        <v>6667</v>
      </c>
      <c r="D328" s="1" t="s">
        <v>90</v>
      </c>
      <c r="E328">
        <v>2023</v>
      </c>
      <c r="F328" s="1" t="s">
        <v>91</v>
      </c>
      <c r="G328" s="1" t="s">
        <v>1457</v>
      </c>
      <c r="H328" s="1" t="s">
        <v>1301</v>
      </c>
      <c r="I328" s="1" t="s">
        <v>1458</v>
      </c>
      <c r="J328" s="1" t="s">
        <v>70</v>
      </c>
      <c r="K328" s="3">
        <v>20.350000000000001</v>
      </c>
      <c r="L328">
        <v>2</v>
      </c>
      <c r="M328" s="3">
        <v>40.700000000000003</v>
      </c>
      <c r="N328" s="1" t="s">
        <v>88</v>
      </c>
      <c r="O328" s="1" t="s">
        <v>52</v>
      </c>
    </row>
    <row r="329" spans="1:15" x14ac:dyDescent="0.3">
      <c r="A329" s="1" t="s">
        <v>1461</v>
      </c>
      <c r="B329" s="2">
        <v>44931</v>
      </c>
      <c r="C329" s="1" t="s">
        <v>6672</v>
      </c>
      <c r="D329" s="1" t="s">
        <v>210</v>
      </c>
      <c r="E329">
        <v>2023</v>
      </c>
      <c r="F329" s="1" t="s">
        <v>235</v>
      </c>
      <c r="G329" s="1" t="s">
        <v>877</v>
      </c>
      <c r="H329" s="1" t="s">
        <v>1462</v>
      </c>
      <c r="I329" s="1" t="s">
        <v>1463</v>
      </c>
      <c r="J329" s="1" t="s">
        <v>20</v>
      </c>
      <c r="K329" s="3">
        <v>45.94</v>
      </c>
      <c r="L329">
        <v>3</v>
      </c>
      <c r="M329" s="3">
        <v>137.82</v>
      </c>
      <c r="N329" s="1" t="s">
        <v>6669</v>
      </c>
      <c r="O329" s="1" t="s">
        <v>52</v>
      </c>
    </row>
    <row r="330" spans="1:15" x14ac:dyDescent="0.3">
      <c r="A330" s="1" t="s">
        <v>1464</v>
      </c>
      <c r="B330" s="2">
        <v>45283</v>
      </c>
      <c r="C330" s="1" t="s">
        <v>6673</v>
      </c>
      <c r="D330" s="1" t="s">
        <v>107</v>
      </c>
      <c r="E330">
        <v>2023</v>
      </c>
      <c r="F330" s="1" t="s">
        <v>1465</v>
      </c>
      <c r="G330" s="1" t="s">
        <v>1466</v>
      </c>
      <c r="H330" s="1" t="s">
        <v>932</v>
      </c>
      <c r="I330" s="1" t="s">
        <v>1467</v>
      </c>
      <c r="J330" s="1" t="s">
        <v>51</v>
      </c>
      <c r="K330" s="3">
        <v>13.54</v>
      </c>
      <c r="L330">
        <v>3</v>
      </c>
      <c r="M330" s="3">
        <v>40.619999999999997</v>
      </c>
      <c r="N330" s="1" t="s">
        <v>21</v>
      </c>
      <c r="O330" s="1" t="s">
        <v>44</v>
      </c>
    </row>
    <row r="331" spans="1:15" x14ac:dyDescent="0.3">
      <c r="A331" s="1" t="s">
        <v>1468</v>
      </c>
      <c r="B331" s="2">
        <v>45019</v>
      </c>
      <c r="C331" s="1" t="s">
        <v>6667</v>
      </c>
      <c r="D331" s="1" t="s">
        <v>82</v>
      </c>
      <c r="E331">
        <v>2023</v>
      </c>
      <c r="F331" s="1" t="s">
        <v>118</v>
      </c>
      <c r="G331" s="1" t="s">
        <v>805</v>
      </c>
      <c r="H331" s="1" t="s">
        <v>416</v>
      </c>
      <c r="I331" s="1" t="s">
        <v>1469</v>
      </c>
      <c r="J331" s="1" t="s">
        <v>87</v>
      </c>
      <c r="K331" s="3">
        <v>30.9</v>
      </c>
      <c r="L331">
        <v>3</v>
      </c>
      <c r="M331" s="3">
        <v>92.7</v>
      </c>
      <c r="N331" s="1" t="s">
        <v>88</v>
      </c>
      <c r="O331" s="1" t="s">
        <v>22</v>
      </c>
    </row>
    <row r="332" spans="1:15" x14ac:dyDescent="0.3">
      <c r="A332" s="1" t="s">
        <v>1470</v>
      </c>
      <c r="B332" s="2">
        <v>45029</v>
      </c>
      <c r="C332" s="1" t="s">
        <v>6672</v>
      </c>
      <c r="D332" s="1" t="s">
        <v>82</v>
      </c>
      <c r="E332">
        <v>2023</v>
      </c>
      <c r="F332" s="1" t="s">
        <v>1471</v>
      </c>
      <c r="G332" s="1" t="s">
        <v>1472</v>
      </c>
      <c r="H332" s="1" t="s">
        <v>1210</v>
      </c>
      <c r="I332" s="1" t="s">
        <v>1211</v>
      </c>
      <c r="J332" s="1" t="s">
        <v>70</v>
      </c>
      <c r="K332" s="3">
        <v>7.28</v>
      </c>
      <c r="L332">
        <v>3</v>
      </c>
      <c r="M332" s="3">
        <v>21.84</v>
      </c>
      <c r="N332" s="1" t="s">
        <v>88</v>
      </c>
      <c r="O332" s="1" t="s">
        <v>52</v>
      </c>
    </row>
    <row r="333" spans="1:15" x14ac:dyDescent="0.3">
      <c r="A333" s="1" t="s">
        <v>1473</v>
      </c>
      <c r="B333" s="2">
        <v>45680</v>
      </c>
      <c r="C333" s="1" t="s">
        <v>6672</v>
      </c>
      <c r="D333" s="1" t="s">
        <v>210</v>
      </c>
      <c r="E333">
        <v>2025</v>
      </c>
      <c r="F333" s="1" t="s">
        <v>1474</v>
      </c>
      <c r="G333" s="1" t="s">
        <v>1475</v>
      </c>
      <c r="H333" s="1" t="s">
        <v>678</v>
      </c>
      <c r="I333" s="1" t="s">
        <v>679</v>
      </c>
      <c r="J333" s="1" t="s">
        <v>20</v>
      </c>
      <c r="K333" s="3">
        <v>31.89</v>
      </c>
      <c r="L333">
        <v>1</v>
      </c>
      <c r="M333" s="3">
        <v>31.89</v>
      </c>
      <c r="N333" s="1" t="s">
        <v>21</v>
      </c>
      <c r="O333" s="1" t="s">
        <v>193</v>
      </c>
    </row>
    <row r="334" spans="1:15" x14ac:dyDescent="0.3">
      <c r="A334" s="1" t="s">
        <v>1476</v>
      </c>
      <c r="B334" s="2">
        <v>45718</v>
      </c>
      <c r="C334" s="1" t="s">
        <v>6666</v>
      </c>
      <c r="D334" s="1" t="s">
        <v>15</v>
      </c>
      <c r="E334">
        <v>2025</v>
      </c>
      <c r="F334" s="1" t="s">
        <v>1477</v>
      </c>
      <c r="G334" s="1" t="s">
        <v>1478</v>
      </c>
      <c r="H334" s="1" t="s">
        <v>1479</v>
      </c>
      <c r="I334" s="1" t="s">
        <v>1480</v>
      </c>
      <c r="J334" s="1" t="s">
        <v>87</v>
      </c>
      <c r="K334" s="3">
        <v>30.01</v>
      </c>
      <c r="L334">
        <v>1</v>
      </c>
      <c r="M334" s="3">
        <v>30.01</v>
      </c>
      <c r="N334" s="1" t="s">
        <v>29</v>
      </c>
      <c r="O334" s="1" t="s">
        <v>37</v>
      </c>
    </row>
    <row r="335" spans="1:15" x14ac:dyDescent="0.3">
      <c r="A335" s="1" t="s">
        <v>1481</v>
      </c>
      <c r="B335" s="2">
        <v>44816</v>
      </c>
      <c r="C335" s="1" t="s">
        <v>6667</v>
      </c>
      <c r="D335" s="1" t="s">
        <v>60</v>
      </c>
      <c r="E335">
        <v>2022</v>
      </c>
      <c r="F335" s="1" t="s">
        <v>1482</v>
      </c>
      <c r="G335" s="1" t="s">
        <v>1483</v>
      </c>
      <c r="H335" s="1" t="s">
        <v>1152</v>
      </c>
      <c r="I335" s="1" t="s">
        <v>1190</v>
      </c>
      <c r="J335" s="1" t="s">
        <v>70</v>
      </c>
      <c r="K335" s="3">
        <v>9.14</v>
      </c>
      <c r="L335">
        <v>5</v>
      </c>
      <c r="M335" s="3">
        <v>45.7</v>
      </c>
      <c r="N335" s="1" t="s">
        <v>21</v>
      </c>
      <c r="O335" s="1" t="s">
        <v>22</v>
      </c>
    </row>
    <row r="336" spans="1:15" x14ac:dyDescent="0.3">
      <c r="A336" s="1" t="s">
        <v>1484</v>
      </c>
      <c r="B336" s="2">
        <v>45140</v>
      </c>
      <c r="C336" s="1" t="s">
        <v>6670</v>
      </c>
      <c r="D336" s="1" t="s">
        <v>90</v>
      </c>
      <c r="E336">
        <v>2023</v>
      </c>
      <c r="F336" s="1" t="s">
        <v>1485</v>
      </c>
      <c r="G336" s="1" t="s">
        <v>1486</v>
      </c>
      <c r="H336" s="1" t="s">
        <v>1487</v>
      </c>
      <c r="I336" s="1" t="s">
        <v>1488</v>
      </c>
      <c r="J336" s="1" t="s">
        <v>20</v>
      </c>
      <c r="K336" s="3">
        <v>49.34</v>
      </c>
      <c r="L336">
        <v>3</v>
      </c>
      <c r="M336" s="3">
        <v>148.02000000000001</v>
      </c>
      <c r="N336" s="1" t="s">
        <v>88</v>
      </c>
      <c r="O336" s="1" t="s">
        <v>52</v>
      </c>
    </row>
    <row r="337" spans="1:15" x14ac:dyDescent="0.3">
      <c r="A337" s="1" t="s">
        <v>1489</v>
      </c>
      <c r="B337" s="2">
        <v>45310</v>
      </c>
      <c r="C337" s="1" t="s">
        <v>6668</v>
      </c>
      <c r="D337" s="1" t="s">
        <v>210</v>
      </c>
      <c r="E337">
        <v>2024</v>
      </c>
      <c r="F337" s="1" t="s">
        <v>1490</v>
      </c>
      <c r="G337" s="1" t="s">
        <v>1491</v>
      </c>
      <c r="H337" s="1" t="s">
        <v>796</v>
      </c>
      <c r="I337" s="1" t="s">
        <v>797</v>
      </c>
      <c r="J337" s="1" t="s">
        <v>20</v>
      </c>
      <c r="K337" s="3">
        <v>25.24</v>
      </c>
      <c r="L337">
        <v>1</v>
      </c>
      <c r="M337" s="3">
        <v>25.24</v>
      </c>
      <c r="N337" s="1" t="s">
        <v>21</v>
      </c>
      <c r="O337" s="1" t="s">
        <v>95</v>
      </c>
    </row>
    <row r="338" spans="1:15" x14ac:dyDescent="0.3">
      <c r="A338" s="1" t="s">
        <v>1492</v>
      </c>
      <c r="B338" s="2">
        <v>45401</v>
      </c>
      <c r="C338" s="1" t="s">
        <v>6668</v>
      </c>
      <c r="D338" s="1" t="s">
        <v>82</v>
      </c>
      <c r="E338">
        <v>2024</v>
      </c>
      <c r="F338" s="1" t="s">
        <v>1043</v>
      </c>
      <c r="G338" s="1" t="s">
        <v>1493</v>
      </c>
      <c r="H338" s="1" t="s">
        <v>936</v>
      </c>
      <c r="I338" s="1" t="s">
        <v>1292</v>
      </c>
      <c r="J338" s="1" t="s">
        <v>51</v>
      </c>
      <c r="K338" s="3">
        <v>25.46</v>
      </c>
      <c r="L338">
        <v>5</v>
      </c>
      <c r="M338" s="3">
        <v>127.3</v>
      </c>
      <c r="N338" s="1" t="s">
        <v>21</v>
      </c>
      <c r="O338" s="1" t="s">
        <v>44</v>
      </c>
    </row>
    <row r="339" spans="1:15" x14ac:dyDescent="0.3">
      <c r="A339" s="1" t="s">
        <v>1494</v>
      </c>
      <c r="B339" s="2">
        <v>45468</v>
      </c>
      <c r="C339" s="1" t="s">
        <v>6671</v>
      </c>
      <c r="D339" s="1" t="s">
        <v>24</v>
      </c>
      <c r="E339">
        <v>2024</v>
      </c>
      <c r="F339" s="1" t="s">
        <v>1495</v>
      </c>
      <c r="G339" s="1" t="s">
        <v>1496</v>
      </c>
      <c r="H339" s="1" t="s">
        <v>1497</v>
      </c>
      <c r="I339" s="1" t="s">
        <v>1498</v>
      </c>
      <c r="J339" s="1" t="s">
        <v>70</v>
      </c>
      <c r="K339" s="3">
        <v>40.130000000000003</v>
      </c>
      <c r="L339">
        <v>4</v>
      </c>
      <c r="M339" s="3">
        <v>160.52000000000001</v>
      </c>
      <c r="N339" s="1" t="s">
        <v>6669</v>
      </c>
      <c r="O339" s="1" t="s">
        <v>22</v>
      </c>
    </row>
    <row r="340" spans="1:15" x14ac:dyDescent="0.3">
      <c r="A340" s="1" t="s">
        <v>1499</v>
      </c>
      <c r="B340" s="2">
        <v>45082</v>
      </c>
      <c r="C340" s="1" t="s">
        <v>6667</v>
      </c>
      <c r="D340" s="1" t="s">
        <v>24</v>
      </c>
      <c r="E340">
        <v>2023</v>
      </c>
      <c r="F340" s="1" t="s">
        <v>1500</v>
      </c>
      <c r="G340" s="1" t="s">
        <v>1501</v>
      </c>
      <c r="H340" s="1" t="s">
        <v>35</v>
      </c>
      <c r="I340" s="1" t="s">
        <v>36</v>
      </c>
      <c r="J340" s="1" t="s">
        <v>20</v>
      </c>
      <c r="K340" s="3">
        <v>20.239999999999998</v>
      </c>
      <c r="L340">
        <v>4</v>
      </c>
      <c r="M340" s="3">
        <v>80.959999999999994</v>
      </c>
      <c r="N340" s="1" t="s">
        <v>21</v>
      </c>
      <c r="O340" s="1" t="s">
        <v>22</v>
      </c>
    </row>
    <row r="341" spans="1:15" x14ac:dyDescent="0.3">
      <c r="A341" s="1" t="s">
        <v>1502</v>
      </c>
      <c r="B341" s="2">
        <v>44799</v>
      </c>
      <c r="C341" s="1" t="s">
        <v>6668</v>
      </c>
      <c r="D341" s="1" t="s">
        <v>90</v>
      </c>
      <c r="E341">
        <v>2022</v>
      </c>
      <c r="F341" s="1" t="s">
        <v>1503</v>
      </c>
      <c r="G341" s="1" t="s">
        <v>1504</v>
      </c>
      <c r="H341" s="1" t="s">
        <v>1505</v>
      </c>
      <c r="I341" s="1" t="s">
        <v>1506</v>
      </c>
      <c r="J341" s="1" t="s">
        <v>70</v>
      </c>
      <c r="K341" s="3">
        <v>14.47</v>
      </c>
      <c r="L341">
        <v>3</v>
      </c>
      <c r="M341" s="3">
        <v>43.41</v>
      </c>
      <c r="N341" s="1" t="s">
        <v>6669</v>
      </c>
      <c r="O341" s="1" t="s">
        <v>37</v>
      </c>
    </row>
    <row r="342" spans="1:15" x14ac:dyDescent="0.3">
      <c r="A342" s="1" t="s">
        <v>1507</v>
      </c>
      <c r="B342" s="2">
        <v>45442</v>
      </c>
      <c r="C342" s="1" t="s">
        <v>6672</v>
      </c>
      <c r="D342" s="1" t="s">
        <v>46</v>
      </c>
      <c r="E342">
        <v>2024</v>
      </c>
      <c r="F342" s="1" t="s">
        <v>1508</v>
      </c>
      <c r="G342" s="1" t="s">
        <v>1509</v>
      </c>
      <c r="H342" s="1" t="s">
        <v>717</v>
      </c>
      <c r="I342" s="1" t="s">
        <v>718</v>
      </c>
      <c r="J342" s="1" t="s">
        <v>70</v>
      </c>
      <c r="K342" s="3">
        <v>39.85</v>
      </c>
      <c r="L342">
        <v>3</v>
      </c>
      <c r="M342" s="3">
        <v>119.55</v>
      </c>
      <c r="N342" s="1" t="s">
        <v>29</v>
      </c>
      <c r="O342" s="1" t="s">
        <v>37</v>
      </c>
    </row>
    <row r="343" spans="1:15" x14ac:dyDescent="0.3">
      <c r="A343" s="1" t="s">
        <v>1510</v>
      </c>
      <c r="B343" s="2">
        <v>45450</v>
      </c>
      <c r="C343" s="1" t="s">
        <v>6668</v>
      </c>
      <c r="D343" s="1" t="s">
        <v>24</v>
      </c>
      <c r="E343">
        <v>2024</v>
      </c>
      <c r="F343" s="1" t="s">
        <v>1511</v>
      </c>
      <c r="G343" s="1" t="s">
        <v>1512</v>
      </c>
      <c r="H343" s="1" t="s">
        <v>1513</v>
      </c>
      <c r="I343" s="1" t="s">
        <v>1514</v>
      </c>
      <c r="J343" s="1" t="s">
        <v>20</v>
      </c>
      <c r="K343" s="3">
        <v>31.13</v>
      </c>
      <c r="L343">
        <v>2</v>
      </c>
      <c r="M343" s="3">
        <v>62.26</v>
      </c>
      <c r="N343" s="1" t="s">
        <v>29</v>
      </c>
      <c r="O343" s="1" t="s">
        <v>37</v>
      </c>
    </row>
    <row r="344" spans="1:15" x14ac:dyDescent="0.3">
      <c r="A344" s="1" t="s">
        <v>1515</v>
      </c>
      <c r="B344" s="2">
        <v>45641</v>
      </c>
      <c r="C344" s="1" t="s">
        <v>6666</v>
      </c>
      <c r="D344" s="1" t="s">
        <v>107</v>
      </c>
      <c r="E344">
        <v>2024</v>
      </c>
      <c r="F344" s="1" t="s">
        <v>1516</v>
      </c>
      <c r="G344" s="1" t="s">
        <v>1517</v>
      </c>
      <c r="H344" s="1" t="s">
        <v>1518</v>
      </c>
      <c r="I344" s="1" t="s">
        <v>1519</v>
      </c>
      <c r="J344" s="1" t="s">
        <v>87</v>
      </c>
      <c r="K344" s="3">
        <v>33.07</v>
      </c>
      <c r="L344">
        <v>2</v>
      </c>
      <c r="M344" s="3">
        <v>66.14</v>
      </c>
      <c r="N344" s="1" t="s">
        <v>21</v>
      </c>
      <c r="O344" s="1" t="s">
        <v>37</v>
      </c>
    </row>
    <row r="345" spans="1:15" x14ac:dyDescent="0.3">
      <c r="A345" s="1" t="s">
        <v>1520</v>
      </c>
      <c r="B345" s="2">
        <v>45267</v>
      </c>
      <c r="C345" s="1" t="s">
        <v>6672</v>
      </c>
      <c r="D345" s="1" t="s">
        <v>107</v>
      </c>
      <c r="E345">
        <v>2023</v>
      </c>
      <c r="F345" s="1" t="s">
        <v>1521</v>
      </c>
      <c r="G345" s="1" t="s">
        <v>1522</v>
      </c>
      <c r="H345" s="1" t="s">
        <v>197</v>
      </c>
      <c r="I345" s="1" t="s">
        <v>198</v>
      </c>
      <c r="J345" s="1" t="s">
        <v>20</v>
      </c>
      <c r="K345" s="3">
        <v>7.47</v>
      </c>
      <c r="L345">
        <v>4</v>
      </c>
      <c r="M345" s="3">
        <v>29.88</v>
      </c>
      <c r="N345" s="1" t="s">
        <v>6669</v>
      </c>
      <c r="O345" s="1" t="s">
        <v>193</v>
      </c>
    </row>
    <row r="346" spans="1:15" x14ac:dyDescent="0.3">
      <c r="A346" s="1" t="s">
        <v>1523</v>
      </c>
      <c r="B346" s="2">
        <v>45482</v>
      </c>
      <c r="C346" s="1" t="s">
        <v>6671</v>
      </c>
      <c r="D346" s="1" t="s">
        <v>32</v>
      </c>
      <c r="E346">
        <v>2024</v>
      </c>
      <c r="F346" s="1" t="s">
        <v>1524</v>
      </c>
      <c r="G346" s="1" t="s">
        <v>1525</v>
      </c>
      <c r="H346" s="1" t="s">
        <v>1194</v>
      </c>
      <c r="I346" s="1" t="s">
        <v>1195</v>
      </c>
      <c r="J346" s="1" t="s">
        <v>70</v>
      </c>
      <c r="K346" s="3">
        <v>18.52</v>
      </c>
      <c r="L346">
        <v>1</v>
      </c>
      <c r="M346" s="3">
        <v>18.52</v>
      </c>
      <c r="N346" s="1" t="s">
        <v>21</v>
      </c>
      <c r="O346" s="1" t="s">
        <v>193</v>
      </c>
    </row>
    <row r="347" spans="1:15" x14ac:dyDescent="0.3">
      <c r="A347" s="1" t="s">
        <v>1526</v>
      </c>
      <c r="B347" s="2">
        <v>45452</v>
      </c>
      <c r="C347" s="1" t="s">
        <v>6666</v>
      </c>
      <c r="D347" s="1" t="s">
        <v>24</v>
      </c>
      <c r="E347">
        <v>2024</v>
      </c>
      <c r="F347" s="1" t="s">
        <v>1527</v>
      </c>
      <c r="G347" s="1" t="s">
        <v>1528</v>
      </c>
      <c r="H347" s="1" t="s">
        <v>974</v>
      </c>
      <c r="I347" s="1" t="s">
        <v>975</v>
      </c>
      <c r="J347" s="1" t="s">
        <v>20</v>
      </c>
      <c r="K347" s="3">
        <v>18.600000000000001</v>
      </c>
      <c r="L347">
        <v>1</v>
      </c>
      <c r="M347" s="3">
        <v>18.600000000000001</v>
      </c>
      <c r="N347" s="1" t="s">
        <v>29</v>
      </c>
      <c r="O347" s="1" t="s">
        <v>80</v>
      </c>
    </row>
    <row r="348" spans="1:15" x14ac:dyDescent="0.3">
      <c r="A348" s="1" t="s">
        <v>1531</v>
      </c>
      <c r="B348" s="2">
        <v>45081</v>
      </c>
      <c r="C348" s="1" t="s">
        <v>6666</v>
      </c>
      <c r="D348" s="1" t="s">
        <v>24</v>
      </c>
      <c r="E348">
        <v>2023</v>
      </c>
      <c r="F348" s="1" t="s">
        <v>97</v>
      </c>
      <c r="G348" s="1" t="s">
        <v>98</v>
      </c>
      <c r="H348" s="1" t="s">
        <v>176</v>
      </c>
      <c r="I348" s="1" t="s">
        <v>1532</v>
      </c>
      <c r="J348" s="1" t="s">
        <v>70</v>
      </c>
      <c r="K348" s="3">
        <v>44.8</v>
      </c>
      <c r="L348">
        <v>4</v>
      </c>
      <c r="M348" s="3">
        <v>179.2</v>
      </c>
      <c r="N348" s="1" t="s">
        <v>21</v>
      </c>
      <c r="O348" s="1" t="s">
        <v>193</v>
      </c>
    </row>
    <row r="349" spans="1:15" x14ac:dyDescent="0.3">
      <c r="A349" s="1" t="s">
        <v>1533</v>
      </c>
      <c r="B349" s="2">
        <v>45517</v>
      </c>
      <c r="C349" s="1" t="s">
        <v>6671</v>
      </c>
      <c r="D349" s="1" t="s">
        <v>90</v>
      </c>
      <c r="E349">
        <v>2024</v>
      </c>
      <c r="F349" s="1" t="s">
        <v>245</v>
      </c>
      <c r="G349" s="1" t="s">
        <v>1534</v>
      </c>
      <c r="H349" s="1" t="s">
        <v>1535</v>
      </c>
      <c r="I349" s="1" t="s">
        <v>1536</v>
      </c>
      <c r="J349" s="1" t="s">
        <v>51</v>
      </c>
      <c r="K349" s="3">
        <v>15.98</v>
      </c>
      <c r="L349">
        <v>1</v>
      </c>
      <c r="M349" s="3">
        <v>15.98</v>
      </c>
      <c r="N349" s="1" t="s">
        <v>21</v>
      </c>
      <c r="O349" s="1" t="s">
        <v>22</v>
      </c>
    </row>
    <row r="350" spans="1:15" x14ac:dyDescent="0.3">
      <c r="A350" s="1" t="s">
        <v>1537</v>
      </c>
      <c r="B350" s="2">
        <v>45278</v>
      </c>
      <c r="C350" s="1" t="s">
        <v>6667</v>
      </c>
      <c r="D350" s="1" t="s">
        <v>107</v>
      </c>
      <c r="E350">
        <v>2023</v>
      </c>
      <c r="F350" s="1" t="s">
        <v>270</v>
      </c>
      <c r="G350" s="1" t="s">
        <v>271</v>
      </c>
      <c r="H350" s="1" t="s">
        <v>1538</v>
      </c>
      <c r="I350" s="1" t="s">
        <v>1539</v>
      </c>
      <c r="J350" s="1" t="s">
        <v>87</v>
      </c>
      <c r="K350" s="3">
        <v>27.37</v>
      </c>
      <c r="L350">
        <v>2</v>
      </c>
      <c r="M350" s="3">
        <v>54.74</v>
      </c>
      <c r="N350" s="1" t="s">
        <v>21</v>
      </c>
      <c r="O350" s="1" t="s">
        <v>193</v>
      </c>
    </row>
    <row r="351" spans="1:15" x14ac:dyDescent="0.3">
      <c r="A351" s="1" t="s">
        <v>1540</v>
      </c>
      <c r="B351" s="2">
        <v>45166</v>
      </c>
      <c r="C351" s="1" t="s">
        <v>6667</v>
      </c>
      <c r="D351" s="1" t="s">
        <v>90</v>
      </c>
      <c r="E351">
        <v>2023</v>
      </c>
      <c r="F351" s="1" t="s">
        <v>216</v>
      </c>
      <c r="G351" s="1" t="s">
        <v>217</v>
      </c>
      <c r="H351" s="1" t="s">
        <v>1541</v>
      </c>
      <c r="I351" s="1" t="s">
        <v>1542</v>
      </c>
      <c r="J351" s="1" t="s">
        <v>51</v>
      </c>
      <c r="K351" s="3">
        <v>35.36</v>
      </c>
      <c r="L351">
        <v>4</v>
      </c>
      <c r="M351" s="3">
        <v>141.44</v>
      </c>
      <c r="N351" s="1" t="s">
        <v>29</v>
      </c>
      <c r="O351" s="1" t="s">
        <v>22</v>
      </c>
    </row>
    <row r="352" spans="1:15" x14ac:dyDescent="0.3">
      <c r="A352" s="1" t="s">
        <v>1543</v>
      </c>
      <c r="B352" s="2">
        <v>45022</v>
      </c>
      <c r="C352" s="1" t="s">
        <v>6672</v>
      </c>
      <c r="D352" s="1" t="s">
        <v>82</v>
      </c>
      <c r="E352">
        <v>2023</v>
      </c>
      <c r="F352" s="1" t="s">
        <v>1544</v>
      </c>
      <c r="G352" s="1" t="s">
        <v>1545</v>
      </c>
      <c r="H352" s="1" t="s">
        <v>1546</v>
      </c>
      <c r="I352" s="1" t="s">
        <v>1547</v>
      </c>
      <c r="J352" s="1" t="s">
        <v>70</v>
      </c>
      <c r="K352" s="3">
        <v>14.54</v>
      </c>
      <c r="L352">
        <v>1</v>
      </c>
      <c r="M352" s="3">
        <v>14.54</v>
      </c>
      <c r="N352" s="1" t="s">
        <v>6669</v>
      </c>
      <c r="O352" s="1" t="s">
        <v>22</v>
      </c>
    </row>
    <row r="353" spans="1:15" x14ac:dyDescent="0.3">
      <c r="A353" s="1" t="s">
        <v>1548</v>
      </c>
      <c r="B353" s="2">
        <v>45314</v>
      </c>
      <c r="C353" s="1" t="s">
        <v>6671</v>
      </c>
      <c r="D353" s="1" t="s">
        <v>210</v>
      </c>
      <c r="E353">
        <v>2024</v>
      </c>
      <c r="F353" s="1" t="s">
        <v>1549</v>
      </c>
      <c r="G353" s="1" t="s">
        <v>1550</v>
      </c>
      <c r="H353" s="1" t="s">
        <v>580</v>
      </c>
      <c r="I353" s="1" t="s">
        <v>581</v>
      </c>
      <c r="J353" s="1" t="s">
        <v>51</v>
      </c>
      <c r="K353" s="3">
        <v>7.92</v>
      </c>
      <c r="L353">
        <v>1</v>
      </c>
      <c r="M353" s="3">
        <v>7.92</v>
      </c>
      <c r="N353" s="1" t="s">
        <v>21</v>
      </c>
      <c r="O353" s="1" t="s">
        <v>193</v>
      </c>
    </row>
    <row r="354" spans="1:15" x14ac:dyDescent="0.3">
      <c r="A354" s="1" t="s">
        <v>1551</v>
      </c>
      <c r="B354" s="2">
        <v>45508</v>
      </c>
      <c r="C354" s="1" t="s">
        <v>6666</v>
      </c>
      <c r="D354" s="1" t="s">
        <v>90</v>
      </c>
      <c r="E354">
        <v>2024</v>
      </c>
      <c r="F354" s="1" t="s">
        <v>1490</v>
      </c>
      <c r="G354" s="1" t="s">
        <v>1491</v>
      </c>
      <c r="H354" s="1" t="s">
        <v>1552</v>
      </c>
      <c r="I354" s="1" t="s">
        <v>1553</v>
      </c>
      <c r="J354" s="1" t="s">
        <v>51</v>
      </c>
      <c r="K354" s="3">
        <v>15.69</v>
      </c>
      <c r="L354">
        <v>3</v>
      </c>
      <c r="M354" s="3">
        <v>47.07</v>
      </c>
      <c r="N354" s="1" t="s">
        <v>88</v>
      </c>
      <c r="O354" s="1" t="s">
        <v>52</v>
      </c>
    </row>
    <row r="355" spans="1:15" x14ac:dyDescent="0.3">
      <c r="A355" s="1" t="s">
        <v>1554</v>
      </c>
      <c r="B355" s="2">
        <v>45322</v>
      </c>
      <c r="C355" s="1" t="s">
        <v>6670</v>
      </c>
      <c r="D355" s="1" t="s">
        <v>210</v>
      </c>
      <c r="E355">
        <v>2024</v>
      </c>
      <c r="F355" s="1" t="s">
        <v>1555</v>
      </c>
      <c r="G355" s="1" t="s">
        <v>1556</v>
      </c>
      <c r="H355" s="1" t="s">
        <v>1557</v>
      </c>
      <c r="I355" s="1" t="s">
        <v>1558</v>
      </c>
      <c r="J355" s="1" t="s">
        <v>20</v>
      </c>
      <c r="K355" s="3">
        <v>32.78</v>
      </c>
      <c r="L355">
        <v>5</v>
      </c>
      <c r="M355" s="3">
        <v>163.9</v>
      </c>
      <c r="N355" s="1" t="s">
        <v>29</v>
      </c>
      <c r="O355" s="1" t="s">
        <v>22</v>
      </c>
    </row>
    <row r="356" spans="1:15" x14ac:dyDescent="0.3">
      <c r="A356" s="1" t="s">
        <v>1559</v>
      </c>
      <c r="B356" s="2">
        <v>45849</v>
      </c>
      <c r="C356" s="1" t="s">
        <v>6668</v>
      </c>
      <c r="D356" s="1" t="s">
        <v>32</v>
      </c>
      <c r="E356">
        <v>2025</v>
      </c>
      <c r="F356" s="1" t="s">
        <v>1560</v>
      </c>
      <c r="G356" s="1" t="s">
        <v>1561</v>
      </c>
      <c r="H356" s="1" t="s">
        <v>287</v>
      </c>
      <c r="I356" s="1" t="s">
        <v>1562</v>
      </c>
      <c r="J356" s="1" t="s">
        <v>70</v>
      </c>
      <c r="K356" s="3">
        <v>8.5399999999999991</v>
      </c>
      <c r="L356">
        <v>1</v>
      </c>
      <c r="M356" s="3">
        <v>8.5399999999999991</v>
      </c>
      <c r="N356" s="1" t="s">
        <v>6669</v>
      </c>
      <c r="O356" s="1" t="s">
        <v>30</v>
      </c>
    </row>
    <row r="357" spans="1:15" x14ac:dyDescent="0.3">
      <c r="A357" s="1" t="s">
        <v>1563</v>
      </c>
      <c r="B357" s="2">
        <v>45103</v>
      </c>
      <c r="C357" s="1" t="s">
        <v>6667</v>
      </c>
      <c r="D357" s="1" t="s">
        <v>24</v>
      </c>
      <c r="E357">
        <v>2023</v>
      </c>
      <c r="F357" s="1" t="s">
        <v>1564</v>
      </c>
      <c r="G357" s="1" t="s">
        <v>1565</v>
      </c>
      <c r="H357" s="1" t="s">
        <v>1566</v>
      </c>
      <c r="I357" s="1" t="s">
        <v>1567</v>
      </c>
      <c r="J357" s="1" t="s">
        <v>20</v>
      </c>
      <c r="K357" s="3">
        <v>11</v>
      </c>
      <c r="L357">
        <v>4</v>
      </c>
      <c r="M357" s="3">
        <v>44</v>
      </c>
      <c r="N357" s="1" t="s">
        <v>6669</v>
      </c>
      <c r="O357" s="1" t="s">
        <v>193</v>
      </c>
    </row>
    <row r="358" spans="1:15" x14ac:dyDescent="0.3">
      <c r="A358" s="1" t="s">
        <v>1568</v>
      </c>
      <c r="B358" s="2">
        <v>44904</v>
      </c>
      <c r="C358" s="1" t="s">
        <v>6668</v>
      </c>
      <c r="D358" s="1" t="s">
        <v>107</v>
      </c>
      <c r="E358">
        <v>2022</v>
      </c>
      <c r="F358" s="1" t="s">
        <v>1569</v>
      </c>
      <c r="G358" s="1" t="s">
        <v>1570</v>
      </c>
      <c r="H358" s="1" t="s">
        <v>1571</v>
      </c>
      <c r="I358" s="1" t="s">
        <v>1572</v>
      </c>
      <c r="J358" s="1" t="s">
        <v>51</v>
      </c>
      <c r="K358" s="3">
        <v>26.47</v>
      </c>
      <c r="L358">
        <v>2</v>
      </c>
      <c r="M358" s="3">
        <v>52.94</v>
      </c>
      <c r="N358" s="1" t="s">
        <v>6669</v>
      </c>
      <c r="O358" s="1" t="s">
        <v>30</v>
      </c>
    </row>
    <row r="359" spans="1:15" x14ac:dyDescent="0.3">
      <c r="A359" s="1" t="s">
        <v>1573</v>
      </c>
      <c r="B359" s="2">
        <v>45345</v>
      </c>
      <c r="C359" s="1" t="s">
        <v>6668</v>
      </c>
      <c r="D359" s="1" t="s">
        <v>39</v>
      </c>
      <c r="E359">
        <v>2024</v>
      </c>
      <c r="F359" s="1" t="s">
        <v>205</v>
      </c>
      <c r="G359" s="1" t="s">
        <v>1574</v>
      </c>
      <c r="H359" s="1" t="s">
        <v>1219</v>
      </c>
      <c r="I359" s="1" t="s">
        <v>1220</v>
      </c>
      <c r="J359" s="1" t="s">
        <v>70</v>
      </c>
      <c r="K359" s="3">
        <v>20.2</v>
      </c>
      <c r="L359">
        <v>4</v>
      </c>
      <c r="M359" s="3">
        <v>80.8</v>
      </c>
      <c r="N359" s="1" t="s">
        <v>21</v>
      </c>
      <c r="O359" s="1" t="s">
        <v>37</v>
      </c>
    </row>
    <row r="360" spans="1:15" x14ac:dyDescent="0.3">
      <c r="A360" s="1" t="s">
        <v>1575</v>
      </c>
      <c r="B360" s="2">
        <v>45649</v>
      </c>
      <c r="C360" s="1" t="s">
        <v>6667</v>
      </c>
      <c r="D360" s="1" t="s">
        <v>107</v>
      </c>
      <c r="E360">
        <v>2024</v>
      </c>
      <c r="F360" s="1" t="s">
        <v>1235</v>
      </c>
      <c r="G360" s="1" t="s">
        <v>1576</v>
      </c>
      <c r="H360" s="1" t="s">
        <v>282</v>
      </c>
      <c r="I360" s="1" t="s">
        <v>1577</v>
      </c>
      <c r="J360" s="1" t="s">
        <v>87</v>
      </c>
      <c r="K360" s="3">
        <v>25.59</v>
      </c>
      <c r="L360">
        <v>1</v>
      </c>
      <c r="M360" s="3">
        <v>25.59</v>
      </c>
      <c r="N360" s="1" t="s">
        <v>21</v>
      </c>
      <c r="O360" s="1" t="s">
        <v>193</v>
      </c>
    </row>
    <row r="361" spans="1:15" x14ac:dyDescent="0.3">
      <c r="A361" s="1" t="s">
        <v>1578</v>
      </c>
      <c r="B361" s="2">
        <v>45155</v>
      </c>
      <c r="C361" s="1" t="s">
        <v>6672</v>
      </c>
      <c r="D361" s="1" t="s">
        <v>90</v>
      </c>
      <c r="E361">
        <v>2023</v>
      </c>
      <c r="F361" s="1" t="s">
        <v>799</v>
      </c>
      <c r="G361" s="1" t="s">
        <v>1579</v>
      </c>
      <c r="H361" s="1" t="s">
        <v>1580</v>
      </c>
      <c r="I361" s="1" t="s">
        <v>1581</v>
      </c>
      <c r="J361" s="1" t="s">
        <v>20</v>
      </c>
      <c r="K361" s="3">
        <v>32.86</v>
      </c>
      <c r="L361">
        <v>3</v>
      </c>
      <c r="M361" s="3">
        <v>98.58</v>
      </c>
      <c r="N361" s="1" t="s">
        <v>6669</v>
      </c>
      <c r="O361" s="1" t="s">
        <v>44</v>
      </c>
    </row>
    <row r="362" spans="1:15" x14ac:dyDescent="0.3">
      <c r="A362" s="1" t="s">
        <v>1582</v>
      </c>
      <c r="B362" s="2">
        <v>44981</v>
      </c>
      <c r="C362" s="1" t="s">
        <v>6668</v>
      </c>
      <c r="D362" s="1" t="s">
        <v>39</v>
      </c>
      <c r="E362">
        <v>2023</v>
      </c>
      <c r="F362" s="1" t="s">
        <v>1583</v>
      </c>
      <c r="G362" s="1" t="s">
        <v>1584</v>
      </c>
      <c r="H362" s="1" t="s">
        <v>782</v>
      </c>
      <c r="I362" s="1" t="s">
        <v>783</v>
      </c>
      <c r="J362" s="1" t="s">
        <v>51</v>
      </c>
      <c r="K362" s="3">
        <v>28.84</v>
      </c>
      <c r="L362">
        <v>2</v>
      </c>
      <c r="M362" s="3">
        <v>57.68</v>
      </c>
      <c r="N362" s="1" t="s">
        <v>29</v>
      </c>
      <c r="O362" s="1" t="s">
        <v>193</v>
      </c>
    </row>
    <row r="363" spans="1:15" x14ac:dyDescent="0.3">
      <c r="A363" s="1" t="s">
        <v>1585</v>
      </c>
      <c r="B363" s="2">
        <v>45470</v>
      </c>
      <c r="C363" s="1" t="s">
        <v>6672</v>
      </c>
      <c r="D363" s="1" t="s">
        <v>24</v>
      </c>
      <c r="E363">
        <v>2024</v>
      </c>
      <c r="F363" s="1" t="s">
        <v>839</v>
      </c>
      <c r="G363" s="1" t="s">
        <v>840</v>
      </c>
      <c r="H363" s="1" t="s">
        <v>955</v>
      </c>
      <c r="I363" s="1" t="s">
        <v>1586</v>
      </c>
      <c r="J363" s="1" t="s">
        <v>20</v>
      </c>
      <c r="K363" s="3">
        <v>32.57</v>
      </c>
      <c r="L363">
        <v>1</v>
      </c>
      <c r="M363" s="3">
        <v>32.57</v>
      </c>
      <c r="N363" s="1" t="s">
        <v>29</v>
      </c>
      <c r="O363" s="1" t="s">
        <v>95</v>
      </c>
    </row>
    <row r="364" spans="1:15" x14ac:dyDescent="0.3">
      <c r="A364" s="1" t="s">
        <v>1587</v>
      </c>
      <c r="B364" s="2">
        <v>45378</v>
      </c>
      <c r="C364" s="1" t="s">
        <v>6670</v>
      </c>
      <c r="D364" s="1" t="s">
        <v>15</v>
      </c>
      <c r="E364">
        <v>2024</v>
      </c>
      <c r="F364" s="1" t="s">
        <v>1588</v>
      </c>
      <c r="G364" s="1" t="s">
        <v>1589</v>
      </c>
      <c r="H364" s="1" t="s">
        <v>1590</v>
      </c>
      <c r="I364" s="1" t="s">
        <v>1591</v>
      </c>
      <c r="J364" s="1" t="s">
        <v>20</v>
      </c>
      <c r="K364" s="3">
        <v>24.68</v>
      </c>
      <c r="L364">
        <v>4</v>
      </c>
      <c r="M364" s="3">
        <v>98.72</v>
      </c>
      <c r="N364" s="1" t="s">
        <v>6669</v>
      </c>
      <c r="O364" s="1" t="s">
        <v>22</v>
      </c>
    </row>
    <row r="365" spans="1:15" x14ac:dyDescent="0.3">
      <c r="A365" s="1" t="s">
        <v>1592</v>
      </c>
      <c r="B365" s="2">
        <v>45601</v>
      </c>
      <c r="C365" s="1" t="s">
        <v>6671</v>
      </c>
      <c r="D365" s="1" t="s">
        <v>54</v>
      </c>
      <c r="E365">
        <v>2024</v>
      </c>
      <c r="F365" s="1" t="s">
        <v>1593</v>
      </c>
      <c r="G365" s="1" t="s">
        <v>1594</v>
      </c>
      <c r="H365" s="1" t="s">
        <v>1243</v>
      </c>
      <c r="I365" s="1" t="s">
        <v>1244</v>
      </c>
      <c r="J365" s="1" t="s">
        <v>70</v>
      </c>
      <c r="K365" s="3">
        <v>44.88</v>
      </c>
      <c r="L365">
        <v>5</v>
      </c>
      <c r="M365" s="3">
        <v>224.4</v>
      </c>
      <c r="N365" s="1" t="s">
        <v>6669</v>
      </c>
      <c r="O365" s="1" t="s">
        <v>22</v>
      </c>
    </row>
    <row r="366" spans="1:15" x14ac:dyDescent="0.3">
      <c r="A366" s="1" t="s">
        <v>1595</v>
      </c>
      <c r="B366" s="2">
        <v>44942</v>
      </c>
      <c r="C366" s="1" t="s">
        <v>6667</v>
      </c>
      <c r="D366" s="1" t="s">
        <v>210</v>
      </c>
      <c r="E366">
        <v>2023</v>
      </c>
      <c r="F366" s="1" t="s">
        <v>1596</v>
      </c>
      <c r="G366" s="1" t="s">
        <v>1597</v>
      </c>
      <c r="H366" s="1" t="s">
        <v>559</v>
      </c>
      <c r="I366" s="1" t="s">
        <v>1598</v>
      </c>
      <c r="J366" s="1" t="s">
        <v>87</v>
      </c>
      <c r="K366" s="3">
        <v>39.25</v>
      </c>
      <c r="L366">
        <v>1</v>
      </c>
      <c r="M366" s="3">
        <v>39.25</v>
      </c>
      <c r="N366" s="1" t="s">
        <v>88</v>
      </c>
      <c r="O366" s="1" t="s">
        <v>30</v>
      </c>
    </row>
    <row r="367" spans="1:15" x14ac:dyDescent="0.3">
      <c r="A367" s="1" t="s">
        <v>1599</v>
      </c>
      <c r="B367" s="2">
        <v>45435</v>
      </c>
      <c r="C367" s="1" t="s">
        <v>6672</v>
      </c>
      <c r="D367" s="1" t="s">
        <v>46</v>
      </c>
      <c r="E367">
        <v>2024</v>
      </c>
      <c r="F367" s="1" t="s">
        <v>1600</v>
      </c>
      <c r="G367" s="1" t="s">
        <v>1601</v>
      </c>
      <c r="H367" s="1" t="s">
        <v>1602</v>
      </c>
      <c r="I367" s="1" t="s">
        <v>1603</v>
      </c>
      <c r="J367" s="1" t="s">
        <v>20</v>
      </c>
      <c r="K367" s="3">
        <v>22.92</v>
      </c>
      <c r="L367">
        <v>5</v>
      </c>
      <c r="M367" s="3">
        <v>114.6</v>
      </c>
      <c r="N367" s="1" t="s">
        <v>21</v>
      </c>
      <c r="O367" s="1" t="s">
        <v>80</v>
      </c>
    </row>
    <row r="368" spans="1:15" x14ac:dyDescent="0.3">
      <c r="A368" s="1" t="s">
        <v>1604</v>
      </c>
      <c r="B368" s="2">
        <v>44949</v>
      </c>
      <c r="C368" s="1" t="s">
        <v>6667</v>
      </c>
      <c r="D368" s="1" t="s">
        <v>210</v>
      </c>
      <c r="E368">
        <v>2023</v>
      </c>
      <c r="F368" s="1" t="s">
        <v>295</v>
      </c>
      <c r="G368" s="1" t="s">
        <v>1605</v>
      </c>
      <c r="H368" s="1" t="s">
        <v>1606</v>
      </c>
      <c r="I368" s="1" t="s">
        <v>1607</v>
      </c>
      <c r="J368" s="1" t="s">
        <v>20</v>
      </c>
      <c r="K368" s="3">
        <v>46.5</v>
      </c>
      <c r="L368">
        <v>1</v>
      </c>
      <c r="M368" s="3">
        <v>46.5</v>
      </c>
      <c r="N368" s="1" t="s">
        <v>88</v>
      </c>
      <c r="O368" s="1" t="s">
        <v>52</v>
      </c>
    </row>
    <row r="369" spans="1:15" x14ac:dyDescent="0.3">
      <c r="A369" s="1" t="s">
        <v>1608</v>
      </c>
      <c r="B369" s="2">
        <v>45135</v>
      </c>
      <c r="C369" s="1" t="s">
        <v>6668</v>
      </c>
      <c r="D369" s="1" t="s">
        <v>32</v>
      </c>
      <c r="E369">
        <v>2023</v>
      </c>
      <c r="F369" s="1" t="s">
        <v>881</v>
      </c>
      <c r="G369" s="1" t="s">
        <v>882</v>
      </c>
      <c r="H369" s="1" t="s">
        <v>1609</v>
      </c>
      <c r="I369" s="1" t="s">
        <v>1610</v>
      </c>
      <c r="J369" s="1" t="s">
        <v>87</v>
      </c>
      <c r="K369" s="3">
        <v>41.87</v>
      </c>
      <c r="L369">
        <v>4</v>
      </c>
      <c r="M369" s="3">
        <v>167.48</v>
      </c>
      <c r="N369" s="1" t="s">
        <v>29</v>
      </c>
      <c r="O369" s="1" t="s">
        <v>22</v>
      </c>
    </row>
    <row r="370" spans="1:15" x14ac:dyDescent="0.3">
      <c r="A370" s="1" t="s">
        <v>1611</v>
      </c>
      <c r="B370" s="2">
        <v>44890</v>
      </c>
      <c r="C370" s="1" t="s">
        <v>6668</v>
      </c>
      <c r="D370" s="1" t="s">
        <v>54</v>
      </c>
      <c r="E370">
        <v>2022</v>
      </c>
      <c r="F370" s="1" t="s">
        <v>1043</v>
      </c>
      <c r="G370" s="1" t="s">
        <v>1612</v>
      </c>
      <c r="H370" s="1" t="s">
        <v>1613</v>
      </c>
      <c r="I370" s="1" t="s">
        <v>1614</v>
      </c>
      <c r="J370" s="1" t="s">
        <v>70</v>
      </c>
      <c r="K370" s="3">
        <v>40.76</v>
      </c>
      <c r="L370">
        <v>1</v>
      </c>
      <c r="M370" s="3">
        <v>40.76</v>
      </c>
      <c r="N370" s="1" t="s">
        <v>6669</v>
      </c>
      <c r="O370" s="1" t="s">
        <v>37</v>
      </c>
    </row>
    <row r="371" spans="1:15" x14ac:dyDescent="0.3">
      <c r="A371" s="1" t="s">
        <v>1615</v>
      </c>
      <c r="B371" s="2">
        <v>45417</v>
      </c>
      <c r="C371" s="1" t="s">
        <v>6666</v>
      </c>
      <c r="D371" s="1" t="s">
        <v>46</v>
      </c>
      <c r="E371">
        <v>2024</v>
      </c>
      <c r="F371" s="1" t="s">
        <v>1616</v>
      </c>
      <c r="G371" s="1" t="s">
        <v>1617</v>
      </c>
      <c r="H371" s="1" t="s">
        <v>1618</v>
      </c>
      <c r="I371" s="1" t="s">
        <v>1619</v>
      </c>
      <c r="J371" s="1" t="s">
        <v>51</v>
      </c>
      <c r="K371" s="3">
        <v>28.94</v>
      </c>
      <c r="L371">
        <v>2</v>
      </c>
      <c r="M371" s="3">
        <v>57.88</v>
      </c>
      <c r="N371" s="1" t="s">
        <v>29</v>
      </c>
      <c r="O371" s="1" t="s">
        <v>37</v>
      </c>
    </row>
    <row r="372" spans="1:15" x14ac:dyDescent="0.3">
      <c r="A372" s="1" t="s">
        <v>1620</v>
      </c>
      <c r="B372" s="2">
        <v>45579</v>
      </c>
      <c r="C372" s="1" t="s">
        <v>6667</v>
      </c>
      <c r="D372" s="1" t="s">
        <v>133</v>
      </c>
      <c r="E372">
        <v>2024</v>
      </c>
      <c r="F372" s="1" t="s">
        <v>1621</v>
      </c>
      <c r="G372" s="1" t="s">
        <v>1622</v>
      </c>
      <c r="H372" s="1" t="s">
        <v>247</v>
      </c>
      <c r="I372" s="1" t="s">
        <v>248</v>
      </c>
      <c r="J372" s="1" t="s">
        <v>87</v>
      </c>
      <c r="K372" s="3">
        <v>11.47</v>
      </c>
      <c r="L372">
        <v>3</v>
      </c>
      <c r="M372" s="3">
        <v>34.409999999999997</v>
      </c>
      <c r="N372" s="1" t="s">
        <v>21</v>
      </c>
      <c r="O372" s="1" t="s">
        <v>80</v>
      </c>
    </row>
    <row r="373" spans="1:15" x14ac:dyDescent="0.3">
      <c r="A373" s="1" t="s">
        <v>1623</v>
      </c>
      <c r="B373" s="2">
        <v>45249</v>
      </c>
      <c r="C373" s="1" t="s">
        <v>6666</v>
      </c>
      <c r="D373" s="1" t="s">
        <v>54</v>
      </c>
      <c r="E373">
        <v>2023</v>
      </c>
      <c r="F373" s="1" t="s">
        <v>1624</v>
      </c>
      <c r="G373" s="1" t="s">
        <v>1625</v>
      </c>
      <c r="H373" s="1" t="s">
        <v>697</v>
      </c>
      <c r="I373" s="1" t="s">
        <v>1626</v>
      </c>
      <c r="J373" s="1" t="s">
        <v>70</v>
      </c>
      <c r="K373" s="3">
        <v>44.26</v>
      </c>
      <c r="L373">
        <v>4</v>
      </c>
      <c r="M373" s="3">
        <v>177.04</v>
      </c>
      <c r="N373" s="1" t="s">
        <v>29</v>
      </c>
      <c r="O373" s="1" t="s">
        <v>22</v>
      </c>
    </row>
    <row r="374" spans="1:15" x14ac:dyDescent="0.3">
      <c r="A374" s="1" t="s">
        <v>1627</v>
      </c>
      <c r="B374" s="2">
        <v>45034</v>
      </c>
      <c r="C374" s="1" t="s">
        <v>6671</v>
      </c>
      <c r="D374" s="1" t="s">
        <v>82</v>
      </c>
      <c r="E374">
        <v>2023</v>
      </c>
      <c r="F374" s="1" t="s">
        <v>490</v>
      </c>
      <c r="G374" s="1" t="s">
        <v>491</v>
      </c>
      <c r="H374" s="1" t="s">
        <v>1060</v>
      </c>
      <c r="I374" s="1" t="s">
        <v>1061</v>
      </c>
      <c r="J374" s="1" t="s">
        <v>87</v>
      </c>
      <c r="K374" s="3">
        <v>12.62</v>
      </c>
      <c r="L374">
        <v>4</v>
      </c>
      <c r="M374" s="3">
        <v>50.48</v>
      </c>
      <c r="N374" s="1" t="s">
        <v>6669</v>
      </c>
      <c r="O374" s="1" t="s">
        <v>52</v>
      </c>
    </row>
    <row r="375" spans="1:15" x14ac:dyDescent="0.3">
      <c r="A375" s="1" t="s">
        <v>1628</v>
      </c>
      <c r="B375" s="2">
        <v>45550</v>
      </c>
      <c r="C375" s="1" t="s">
        <v>6666</v>
      </c>
      <c r="D375" s="1" t="s">
        <v>60</v>
      </c>
      <c r="E375">
        <v>2024</v>
      </c>
      <c r="F375" s="1" t="s">
        <v>737</v>
      </c>
      <c r="G375" s="1" t="s">
        <v>1629</v>
      </c>
      <c r="H375" s="1" t="s">
        <v>1630</v>
      </c>
      <c r="I375" s="1" t="s">
        <v>1631</v>
      </c>
      <c r="J375" s="1" t="s">
        <v>51</v>
      </c>
      <c r="K375" s="3">
        <v>28.38</v>
      </c>
      <c r="L375">
        <v>5</v>
      </c>
      <c r="M375" s="3">
        <v>141.9</v>
      </c>
      <c r="N375" s="1" t="s">
        <v>21</v>
      </c>
      <c r="O375" s="1" t="s">
        <v>80</v>
      </c>
    </row>
    <row r="376" spans="1:15" x14ac:dyDescent="0.3">
      <c r="A376" s="1" t="s">
        <v>1632</v>
      </c>
      <c r="B376" s="2">
        <v>45529</v>
      </c>
      <c r="C376" s="1" t="s">
        <v>6666</v>
      </c>
      <c r="D376" s="1" t="s">
        <v>90</v>
      </c>
      <c r="E376">
        <v>2024</v>
      </c>
      <c r="F376" s="1" t="s">
        <v>1633</v>
      </c>
      <c r="G376" s="1" t="s">
        <v>1634</v>
      </c>
      <c r="H376" s="1" t="s">
        <v>1007</v>
      </c>
      <c r="I376" s="1" t="s">
        <v>1635</v>
      </c>
      <c r="J376" s="1" t="s">
        <v>70</v>
      </c>
      <c r="K376" s="3">
        <v>19.690000000000001</v>
      </c>
      <c r="L376">
        <v>4</v>
      </c>
      <c r="M376" s="3">
        <v>78.760000000000005</v>
      </c>
      <c r="N376" s="1" t="s">
        <v>29</v>
      </c>
      <c r="O376" s="1" t="s">
        <v>37</v>
      </c>
    </row>
    <row r="377" spans="1:15" x14ac:dyDescent="0.3">
      <c r="A377" s="1" t="s">
        <v>1636</v>
      </c>
      <c r="B377" s="2">
        <v>45810</v>
      </c>
      <c r="C377" s="1" t="s">
        <v>6667</v>
      </c>
      <c r="D377" s="1" t="s">
        <v>24</v>
      </c>
      <c r="E377">
        <v>2025</v>
      </c>
      <c r="F377" s="1" t="s">
        <v>1637</v>
      </c>
      <c r="G377" s="1" t="s">
        <v>1638</v>
      </c>
      <c r="H377" s="1" t="s">
        <v>1639</v>
      </c>
      <c r="I377" s="1" t="s">
        <v>1640</v>
      </c>
      <c r="J377" s="1" t="s">
        <v>70</v>
      </c>
      <c r="K377" s="3">
        <v>20.5</v>
      </c>
      <c r="L377">
        <v>3</v>
      </c>
      <c r="M377" s="3">
        <v>61.5</v>
      </c>
      <c r="N377" s="1" t="s">
        <v>21</v>
      </c>
      <c r="O377" s="1" t="s">
        <v>193</v>
      </c>
    </row>
    <row r="378" spans="1:15" x14ac:dyDescent="0.3">
      <c r="A378" s="1" t="s">
        <v>1641</v>
      </c>
      <c r="B378" s="2">
        <v>45008</v>
      </c>
      <c r="C378" s="1" t="s">
        <v>6672</v>
      </c>
      <c r="D378" s="1" t="s">
        <v>15</v>
      </c>
      <c r="E378">
        <v>2023</v>
      </c>
      <c r="F378" s="1" t="s">
        <v>1642</v>
      </c>
      <c r="G378" s="1" t="s">
        <v>1643</v>
      </c>
      <c r="H378" s="1" t="s">
        <v>950</v>
      </c>
      <c r="I378" s="1" t="s">
        <v>1644</v>
      </c>
      <c r="J378" s="1" t="s">
        <v>51</v>
      </c>
      <c r="K378" s="3">
        <v>49.41</v>
      </c>
      <c r="L378">
        <v>3</v>
      </c>
      <c r="M378" s="3">
        <v>148.22999999999999</v>
      </c>
      <c r="N378" s="1" t="s">
        <v>6669</v>
      </c>
      <c r="O378" s="1" t="s">
        <v>30</v>
      </c>
    </row>
    <row r="379" spans="1:15" x14ac:dyDescent="0.3">
      <c r="A379" s="1" t="s">
        <v>1645</v>
      </c>
      <c r="B379" s="2">
        <v>45172</v>
      </c>
      <c r="C379" s="1" t="s">
        <v>6666</v>
      </c>
      <c r="D379" s="1" t="s">
        <v>60</v>
      </c>
      <c r="E379">
        <v>2023</v>
      </c>
      <c r="F379" s="1" t="s">
        <v>1053</v>
      </c>
      <c r="G379" s="1" t="s">
        <v>1054</v>
      </c>
      <c r="H379" s="1" t="s">
        <v>1646</v>
      </c>
      <c r="I379" s="1" t="s">
        <v>1647</v>
      </c>
      <c r="J379" s="1" t="s">
        <v>70</v>
      </c>
      <c r="K379" s="3">
        <v>26.3</v>
      </c>
      <c r="L379">
        <v>5</v>
      </c>
      <c r="M379" s="3">
        <v>131.5</v>
      </c>
      <c r="N379" s="1" t="s">
        <v>6669</v>
      </c>
      <c r="O379" s="1" t="s">
        <v>22</v>
      </c>
    </row>
    <row r="380" spans="1:15" x14ac:dyDescent="0.3">
      <c r="A380" s="1" t="s">
        <v>1648</v>
      </c>
      <c r="B380" s="2">
        <v>45415</v>
      </c>
      <c r="C380" s="1" t="s">
        <v>6668</v>
      </c>
      <c r="D380" s="1" t="s">
        <v>46</v>
      </c>
      <c r="E380">
        <v>2024</v>
      </c>
      <c r="F380" s="1" t="s">
        <v>1649</v>
      </c>
      <c r="G380" s="1" t="s">
        <v>1650</v>
      </c>
      <c r="H380" s="1" t="s">
        <v>1651</v>
      </c>
      <c r="I380" s="1" t="s">
        <v>1652</v>
      </c>
      <c r="J380" s="1" t="s">
        <v>20</v>
      </c>
      <c r="K380" s="3">
        <v>46.81</v>
      </c>
      <c r="L380">
        <v>3</v>
      </c>
      <c r="M380" s="3">
        <v>140.43</v>
      </c>
      <c r="N380" s="1" t="s">
        <v>29</v>
      </c>
      <c r="O380" s="1" t="s">
        <v>37</v>
      </c>
    </row>
    <row r="381" spans="1:15" x14ac:dyDescent="0.3">
      <c r="A381" s="1" t="s">
        <v>1653</v>
      </c>
      <c r="B381" s="2">
        <v>45121</v>
      </c>
      <c r="C381" s="1" t="s">
        <v>6668</v>
      </c>
      <c r="D381" s="1" t="s">
        <v>32</v>
      </c>
      <c r="E381">
        <v>2023</v>
      </c>
      <c r="F381" s="1" t="s">
        <v>760</v>
      </c>
      <c r="G381" s="1" t="s">
        <v>761</v>
      </c>
      <c r="H381" s="1" t="s">
        <v>1654</v>
      </c>
      <c r="I381" s="1" t="s">
        <v>1655</v>
      </c>
      <c r="J381" s="1" t="s">
        <v>70</v>
      </c>
      <c r="K381" s="3">
        <v>32.65</v>
      </c>
      <c r="L381">
        <v>1</v>
      </c>
      <c r="M381" s="3">
        <v>32.65</v>
      </c>
      <c r="N381" s="1" t="s">
        <v>88</v>
      </c>
      <c r="O381" s="1" t="s">
        <v>193</v>
      </c>
    </row>
    <row r="382" spans="1:15" x14ac:dyDescent="0.3">
      <c r="A382" s="1" t="s">
        <v>1656</v>
      </c>
      <c r="B382" s="2">
        <v>45495</v>
      </c>
      <c r="C382" s="1" t="s">
        <v>6667</v>
      </c>
      <c r="D382" s="1" t="s">
        <v>32</v>
      </c>
      <c r="E382">
        <v>2024</v>
      </c>
      <c r="F382" s="1" t="s">
        <v>1657</v>
      </c>
      <c r="G382" s="1" t="s">
        <v>1658</v>
      </c>
      <c r="H382" s="1" t="s">
        <v>518</v>
      </c>
      <c r="I382" s="1" t="s">
        <v>916</v>
      </c>
      <c r="J382" s="1" t="s">
        <v>70</v>
      </c>
      <c r="K382" s="3">
        <v>29.02</v>
      </c>
      <c r="L382">
        <v>4</v>
      </c>
      <c r="M382" s="3">
        <v>116.08</v>
      </c>
      <c r="N382" s="1" t="s">
        <v>21</v>
      </c>
      <c r="O382" s="1" t="s">
        <v>22</v>
      </c>
    </row>
    <row r="383" spans="1:15" x14ac:dyDescent="0.3">
      <c r="A383" s="1" t="s">
        <v>1659</v>
      </c>
      <c r="B383" s="2">
        <v>45540</v>
      </c>
      <c r="C383" s="1" t="s">
        <v>6672</v>
      </c>
      <c r="D383" s="1" t="s">
        <v>60</v>
      </c>
      <c r="E383">
        <v>2024</v>
      </c>
      <c r="F383" s="1" t="s">
        <v>788</v>
      </c>
      <c r="G383" s="1" t="s">
        <v>1660</v>
      </c>
      <c r="H383" s="1" t="s">
        <v>1661</v>
      </c>
      <c r="I383" s="1" t="s">
        <v>1662</v>
      </c>
      <c r="J383" s="1" t="s">
        <v>70</v>
      </c>
      <c r="K383" s="3">
        <v>24.23</v>
      </c>
      <c r="L383">
        <v>1</v>
      </c>
      <c r="M383" s="3">
        <v>24.23</v>
      </c>
      <c r="N383" s="1" t="s">
        <v>6669</v>
      </c>
      <c r="O383" s="1" t="s">
        <v>22</v>
      </c>
    </row>
    <row r="384" spans="1:15" x14ac:dyDescent="0.3">
      <c r="A384" s="1" t="s">
        <v>1663</v>
      </c>
      <c r="B384" s="2">
        <v>45576</v>
      </c>
      <c r="C384" s="1" t="s">
        <v>6668</v>
      </c>
      <c r="D384" s="1" t="s">
        <v>133</v>
      </c>
      <c r="E384">
        <v>2024</v>
      </c>
      <c r="F384" s="1" t="s">
        <v>1560</v>
      </c>
      <c r="G384" s="1" t="s">
        <v>1664</v>
      </c>
      <c r="H384" s="1" t="s">
        <v>1665</v>
      </c>
      <c r="I384" s="1" t="s">
        <v>1666</v>
      </c>
      <c r="J384" s="1" t="s">
        <v>87</v>
      </c>
      <c r="K384" s="3">
        <v>16.8</v>
      </c>
      <c r="L384">
        <v>2</v>
      </c>
      <c r="M384" s="3">
        <v>33.6</v>
      </c>
      <c r="N384" s="1" t="s">
        <v>88</v>
      </c>
      <c r="O384" s="1" t="s">
        <v>30</v>
      </c>
    </row>
    <row r="385" spans="1:15" x14ac:dyDescent="0.3">
      <c r="A385" s="1" t="s">
        <v>1667</v>
      </c>
      <c r="B385" s="2">
        <v>45417</v>
      </c>
      <c r="C385" s="1" t="s">
        <v>6666</v>
      </c>
      <c r="D385" s="1" t="s">
        <v>46</v>
      </c>
      <c r="E385">
        <v>2024</v>
      </c>
      <c r="F385" s="1" t="s">
        <v>1668</v>
      </c>
      <c r="G385" s="1" t="s">
        <v>1669</v>
      </c>
      <c r="H385" s="1" t="s">
        <v>1075</v>
      </c>
      <c r="I385" s="1" t="s">
        <v>1076</v>
      </c>
      <c r="J385" s="1" t="s">
        <v>87</v>
      </c>
      <c r="K385" s="3">
        <v>43.77</v>
      </c>
      <c r="L385">
        <v>3</v>
      </c>
      <c r="M385" s="3">
        <v>131.31</v>
      </c>
      <c r="N385" s="1" t="s">
        <v>29</v>
      </c>
      <c r="O385" s="1" t="s">
        <v>37</v>
      </c>
    </row>
    <row r="386" spans="1:15" x14ac:dyDescent="0.3">
      <c r="A386" s="1" t="s">
        <v>1670</v>
      </c>
      <c r="B386" s="2">
        <v>45786</v>
      </c>
      <c r="C386" s="1" t="s">
        <v>6668</v>
      </c>
      <c r="D386" s="1" t="s">
        <v>46</v>
      </c>
      <c r="E386">
        <v>2025</v>
      </c>
      <c r="F386" s="1" t="s">
        <v>1671</v>
      </c>
      <c r="G386" s="1" t="s">
        <v>1672</v>
      </c>
      <c r="H386" s="1" t="s">
        <v>1673</v>
      </c>
      <c r="I386" s="1" t="s">
        <v>1674</v>
      </c>
      <c r="J386" s="1" t="s">
        <v>70</v>
      </c>
      <c r="K386" s="3">
        <v>50.96</v>
      </c>
      <c r="L386">
        <v>1</v>
      </c>
      <c r="M386" s="3">
        <v>50.96</v>
      </c>
      <c r="N386" s="1" t="s">
        <v>6669</v>
      </c>
      <c r="O386" s="1" t="s">
        <v>30</v>
      </c>
    </row>
    <row r="387" spans="1:15" x14ac:dyDescent="0.3">
      <c r="A387" s="1" t="s">
        <v>1675</v>
      </c>
      <c r="B387" s="2">
        <v>45065</v>
      </c>
      <c r="C387" s="1" t="s">
        <v>6668</v>
      </c>
      <c r="D387" s="1" t="s">
        <v>46</v>
      </c>
      <c r="E387">
        <v>2023</v>
      </c>
      <c r="F387" s="1" t="s">
        <v>930</v>
      </c>
      <c r="G387" s="1" t="s">
        <v>1676</v>
      </c>
      <c r="H387" s="1" t="s">
        <v>1677</v>
      </c>
      <c r="I387" s="1" t="s">
        <v>1678</v>
      </c>
      <c r="J387" s="1" t="s">
        <v>51</v>
      </c>
      <c r="K387" s="3">
        <v>29.63</v>
      </c>
      <c r="L387">
        <v>5</v>
      </c>
      <c r="M387" s="3">
        <v>148.15</v>
      </c>
      <c r="N387" s="1" t="s">
        <v>6669</v>
      </c>
      <c r="O387" s="1" t="s">
        <v>37</v>
      </c>
    </row>
    <row r="388" spans="1:15" x14ac:dyDescent="0.3">
      <c r="A388" s="1" t="s">
        <v>1679</v>
      </c>
      <c r="B388" s="2">
        <v>45263</v>
      </c>
      <c r="C388" s="1" t="s">
        <v>6666</v>
      </c>
      <c r="D388" s="1" t="s">
        <v>107</v>
      </c>
      <c r="E388">
        <v>2023</v>
      </c>
      <c r="F388" s="1" t="s">
        <v>1680</v>
      </c>
      <c r="G388" s="1" t="s">
        <v>1681</v>
      </c>
      <c r="H388" s="1" t="s">
        <v>725</v>
      </c>
      <c r="I388" s="1" t="s">
        <v>726</v>
      </c>
      <c r="J388" s="1" t="s">
        <v>70</v>
      </c>
      <c r="K388" s="3">
        <v>44.85</v>
      </c>
      <c r="L388">
        <v>2</v>
      </c>
      <c r="M388" s="3">
        <v>89.7</v>
      </c>
      <c r="N388" s="1" t="s">
        <v>21</v>
      </c>
      <c r="O388" s="1" t="s">
        <v>95</v>
      </c>
    </row>
    <row r="389" spans="1:15" x14ac:dyDescent="0.3">
      <c r="A389" s="1" t="s">
        <v>1682</v>
      </c>
      <c r="B389" s="2">
        <v>45523</v>
      </c>
      <c r="C389" s="1" t="s">
        <v>6667</v>
      </c>
      <c r="D389" s="1" t="s">
        <v>90</v>
      </c>
      <c r="E389">
        <v>2024</v>
      </c>
      <c r="F389" s="1" t="s">
        <v>1683</v>
      </c>
      <c r="G389" s="1" t="s">
        <v>1684</v>
      </c>
      <c r="H389" s="1" t="s">
        <v>1685</v>
      </c>
      <c r="I389" s="1" t="s">
        <v>1686</v>
      </c>
      <c r="J389" s="1" t="s">
        <v>70</v>
      </c>
      <c r="K389" s="3">
        <v>18.3</v>
      </c>
      <c r="L389">
        <v>5</v>
      </c>
      <c r="M389" s="3">
        <v>91.5</v>
      </c>
      <c r="N389" s="1" t="s">
        <v>88</v>
      </c>
      <c r="O389" s="1" t="s">
        <v>30</v>
      </c>
    </row>
    <row r="390" spans="1:15" x14ac:dyDescent="0.3">
      <c r="A390" s="1" t="s">
        <v>1687</v>
      </c>
      <c r="B390" s="2">
        <v>45662</v>
      </c>
      <c r="C390" s="1" t="s">
        <v>6666</v>
      </c>
      <c r="D390" s="1" t="s">
        <v>210</v>
      </c>
      <c r="E390">
        <v>2025</v>
      </c>
      <c r="F390" s="1" t="s">
        <v>1688</v>
      </c>
      <c r="G390" s="1" t="s">
        <v>1689</v>
      </c>
      <c r="H390" s="1" t="s">
        <v>613</v>
      </c>
      <c r="I390" s="1" t="s">
        <v>614</v>
      </c>
      <c r="J390" s="1" t="s">
        <v>70</v>
      </c>
      <c r="K390" s="3">
        <v>34.72</v>
      </c>
      <c r="L390">
        <v>5</v>
      </c>
      <c r="M390" s="3">
        <v>173.6</v>
      </c>
      <c r="N390" s="1" t="s">
        <v>6669</v>
      </c>
      <c r="O390" s="1" t="s">
        <v>37</v>
      </c>
    </row>
    <row r="391" spans="1:15" x14ac:dyDescent="0.3">
      <c r="A391" s="1" t="s">
        <v>1690</v>
      </c>
      <c r="B391" s="2">
        <v>45466</v>
      </c>
      <c r="C391" s="1" t="s">
        <v>6666</v>
      </c>
      <c r="D391" s="1" t="s">
        <v>24</v>
      </c>
      <c r="E391">
        <v>2024</v>
      </c>
      <c r="F391" s="1" t="s">
        <v>1691</v>
      </c>
      <c r="G391" s="1" t="s">
        <v>1692</v>
      </c>
      <c r="H391" s="1" t="s">
        <v>161</v>
      </c>
      <c r="I391" s="1" t="s">
        <v>1693</v>
      </c>
      <c r="J391" s="1" t="s">
        <v>20</v>
      </c>
      <c r="K391" s="3">
        <v>21.58</v>
      </c>
      <c r="L391">
        <v>3</v>
      </c>
      <c r="M391" s="3">
        <v>64.739999999999995</v>
      </c>
      <c r="N391" s="1" t="s">
        <v>21</v>
      </c>
      <c r="O391" s="1" t="s">
        <v>80</v>
      </c>
    </row>
    <row r="392" spans="1:15" x14ac:dyDescent="0.3">
      <c r="A392" s="1" t="s">
        <v>1694</v>
      </c>
      <c r="B392" s="2">
        <v>44972</v>
      </c>
      <c r="C392" s="1" t="s">
        <v>6670</v>
      </c>
      <c r="D392" s="1" t="s">
        <v>39</v>
      </c>
      <c r="E392">
        <v>2023</v>
      </c>
      <c r="F392" s="1" t="s">
        <v>260</v>
      </c>
      <c r="G392" s="1" t="s">
        <v>261</v>
      </c>
      <c r="H392" s="1" t="s">
        <v>1205</v>
      </c>
      <c r="I392" s="1" t="s">
        <v>1206</v>
      </c>
      <c r="J392" s="1" t="s">
        <v>20</v>
      </c>
      <c r="K392" s="3">
        <v>20.05</v>
      </c>
      <c r="L392">
        <v>5</v>
      </c>
      <c r="M392" s="3">
        <v>100.25</v>
      </c>
      <c r="N392" s="1" t="s">
        <v>29</v>
      </c>
      <c r="O392" s="1" t="s">
        <v>193</v>
      </c>
    </row>
    <row r="393" spans="1:15" x14ac:dyDescent="0.3">
      <c r="A393" s="1" t="s">
        <v>1695</v>
      </c>
      <c r="B393" s="2">
        <v>45330</v>
      </c>
      <c r="C393" s="1" t="s">
        <v>6672</v>
      </c>
      <c r="D393" s="1" t="s">
        <v>39</v>
      </c>
      <c r="E393">
        <v>2024</v>
      </c>
      <c r="F393" s="1" t="s">
        <v>686</v>
      </c>
      <c r="G393" s="1" t="s">
        <v>1696</v>
      </c>
      <c r="H393" s="1" t="s">
        <v>1337</v>
      </c>
      <c r="I393" s="1" t="s">
        <v>1338</v>
      </c>
      <c r="J393" s="1" t="s">
        <v>70</v>
      </c>
      <c r="K393" s="3">
        <v>14.48</v>
      </c>
      <c r="L393">
        <v>2</v>
      </c>
      <c r="M393" s="3">
        <v>28.96</v>
      </c>
      <c r="N393" s="1" t="s">
        <v>21</v>
      </c>
      <c r="O393" s="1" t="s">
        <v>22</v>
      </c>
    </row>
    <row r="394" spans="1:15" x14ac:dyDescent="0.3">
      <c r="A394" s="1" t="s">
        <v>1697</v>
      </c>
      <c r="B394" s="2">
        <v>45537</v>
      </c>
      <c r="C394" s="1" t="s">
        <v>6667</v>
      </c>
      <c r="D394" s="1" t="s">
        <v>60</v>
      </c>
      <c r="E394">
        <v>2024</v>
      </c>
      <c r="F394" s="1" t="s">
        <v>1569</v>
      </c>
      <c r="G394" s="1" t="s">
        <v>1698</v>
      </c>
      <c r="H394" s="1" t="s">
        <v>202</v>
      </c>
      <c r="I394" s="1" t="s">
        <v>203</v>
      </c>
      <c r="J394" s="1" t="s">
        <v>20</v>
      </c>
      <c r="K394" s="3">
        <v>14.34</v>
      </c>
      <c r="L394">
        <v>4</v>
      </c>
      <c r="M394" s="3">
        <v>57.36</v>
      </c>
      <c r="N394" s="1" t="s">
        <v>21</v>
      </c>
      <c r="O394" s="1" t="s">
        <v>37</v>
      </c>
    </row>
    <row r="395" spans="1:15" x14ac:dyDescent="0.3">
      <c r="A395" s="1" t="s">
        <v>1699</v>
      </c>
      <c r="B395" s="2">
        <v>45278</v>
      </c>
      <c r="C395" s="1" t="s">
        <v>6667</v>
      </c>
      <c r="D395" s="1" t="s">
        <v>107</v>
      </c>
      <c r="E395">
        <v>2023</v>
      </c>
      <c r="F395" s="1" t="s">
        <v>1700</v>
      </c>
      <c r="G395" s="1" t="s">
        <v>1701</v>
      </c>
      <c r="H395" s="1" t="s">
        <v>1702</v>
      </c>
      <c r="I395" s="1" t="s">
        <v>1703</v>
      </c>
      <c r="J395" s="1" t="s">
        <v>87</v>
      </c>
      <c r="K395" s="3">
        <v>36.15</v>
      </c>
      <c r="L395">
        <v>2</v>
      </c>
      <c r="M395" s="3">
        <v>72.3</v>
      </c>
      <c r="N395" s="1" t="s">
        <v>21</v>
      </c>
      <c r="O395" s="1" t="s">
        <v>44</v>
      </c>
    </row>
    <row r="396" spans="1:15" x14ac:dyDescent="0.3">
      <c r="A396" s="1" t="s">
        <v>1704</v>
      </c>
      <c r="B396" s="2">
        <v>45513</v>
      </c>
      <c r="C396" s="1" t="s">
        <v>6668</v>
      </c>
      <c r="D396" s="1" t="s">
        <v>90</v>
      </c>
      <c r="E396">
        <v>2024</v>
      </c>
      <c r="F396" s="1" t="s">
        <v>1705</v>
      </c>
      <c r="G396" s="1" t="s">
        <v>1706</v>
      </c>
      <c r="H396" s="1" t="s">
        <v>1707</v>
      </c>
      <c r="I396" s="1" t="s">
        <v>1708</v>
      </c>
      <c r="J396" s="1" t="s">
        <v>70</v>
      </c>
      <c r="K396" s="3">
        <v>30.36</v>
      </c>
      <c r="L396">
        <v>3</v>
      </c>
      <c r="M396" s="3">
        <v>91.08</v>
      </c>
      <c r="N396" s="1" t="s">
        <v>21</v>
      </c>
      <c r="O396" s="1" t="s">
        <v>22</v>
      </c>
    </row>
    <row r="397" spans="1:15" x14ac:dyDescent="0.3">
      <c r="A397" s="1" t="s">
        <v>1709</v>
      </c>
      <c r="B397" s="2">
        <v>45738</v>
      </c>
      <c r="C397" s="1" t="s">
        <v>6673</v>
      </c>
      <c r="D397" s="1" t="s">
        <v>15</v>
      </c>
      <c r="E397">
        <v>2025</v>
      </c>
      <c r="F397" s="1" t="s">
        <v>1249</v>
      </c>
      <c r="G397" s="1" t="s">
        <v>1710</v>
      </c>
      <c r="H397" s="1" t="s">
        <v>984</v>
      </c>
      <c r="I397" s="1" t="s">
        <v>1711</v>
      </c>
      <c r="J397" s="1" t="s">
        <v>20</v>
      </c>
      <c r="K397" s="3">
        <v>19.07</v>
      </c>
      <c r="L397">
        <v>3</v>
      </c>
      <c r="M397" s="3">
        <v>57.21</v>
      </c>
      <c r="N397" s="1" t="s">
        <v>29</v>
      </c>
      <c r="O397" s="1" t="s">
        <v>37</v>
      </c>
    </row>
    <row r="398" spans="1:15" x14ac:dyDescent="0.3">
      <c r="A398" s="1" t="s">
        <v>1712</v>
      </c>
      <c r="B398" s="2">
        <v>45486</v>
      </c>
      <c r="C398" s="1" t="s">
        <v>6673</v>
      </c>
      <c r="D398" s="1" t="s">
        <v>32</v>
      </c>
      <c r="E398">
        <v>2024</v>
      </c>
      <c r="F398" s="1" t="s">
        <v>358</v>
      </c>
      <c r="G398" s="1" t="s">
        <v>359</v>
      </c>
      <c r="H398" s="1" t="s">
        <v>1713</v>
      </c>
      <c r="I398" s="1" t="s">
        <v>1714</v>
      </c>
      <c r="J398" s="1" t="s">
        <v>87</v>
      </c>
      <c r="K398" s="3">
        <v>20.34</v>
      </c>
      <c r="L398">
        <v>1</v>
      </c>
      <c r="M398" s="3">
        <v>20.34</v>
      </c>
      <c r="N398" s="1" t="s">
        <v>29</v>
      </c>
      <c r="O398" s="1" t="s">
        <v>22</v>
      </c>
    </row>
    <row r="399" spans="1:15" x14ac:dyDescent="0.3">
      <c r="A399" s="1" t="s">
        <v>1715</v>
      </c>
      <c r="B399" s="2">
        <v>45820</v>
      </c>
      <c r="C399" s="1" t="s">
        <v>6672</v>
      </c>
      <c r="D399" s="1" t="s">
        <v>24</v>
      </c>
      <c r="E399">
        <v>2025</v>
      </c>
      <c r="F399" s="1" t="s">
        <v>1163</v>
      </c>
      <c r="G399" s="1" t="s">
        <v>1164</v>
      </c>
      <c r="H399" s="1" t="s">
        <v>411</v>
      </c>
      <c r="I399" s="1" t="s">
        <v>412</v>
      </c>
      <c r="J399" s="1" t="s">
        <v>51</v>
      </c>
      <c r="K399" s="3">
        <v>34.06</v>
      </c>
      <c r="L399">
        <v>5</v>
      </c>
      <c r="M399" s="3">
        <v>170.3</v>
      </c>
      <c r="N399" s="1" t="s">
        <v>21</v>
      </c>
      <c r="O399" s="1" t="s">
        <v>37</v>
      </c>
    </row>
    <row r="400" spans="1:15" x14ac:dyDescent="0.3">
      <c r="A400" s="1" t="s">
        <v>1716</v>
      </c>
      <c r="B400" s="2">
        <v>45297</v>
      </c>
      <c r="C400" s="1" t="s">
        <v>6673</v>
      </c>
      <c r="D400" s="1" t="s">
        <v>210</v>
      </c>
      <c r="E400">
        <v>2024</v>
      </c>
      <c r="F400" s="1" t="s">
        <v>575</v>
      </c>
      <c r="G400" s="1" t="s">
        <v>576</v>
      </c>
      <c r="H400" s="1" t="s">
        <v>905</v>
      </c>
      <c r="I400" s="1" t="s">
        <v>1717</v>
      </c>
      <c r="J400" s="1" t="s">
        <v>51</v>
      </c>
      <c r="K400" s="3">
        <v>13.55</v>
      </c>
      <c r="L400">
        <v>2</v>
      </c>
      <c r="M400" s="3">
        <v>27.1</v>
      </c>
      <c r="N400" s="1" t="s">
        <v>29</v>
      </c>
      <c r="O400" s="1" t="s">
        <v>22</v>
      </c>
    </row>
    <row r="401" spans="1:15" x14ac:dyDescent="0.3">
      <c r="A401" s="1" t="s">
        <v>1718</v>
      </c>
      <c r="B401" s="2">
        <v>44829</v>
      </c>
      <c r="C401" s="1" t="s">
        <v>6666</v>
      </c>
      <c r="D401" s="1" t="s">
        <v>60</v>
      </c>
      <c r="E401">
        <v>2022</v>
      </c>
      <c r="F401" s="1" t="s">
        <v>1719</v>
      </c>
      <c r="G401" s="1" t="s">
        <v>1720</v>
      </c>
      <c r="H401" s="1" t="s">
        <v>878</v>
      </c>
      <c r="I401" s="1" t="s">
        <v>1721</v>
      </c>
      <c r="J401" s="1" t="s">
        <v>20</v>
      </c>
      <c r="K401" s="3">
        <v>6.74</v>
      </c>
      <c r="L401">
        <v>5</v>
      </c>
      <c r="M401" s="3">
        <v>33.700000000000003</v>
      </c>
      <c r="N401" s="1" t="s">
        <v>21</v>
      </c>
      <c r="O401" s="1" t="s">
        <v>95</v>
      </c>
    </row>
    <row r="402" spans="1:15" x14ac:dyDescent="0.3">
      <c r="A402" s="1" t="s">
        <v>1722</v>
      </c>
      <c r="B402" s="2">
        <v>45167</v>
      </c>
      <c r="C402" s="1" t="s">
        <v>6671</v>
      </c>
      <c r="D402" s="1" t="s">
        <v>90</v>
      </c>
      <c r="E402">
        <v>2023</v>
      </c>
      <c r="F402" s="1" t="s">
        <v>1249</v>
      </c>
      <c r="G402" s="1" t="s">
        <v>1723</v>
      </c>
      <c r="H402" s="1" t="s">
        <v>171</v>
      </c>
      <c r="I402" s="1" t="s">
        <v>1724</v>
      </c>
      <c r="J402" s="1" t="s">
        <v>51</v>
      </c>
      <c r="K402" s="3">
        <v>7.17</v>
      </c>
      <c r="L402">
        <v>4</v>
      </c>
      <c r="M402" s="3">
        <v>28.68</v>
      </c>
      <c r="N402" s="1" t="s">
        <v>21</v>
      </c>
      <c r="O402" s="1" t="s">
        <v>193</v>
      </c>
    </row>
    <row r="403" spans="1:15" x14ac:dyDescent="0.3">
      <c r="A403" s="1" t="s">
        <v>1725</v>
      </c>
      <c r="B403" s="2">
        <v>45074</v>
      </c>
      <c r="C403" s="1" t="s">
        <v>6666</v>
      </c>
      <c r="D403" s="1" t="s">
        <v>46</v>
      </c>
      <c r="E403">
        <v>2023</v>
      </c>
      <c r="F403" s="1" t="s">
        <v>1726</v>
      </c>
      <c r="G403" s="1" t="s">
        <v>1727</v>
      </c>
      <c r="H403" s="1" t="s">
        <v>1462</v>
      </c>
      <c r="I403" s="1" t="s">
        <v>1728</v>
      </c>
      <c r="J403" s="1" t="s">
        <v>20</v>
      </c>
      <c r="K403" s="3">
        <v>33.17</v>
      </c>
      <c r="L403">
        <v>3</v>
      </c>
      <c r="M403" s="3">
        <v>99.51</v>
      </c>
      <c r="N403" s="1" t="s">
        <v>6669</v>
      </c>
      <c r="O403" s="1" t="s">
        <v>193</v>
      </c>
    </row>
    <row r="404" spans="1:15" x14ac:dyDescent="0.3">
      <c r="A404" s="1" t="s">
        <v>1729</v>
      </c>
      <c r="B404" s="2">
        <v>45326</v>
      </c>
      <c r="C404" s="1" t="s">
        <v>6666</v>
      </c>
      <c r="D404" s="1" t="s">
        <v>39</v>
      </c>
      <c r="E404">
        <v>2024</v>
      </c>
      <c r="F404" s="1" t="s">
        <v>61</v>
      </c>
      <c r="G404" s="1" t="s">
        <v>62</v>
      </c>
      <c r="H404" s="1" t="s">
        <v>1730</v>
      </c>
      <c r="I404" s="1" t="s">
        <v>1731</v>
      </c>
      <c r="J404" s="1" t="s">
        <v>70</v>
      </c>
      <c r="K404" s="3">
        <v>44.42</v>
      </c>
      <c r="L404">
        <v>4</v>
      </c>
      <c r="M404" s="3">
        <v>177.68</v>
      </c>
      <c r="N404" s="1" t="s">
        <v>6669</v>
      </c>
      <c r="O404" s="1" t="s">
        <v>30</v>
      </c>
    </row>
    <row r="405" spans="1:15" x14ac:dyDescent="0.3">
      <c r="A405" s="1" t="s">
        <v>1732</v>
      </c>
      <c r="B405" s="2">
        <v>45107</v>
      </c>
      <c r="C405" s="1" t="s">
        <v>6668</v>
      </c>
      <c r="D405" s="1" t="s">
        <v>24</v>
      </c>
      <c r="E405">
        <v>2023</v>
      </c>
      <c r="F405" s="1" t="s">
        <v>1733</v>
      </c>
      <c r="G405" s="1" t="s">
        <v>1734</v>
      </c>
      <c r="H405" s="1" t="s">
        <v>1735</v>
      </c>
      <c r="I405" s="1" t="s">
        <v>1736</v>
      </c>
      <c r="J405" s="1" t="s">
        <v>20</v>
      </c>
      <c r="K405" s="3">
        <v>45.63</v>
      </c>
      <c r="L405">
        <v>2</v>
      </c>
      <c r="M405" s="3">
        <v>91.26</v>
      </c>
      <c r="N405" s="1" t="s">
        <v>21</v>
      </c>
      <c r="O405" s="1" t="s">
        <v>37</v>
      </c>
    </row>
    <row r="406" spans="1:15" x14ac:dyDescent="0.3">
      <c r="A406" s="1" t="s">
        <v>1737</v>
      </c>
      <c r="B406" s="2">
        <v>44968</v>
      </c>
      <c r="C406" s="1" t="s">
        <v>6673</v>
      </c>
      <c r="D406" s="1" t="s">
        <v>39</v>
      </c>
      <c r="E406">
        <v>2023</v>
      </c>
      <c r="F406" s="1" t="s">
        <v>1738</v>
      </c>
      <c r="G406" s="1" t="s">
        <v>1739</v>
      </c>
      <c r="H406" s="1" t="s">
        <v>1602</v>
      </c>
      <c r="I406" s="1" t="s">
        <v>1740</v>
      </c>
      <c r="J406" s="1" t="s">
        <v>51</v>
      </c>
      <c r="K406" s="3">
        <v>27.16</v>
      </c>
      <c r="L406">
        <v>3</v>
      </c>
      <c r="M406" s="3">
        <v>81.48</v>
      </c>
      <c r="N406" s="1" t="s">
        <v>29</v>
      </c>
      <c r="O406" s="1" t="s">
        <v>52</v>
      </c>
    </row>
    <row r="407" spans="1:15" x14ac:dyDescent="0.3">
      <c r="A407" s="1" t="s">
        <v>1741</v>
      </c>
      <c r="B407" s="2">
        <v>45391</v>
      </c>
      <c r="C407" s="1" t="s">
        <v>6671</v>
      </c>
      <c r="D407" s="1" t="s">
        <v>82</v>
      </c>
      <c r="E407">
        <v>2024</v>
      </c>
      <c r="F407" s="1" t="s">
        <v>1742</v>
      </c>
      <c r="G407" s="1" t="s">
        <v>1743</v>
      </c>
      <c r="H407" s="1" t="s">
        <v>588</v>
      </c>
      <c r="I407" s="1" t="s">
        <v>1744</v>
      </c>
      <c r="J407" s="1" t="s">
        <v>87</v>
      </c>
      <c r="K407" s="3">
        <v>36.26</v>
      </c>
      <c r="L407">
        <v>5</v>
      </c>
      <c r="M407" s="3">
        <v>181.3</v>
      </c>
      <c r="N407" s="1" t="s">
        <v>88</v>
      </c>
      <c r="O407" s="1" t="s">
        <v>44</v>
      </c>
    </row>
    <row r="408" spans="1:15" x14ac:dyDescent="0.3">
      <c r="A408" s="1" t="s">
        <v>1745</v>
      </c>
      <c r="B408" s="2">
        <v>45004</v>
      </c>
      <c r="C408" s="1" t="s">
        <v>6666</v>
      </c>
      <c r="D408" s="1" t="s">
        <v>15</v>
      </c>
      <c r="E408">
        <v>2023</v>
      </c>
      <c r="F408" s="1" t="s">
        <v>1746</v>
      </c>
      <c r="G408" s="1" t="s">
        <v>1747</v>
      </c>
      <c r="H408" s="1" t="s">
        <v>1748</v>
      </c>
      <c r="I408" s="1" t="s">
        <v>1749</v>
      </c>
      <c r="J408" s="1" t="s">
        <v>20</v>
      </c>
      <c r="K408" s="3">
        <v>49.75</v>
      </c>
      <c r="L408">
        <v>3</v>
      </c>
      <c r="M408" s="3">
        <v>149.25</v>
      </c>
      <c r="N408" s="1" t="s">
        <v>6669</v>
      </c>
      <c r="O408" s="1" t="s">
        <v>30</v>
      </c>
    </row>
    <row r="409" spans="1:15" x14ac:dyDescent="0.3">
      <c r="A409" s="1" t="s">
        <v>1750</v>
      </c>
      <c r="B409" s="2">
        <v>45094</v>
      </c>
      <c r="C409" s="1" t="s">
        <v>6673</v>
      </c>
      <c r="D409" s="1" t="s">
        <v>24</v>
      </c>
      <c r="E409">
        <v>2023</v>
      </c>
      <c r="F409" s="1" t="s">
        <v>1751</v>
      </c>
      <c r="G409" s="1" t="s">
        <v>1752</v>
      </c>
      <c r="H409" s="1" t="s">
        <v>1246</v>
      </c>
      <c r="I409" s="1" t="s">
        <v>1753</v>
      </c>
      <c r="J409" s="1" t="s">
        <v>70</v>
      </c>
      <c r="K409" s="3">
        <v>35.409999999999997</v>
      </c>
      <c r="L409">
        <v>3</v>
      </c>
      <c r="M409" s="3">
        <v>106.23</v>
      </c>
      <c r="N409" s="1" t="s">
        <v>6669</v>
      </c>
      <c r="O409" s="1" t="s">
        <v>37</v>
      </c>
    </row>
    <row r="410" spans="1:15" x14ac:dyDescent="0.3">
      <c r="A410" s="1" t="s">
        <v>1754</v>
      </c>
      <c r="B410" s="2">
        <v>45490</v>
      </c>
      <c r="C410" s="1" t="s">
        <v>6670</v>
      </c>
      <c r="D410" s="1" t="s">
        <v>32</v>
      </c>
      <c r="E410">
        <v>2024</v>
      </c>
      <c r="F410" s="1" t="s">
        <v>211</v>
      </c>
      <c r="G410" s="1" t="s">
        <v>212</v>
      </c>
      <c r="H410" s="1" t="s">
        <v>1755</v>
      </c>
      <c r="I410" s="1" t="s">
        <v>1756</v>
      </c>
      <c r="J410" s="1" t="s">
        <v>20</v>
      </c>
      <c r="K410" s="3">
        <v>5.01</v>
      </c>
      <c r="L410">
        <v>4</v>
      </c>
      <c r="M410" s="3">
        <v>20.04</v>
      </c>
      <c r="N410" s="1" t="s">
        <v>6669</v>
      </c>
      <c r="O410" s="1" t="s">
        <v>37</v>
      </c>
    </row>
    <row r="411" spans="1:15" x14ac:dyDescent="0.3">
      <c r="A411" s="1" t="s">
        <v>1757</v>
      </c>
      <c r="B411" s="2">
        <v>45313</v>
      </c>
      <c r="C411" s="1" t="s">
        <v>6667</v>
      </c>
      <c r="D411" s="1" t="s">
        <v>210</v>
      </c>
      <c r="E411">
        <v>2024</v>
      </c>
      <c r="F411" s="1" t="s">
        <v>1633</v>
      </c>
      <c r="G411" s="1" t="s">
        <v>1634</v>
      </c>
      <c r="H411" s="1" t="s">
        <v>1755</v>
      </c>
      <c r="I411" s="1" t="s">
        <v>1756</v>
      </c>
      <c r="J411" s="1" t="s">
        <v>70</v>
      </c>
      <c r="K411" s="3">
        <v>5.83</v>
      </c>
      <c r="L411">
        <v>4</v>
      </c>
      <c r="M411" s="3">
        <v>23.32</v>
      </c>
      <c r="N411" s="1" t="s">
        <v>6669</v>
      </c>
      <c r="O411" s="1" t="s">
        <v>37</v>
      </c>
    </row>
    <row r="412" spans="1:15" x14ac:dyDescent="0.3">
      <c r="A412" s="1" t="s">
        <v>1758</v>
      </c>
      <c r="B412" s="2">
        <v>45457</v>
      </c>
      <c r="C412" s="1" t="s">
        <v>6668</v>
      </c>
      <c r="D412" s="1" t="s">
        <v>24</v>
      </c>
      <c r="E412">
        <v>2024</v>
      </c>
      <c r="F412" s="1" t="s">
        <v>1304</v>
      </c>
      <c r="G412" s="1" t="s">
        <v>1759</v>
      </c>
      <c r="H412" s="1" t="s">
        <v>603</v>
      </c>
      <c r="I412" s="1" t="s">
        <v>1760</v>
      </c>
      <c r="J412" s="1" t="s">
        <v>51</v>
      </c>
      <c r="K412" s="3">
        <v>49.96</v>
      </c>
      <c r="L412">
        <v>4</v>
      </c>
      <c r="M412" s="3">
        <v>199.84</v>
      </c>
      <c r="N412" s="1" t="s">
        <v>21</v>
      </c>
      <c r="O412" s="1" t="s">
        <v>52</v>
      </c>
    </row>
    <row r="413" spans="1:15" x14ac:dyDescent="0.3">
      <c r="A413" s="1" t="s">
        <v>1761</v>
      </c>
      <c r="B413" s="2">
        <v>45227</v>
      </c>
      <c r="C413" s="1" t="s">
        <v>6673</v>
      </c>
      <c r="D413" s="1" t="s">
        <v>133</v>
      </c>
      <c r="E413">
        <v>2023</v>
      </c>
      <c r="F413" s="1" t="s">
        <v>1043</v>
      </c>
      <c r="G413" s="1" t="s">
        <v>1493</v>
      </c>
      <c r="H413" s="1" t="s">
        <v>1762</v>
      </c>
      <c r="I413" s="1" t="s">
        <v>1763</v>
      </c>
      <c r="J413" s="1" t="s">
        <v>70</v>
      </c>
      <c r="K413" s="3">
        <v>4.09</v>
      </c>
      <c r="L413">
        <v>4</v>
      </c>
      <c r="M413" s="3">
        <v>16.36</v>
      </c>
      <c r="N413" s="1" t="s">
        <v>21</v>
      </c>
      <c r="O413" s="1" t="s">
        <v>193</v>
      </c>
    </row>
    <row r="414" spans="1:15" x14ac:dyDescent="0.3">
      <c r="A414" s="1" t="s">
        <v>1764</v>
      </c>
      <c r="B414" s="2">
        <v>45524</v>
      </c>
      <c r="C414" s="1" t="s">
        <v>6671</v>
      </c>
      <c r="D414" s="1" t="s">
        <v>90</v>
      </c>
      <c r="E414">
        <v>2024</v>
      </c>
      <c r="F414" s="1" t="s">
        <v>715</v>
      </c>
      <c r="G414" s="1" t="s">
        <v>716</v>
      </c>
      <c r="H414" s="1" t="s">
        <v>1765</v>
      </c>
      <c r="I414" s="1" t="s">
        <v>1766</v>
      </c>
      <c r="J414" s="1" t="s">
        <v>20</v>
      </c>
      <c r="K414" s="3">
        <v>16.04</v>
      </c>
      <c r="L414">
        <v>4</v>
      </c>
      <c r="M414" s="3">
        <v>64.16</v>
      </c>
      <c r="N414" s="1" t="s">
        <v>88</v>
      </c>
      <c r="O414" s="1" t="s">
        <v>44</v>
      </c>
    </row>
    <row r="415" spans="1:15" x14ac:dyDescent="0.3">
      <c r="A415" s="1" t="s">
        <v>1767</v>
      </c>
      <c r="B415" s="2">
        <v>45446</v>
      </c>
      <c r="C415" s="1" t="s">
        <v>6667</v>
      </c>
      <c r="D415" s="1" t="s">
        <v>24</v>
      </c>
      <c r="E415">
        <v>2024</v>
      </c>
      <c r="F415" s="1" t="s">
        <v>476</v>
      </c>
      <c r="G415" s="1" t="s">
        <v>1768</v>
      </c>
      <c r="H415" s="1" t="s">
        <v>613</v>
      </c>
      <c r="I415" s="1" t="s">
        <v>614</v>
      </c>
      <c r="J415" s="1" t="s">
        <v>70</v>
      </c>
      <c r="K415" s="3">
        <v>36.450000000000003</v>
      </c>
      <c r="L415">
        <v>1</v>
      </c>
      <c r="M415" s="3">
        <v>36.450000000000003</v>
      </c>
      <c r="N415" s="1" t="s">
        <v>21</v>
      </c>
      <c r="O415" s="1" t="s">
        <v>37</v>
      </c>
    </row>
    <row r="416" spans="1:15" x14ac:dyDescent="0.3">
      <c r="A416" s="1" t="s">
        <v>1769</v>
      </c>
      <c r="B416" s="2">
        <v>45113</v>
      </c>
      <c r="C416" s="1" t="s">
        <v>6672</v>
      </c>
      <c r="D416" s="1" t="s">
        <v>32</v>
      </c>
      <c r="E416">
        <v>2023</v>
      </c>
      <c r="F416" s="1" t="s">
        <v>1770</v>
      </c>
      <c r="G416" s="1" t="s">
        <v>1771</v>
      </c>
      <c r="H416" s="1" t="s">
        <v>1365</v>
      </c>
      <c r="I416" s="1" t="s">
        <v>1366</v>
      </c>
      <c r="J416" s="1" t="s">
        <v>51</v>
      </c>
      <c r="K416" s="3">
        <v>18.25</v>
      </c>
      <c r="L416">
        <v>1</v>
      </c>
      <c r="M416" s="3">
        <v>18.25</v>
      </c>
      <c r="N416" s="1" t="s">
        <v>29</v>
      </c>
      <c r="O416" s="1" t="s">
        <v>52</v>
      </c>
    </row>
    <row r="417" spans="1:15" x14ac:dyDescent="0.3">
      <c r="A417" s="1" t="s">
        <v>1772</v>
      </c>
      <c r="B417" s="2">
        <v>45888</v>
      </c>
      <c r="C417" s="1" t="s">
        <v>6671</v>
      </c>
      <c r="D417" s="1" t="s">
        <v>90</v>
      </c>
      <c r="E417">
        <v>2025</v>
      </c>
      <c r="F417" s="1" t="s">
        <v>1066</v>
      </c>
      <c r="G417" s="1" t="s">
        <v>1773</v>
      </c>
      <c r="H417" s="1" t="s">
        <v>213</v>
      </c>
      <c r="I417" s="1" t="s">
        <v>1774</v>
      </c>
      <c r="J417" s="1" t="s">
        <v>87</v>
      </c>
      <c r="K417" s="3">
        <v>22.21</v>
      </c>
      <c r="L417">
        <v>5</v>
      </c>
      <c r="M417" s="3">
        <v>111.05</v>
      </c>
      <c r="N417" s="1" t="s">
        <v>21</v>
      </c>
      <c r="O417" s="1" t="s">
        <v>22</v>
      </c>
    </row>
    <row r="418" spans="1:15" x14ac:dyDescent="0.3">
      <c r="A418" s="1" t="s">
        <v>1775</v>
      </c>
      <c r="B418" s="2">
        <v>45177</v>
      </c>
      <c r="C418" s="1" t="s">
        <v>6668</v>
      </c>
      <c r="D418" s="1" t="s">
        <v>60</v>
      </c>
      <c r="E418">
        <v>2023</v>
      </c>
      <c r="F418" s="1" t="s">
        <v>616</v>
      </c>
      <c r="G418" s="1" t="s">
        <v>617</v>
      </c>
      <c r="H418" s="1" t="s">
        <v>191</v>
      </c>
      <c r="I418" s="1" t="s">
        <v>192</v>
      </c>
      <c r="J418" s="1" t="s">
        <v>51</v>
      </c>
      <c r="K418" s="3">
        <v>5.89</v>
      </c>
      <c r="L418">
        <v>2</v>
      </c>
      <c r="M418" s="3">
        <v>11.78</v>
      </c>
      <c r="N418" s="1" t="s">
        <v>88</v>
      </c>
      <c r="O418" s="1" t="s">
        <v>52</v>
      </c>
    </row>
    <row r="419" spans="1:15" x14ac:dyDescent="0.3">
      <c r="A419" s="1" t="s">
        <v>1776</v>
      </c>
      <c r="B419" s="2">
        <v>45056</v>
      </c>
      <c r="C419" s="1" t="s">
        <v>6670</v>
      </c>
      <c r="D419" s="1" t="s">
        <v>46</v>
      </c>
      <c r="E419">
        <v>2023</v>
      </c>
      <c r="F419" s="1" t="s">
        <v>1777</v>
      </c>
      <c r="G419" s="1" t="s">
        <v>1778</v>
      </c>
      <c r="H419" s="1" t="s">
        <v>559</v>
      </c>
      <c r="I419" s="1" t="s">
        <v>1779</v>
      </c>
      <c r="J419" s="1" t="s">
        <v>87</v>
      </c>
      <c r="K419" s="3">
        <v>39.119999999999997</v>
      </c>
      <c r="L419">
        <v>3</v>
      </c>
      <c r="M419" s="3">
        <v>117.36</v>
      </c>
      <c r="N419" s="1" t="s">
        <v>21</v>
      </c>
      <c r="O419" s="1" t="s">
        <v>44</v>
      </c>
    </row>
    <row r="420" spans="1:15" x14ac:dyDescent="0.3">
      <c r="A420" s="1" t="s">
        <v>1780</v>
      </c>
      <c r="B420" s="2">
        <v>45177</v>
      </c>
      <c r="C420" s="1" t="s">
        <v>6668</v>
      </c>
      <c r="D420" s="1" t="s">
        <v>60</v>
      </c>
      <c r="E420">
        <v>2023</v>
      </c>
      <c r="F420" s="1" t="s">
        <v>313</v>
      </c>
      <c r="G420" s="1" t="s">
        <v>1781</v>
      </c>
      <c r="H420" s="1" t="s">
        <v>1782</v>
      </c>
      <c r="I420" s="1" t="s">
        <v>1783</v>
      </c>
      <c r="J420" s="1" t="s">
        <v>87</v>
      </c>
      <c r="K420" s="3">
        <v>11.12</v>
      </c>
      <c r="L420">
        <v>3</v>
      </c>
      <c r="M420" s="3">
        <v>33.36</v>
      </c>
      <c r="N420" s="1" t="s">
        <v>29</v>
      </c>
      <c r="O420" s="1" t="s">
        <v>22</v>
      </c>
    </row>
    <row r="421" spans="1:15" x14ac:dyDescent="0.3">
      <c r="A421" s="1" t="s">
        <v>1784</v>
      </c>
      <c r="B421" s="2">
        <v>45087</v>
      </c>
      <c r="C421" s="1" t="s">
        <v>6673</v>
      </c>
      <c r="D421" s="1" t="s">
        <v>24</v>
      </c>
      <c r="E421">
        <v>2023</v>
      </c>
      <c r="F421" s="1" t="s">
        <v>1785</v>
      </c>
      <c r="G421" s="1" t="s">
        <v>1786</v>
      </c>
      <c r="H421" s="1" t="s">
        <v>1787</v>
      </c>
      <c r="I421" s="1" t="s">
        <v>1788</v>
      </c>
      <c r="J421" s="1" t="s">
        <v>51</v>
      </c>
      <c r="K421" s="3">
        <v>47.1</v>
      </c>
      <c r="L421">
        <v>1</v>
      </c>
      <c r="M421" s="3">
        <v>47.1</v>
      </c>
      <c r="N421" s="1" t="s">
        <v>29</v>
      </c>
      <c r="O421" s="1" t="s">
        <v>30</v>
      </c>
    </row>
    <row r="422" spans="1:15" x14ac:dyDescent="0.3">
      <c r="A422" s="1" t="s">
        <v>1789</v>
      </c>
      <c r="B422" s="2">
        <v>45186</v>
      </c>
      <c r="C422" s="1" t="s">
        <v>6666</v>
      </c>
      <c r="D422" s="1" t="s">
        <v>60</v>
      </c>
      <c r="E422">
        <v>2023</v>
      </c>
      <c r="F422" s="1" t="s">
        <v>438</v>
      </c>
      <c r="G422" s="1" t="s">
        <v>1790</v>
      </c>
      <c r="H422" s="1" t="s">
        <v>762</v>
      </c>
      <c r="I422" s="1" t="s">
        <v>763</v>
      </c>
      <c r="J422" s="1" t="s">
        <v>70</v>
      </c>
      <c r="K422" s="3">
        <v>34.71</v>
      </c>
      <c r="L422">
        <v>1</v>
      </c>
      <c r="M422" s="3">
        <v>34.71</v>
      </c>
      <c r="N422" s="1" t="s">
        <v>21</v>
      </c>
      <c r="O422" s="1" t="s">
        <v>30</v>
      </c>
    </row>
    <row r="423" spans="1:15" x14ac:dyDescent="0.3">
      <c r="A423" s="1" t="s">
        <v>1791</v>
      </c>
      <c r="B423" s="2">
        <v>44929</v>
      </c>
      <c r="C423" s="1" t="s">
        <v>6671</v>
      </c>
      <c r="D423" s="1" t="s">
        <v>210</v>
      </c>
      <c r="E423">
        <v>2023</v>
      </c>
      <c r="F423" s="1" t="s">
        <v>1452</v>
      </c>
      <c r="G423" s="1" t="s">
        <v>1453</v>
      </c>
      <c r="H423" s="1" t="s">
        <v>660</v>
      </c>
      <c r="I423" s="1" t="s">
        <v>661</v>
      </c>
      <c r="J423" s="1" t="s">
        <v>20</v>
      </c>
      <c r="K423" s="3">
        <v>33.97</v>
      </c>
      <c r="L423">
        <v>3</v>
      </c>
      <c r="M423" s="3">
        <v>101.91</v>
      </c>
      <c r="N423" s="1" t="s">
        <v>6669</v>
      </c>
      <c r="O423" s="1" t="s">
        <v>193</v>
      </c>
    </row>
    <row r="424" spans="1:15" x14ac:dyDescent="0.3">
      <c r="A424" s="1" t="s">
        <v>1792</v>
      </c>
      <c r="B424" s="2">
        <v>45424</v>
      </c>
      <c r="C424" s="1" t="s">
        <v>6666</v>
      </c>
      <c r="D424" s="1" t="s">
        <v>46</v>
      </c>
      <c r="E424">
        <v>2024</v>
      </c>
      <c r="F424" s="1" t="s">
        <v>1793</v>
      </c>
      <c r="G424" s="1" t="s">
        <v>1794</v>
      </c>
      <c r="H424" s="1" t="s">
        <v>1795</v>
      </c>
      <c r="I424" s="1" t="s">
        <v>1796</v>
      </c>
      <c r="J424" s="1" t="s">
        <v>70</v>
      </c>
      <c r="K424" s="3">
        <v>14.52</v>
      </c>
      <c r="L424">
        <v>2</v>
      </c>
      <c r="M424" s="3">
        <v>29.04</v>
      </c>
      <c r="N424" s="1" t="s">
        <v>21</v>
      </c>
      <c r="O424" s="1" t="s">
        <v>30</v>
      </c>
    </row>
    <row r="425" spans="1:15" x14ac:dyDescent="0.3">
      <c r="A425" s="1" t="s">
        <v>1797</v>
      </c>
      <c r="B425" s="2">
        <v>45313</v>
      </c>
      <c r="C425" s="1" t="s">
        <v>6667</v>
      </c>
      <c r="D425" s="1" t="s">
        <v>210</v>
      </c>
      <c r="E425">
        <v>2024</v>
      </c>
      <c r="F425" s="1" t="s">
        <v>16</v>
      </c>
      <c r="G425" s="1" t="s">
        <v>17</v>
      </c>
      <c r="H425" s="1" t="s">
        <v>1798</v>
      </c>
      <c r="I425" s="1" t="s">
        <v>1799</v>
      </c>
      <c r="J425" s="1" t="s">
        <v>70</v>
      </c>
      <c r="K425" s="3">
        <v>26.46</v>
      </c>
      <c r="L425">
        <v>1</v>
      </c>
      <c r="M425" s="3">
        <v>26.46</v>
      </c>
      <c r="N425" s="1" t="s">
        <v>21</v>
      </c>
      <c r="O425" s="1" t="s">
        <v>193</v>
      </c>
    </row>
    <row r="426" spans="1:15" x14ac:dyDescent="0.3">
      <c r="A426" s="1" t="s">
        <v>1800</v>
      </c>
      <c r="B426" s="2">
        <v>45252</v>
      </c>
      <c r="C426" s="1" t="s">
        <v>6670</v>
      </c>
      <c r="D426" s="1" t="s">
        <v>54</v>
      </c>
      <c r="E426">
        <v>2023</v>
      </c>
      <c r="F426" s="1" t="s">
        <v>849</v>
      </c>
      <c r="G426" s="1" t="s">
        <v>850</v>
      </c>
      <c r="H426" s="1" t="s">
        <v>468</v>
      </c>
      <c r="I426" s="1" t="s">
        <v>1801</v>
      </c>
      <c r="J426" s="1" t="s">
        <v>20</v>
      </c>
      <c r="K426" s="3">
        <v>12.98</v>
      </c>
      <c r="L426">
        <v>3</v>
      </c>
      <c r="M426" s="3">
        <v>38.94</v>
      </c>
      <c r="N426" s="1" t="s">
        <v>21</v>
      </c>
      <c r="O426" s="1" t="s">
        <v>193</v>
      </c>
    </row>
    <row r="427" spans="1:15" x14ac:dyDescent="0.3">
      <c r="A427" s="1" t="s">
        <v>1802</v>
      </c>
      <c r="B427" s="2">
        <v>45195</v>
      </c>
      <c r="C427" s="1" t="s">
        <v>6671</v>
      </c>
      <c r="D427" s="1" t="s">
        <v>60</v>
      </c>
      <c r="E427">
        <v>2023</v>
      </c>
      <c r="F427" s="1" t="s">
        <v>1524</v>
      </c>
      <c r="G427" s="1" t="s">
        <v>1525</v>
      </c>
      <c r="H427" s="1" t="s">
        <v>1306</v>
      </c>
      <c r="I427" s="1" t="s">
        <v>1307</v>
      </c>
      <c r="J427" s="1" t="s">
        <v>20</v>
      </c>
      <c r="K427" s="3">
        <v>38.81</v>
      </c>
      <c r="L427">
        <v>3</v>
      </c>
      <c r="M427" s="3">
        <v>116.43</v>
      </c>
      <c r="N427" s="1" t="s">
        <v>21</v>
      </c>
      <c r="O427" s="1" t="s">
        <v>80</v>
      </c>
    </row>
    <row r="428" spans="1:15" x14ac:dyDescent="0.3">
      <c r="A428" s="1" t="s">
        <v>1803</v>
      </c>
      <c r="B428" s="2">
        <v>45122</v>
      </c>
      <c r="C428" s="1" t="s">
        <v>6673</v>
      </c>
      <c r="D428" s="1" t="s">
        <v>32</v>
      </c>
      <c r="E428">
        <v>2023</v>
      </c>
      <c r="F428" s="1" t="s">
        <v>1804</v>
      </c>
      <c r="G428" s="1" t="s">
        <v>1805</v>
      </c>
      <c r="H428" s="1" t="s">
        <v>1806</v>
      </c>
      <c r="I428" s="1" t="s">
        <v>1807</v>
      </c>
      <c r="J428" s="1" t="s">
        <v>20</v>
      </c>
      <c r="K428" s="3">
        <v>13.02</v>
      </c>
      <c r="L428">
        <v>4</v>
      </c>
      <c r="M428" s="3">
        <v>52.08</v>
      </c>
      <c r="N428" s="1" t="s">
        <v>6669</v>
      </c>
      <c r="O428" s="1" t="s">
        <v>22</v>
      </c>
    </row>
    <row r="429" spans="1:15" x14ac:dyDescent="0.3">
      <c r="A429" s="1" t="s">
        <v>1808</v>
      </c>
      <c r="B429" s="2">
        <v>45703</v>
      </c>
      <c r="C429" s="1" t="s">
        <v>6673</v>
      </c>
      <c r="D429" s="1" t="s">
        <v>39</v>
      </c>
      <c r="E429">
        <v>2025</v>
      </c>
      <c r="F429" s="1" t="s">
        <v>275</v>
      </c>
      <c r="G429" s="1" t="s">
        <v>276</v>
      </c>
      <c r="H429" s="1" t="s">
        <v>1155</v>
      </c>
      <c r="I429" s="1" t="s">
        <v>1809</v>
      </c>
      <c r="J429" s="1" t="s">
        <v>20</v>
      </c>
      <c r="K429" s="3">
        <v>40.159999999999997</v>
      </c>
      <c r="L429">
        <v>2</v>
      </c>
      <c r="M429" s="3">
        <v>80.319999999999993</v>
      </c>
      <c r="N429" s="1" t="s">
        <v>21</v>
      </c>
      <c r="O429" s="1" t="s">
        <v>44</v>
      </c>
    </row>
    <row r="430" spans="1:15" x14ac:dyDescent="0.3">
      <c r="A430" s="1" t="s">
        <v>1810</v>
      </c>
      <c r="B430" s="2">
        <v>45609</v>
      </c>
      <c r="C430" s="1" t="s">
        <v>6670</v>
      </c>
      <c r="D430" s="1" t="s">
        <v>54</v>
      </c>
      <c r="E430">
        <v>2024</v>
      </c>
      <c r="F430" s="1" t="s">
        <v>335</v>
      </c>
      <c r="G430" s="1" t="s">
        <v>1811</v>
      </c>
      <c r="H430" s="1" t="s">
        <v>1812</v>
      </c>
      <c r="I430" s="1" t="s">
        <v>1813</v>
      </c>
      <c r="J430" s="1" t="s">
        <v>70</v>
      </c>
      <c r="K430" s="3">
        <v>39.58</v>
      </c>
      <c r="L430">
        <v>5</v>
      </c>
      <c r="M430" s="3">
        <v>197.9</v>
      </c>
      <c r="N430" s="1" t="s">
        <v>29</v>
      </c>
      <c r="O430" s="1" t="s">
        <v>37</v>
      </c>
    </row>
    <row r="431" spans="1:15" x14ac:dyDescent="0.3">
      <c r="A431" s="1" t="s">
        <v>1814</v>
      </c>
      <c r="B431" s="2">
        <v>45449</v>
      </c>
      <c r="C431" s="1" t="s">
        <v>6672</v>
      </c>
      <c r="D431" s="1" t="s">
        <v>24</v>
      </c>
      <c r="E431">
        <v>2024</v>
      </c>
      <c r="F431" s="1" t="s">
        <v>1815</v>
      </c>
      <c r="G431" s="1" t="s">
        <v>1816</v>
      </c>
      <c r="H431" s="1" t="s">
        <v>393</v>
      </c>
      <c r="I431" s="1" t="s">
        <v>394</v>
      </c>
      <c r="J431" s="1" t="s">
        <v>20</v>
      </c>
      <c r="K431" s="3">
        <v>37.75</v>
      </c>
      <c r="L431">
        <v>5</v>
      </c>
      <c r="M431" s="3">
        <v>188.75</v>
      </c>
      <c r="N431" s="1" t="s">
        <v>6669</v>
      </c>
      <c r="O431" s="1" t="s">
        <v>193</v>
      </c>
    </row>
    <row r="432" spans="1:15" x14ac:dyDescent="0.3">
      <c r="A432" s="1" t="s">
        <v>1817</v>
      </c>
      <c r="B432" s="2">
        <v>44997</v>
      </c>
      <c r="C432" s="1" t="s">
        <v>6666</v>
      </c>
      <c r="D432" s="1" t="s">
        <v>15</v>
      </c>
      <c r="E432">
        <v>2023</v>
      </c>
      <c r="F432" s="1" t="s">
        <v>1271</v>
      </c>
      <c r="G432" s="1" t="s">
        <v>1272</v>
      </c>
      <c r="H432" s="1" t="s">
        <v>197</v>
      </c>
      <c r="I432" s="1" t="s">
        <v>198</v>
      </c>
      <c r="J432" s="1" t="s">
        <v>20</v>
      </c>
      <c r="K432" s="3">
        <v>8.52</v>
      </c>
      <c r="L432">
        <v>4</v>
      </c>
      <c r="M432" s="3">
        <v>34.08</v>
      </c>
      <c r="N432" s="1" t="s">
        <v>21</v>
      </c>
      <c r="O432" s="1" t="s">
        <v>22</v>
      </c>
    </row>
    <row r="433" spans="1:15" x14ac:dyDescent="0.3">
      <c r="A433" s="1" t="s">
        <v>1818</v>
      </c>
      <c r="B433" s="2">
        <v>45319</v>
      </c>
      <c r="C433" s="1" t="s">
        <v>6666</v>
      </c>
      <c r="D433" s="1" t="s">
        <v>210</v>
      </c>
      <c r="E433">
        <v>2024</v>
      </c>
      <c r="F433" s="1" t="s">
        <v>1819</v>
      </c>
      <c r="G433" s="1" t="s">
        <v>1820</v>
      </c>
      <c r="H433" s="1" t="s">
        <v>1821</v>
      </c>
      <c r="I433" s="1" t="s">
        <v>1822</v>
      </c>
      <c r="J433" s="1" t="s">
        <v>20</v>
      </c>
      <c r="K433" s="3">
        <v>25.61</v>
      </c>
      <c r="L433">
        <v>1</v>
      </c>
      <c r="M433" s="3">
        <v>25.61</v>
      </c>
      <c r="N433" s="1" t="s">
        <v>29</v>
      </c>
      <c r="O433" s="1" t="s">
        <v>22</v>
      </c>
    </row>
    <row r="434" spans="1:15" x14ac:dyDescent="0.3">
      <c r="A434" s="1" t="s">
        <v>1823</v>
      </c>
      <c r="B434" s="2">
        <v>45878</v>
      </c>
      <c r="C434" s="1" t="s">
        <v>6673</v>
      </c>
      <c r="D434" s="1" t="s">
        <v>90</v>
      </c>
      <c r="E434">
        <v>2025</v>
      </c>
      <c r="F434" s="1" t="s">
        <v>414</v>
      </c>
      <c r="G434" s="1" t="s">
        <v>1824</v>
      </c>
      <c r="H434" s="1" t="s">
        <v>1825</v>
      </c>
      <c r="I434" s="1" t="s">
        <v>1826</v>
      </c>
      <c r="J434" s="1" t="s">
        <v>51</v>
      </c>
      <c r="K434" s="3">
        <v>38.76</v>
      </c>
      <c r="L434">
        <v>1</v>
      </c>
      <c r="M434" s="3">
        <v>38.76</v>
      </c>
      <c r="N434" s="1" t="s">
        <v>29</v>
      </c>
      <c r="O434" s="1" t="s">
        <v>95</v>
      </c>
    </row>
    <row r="435" spans="1:15" x14ac:dyDescent="0.3">
      <c r="A435" s="1" t="s">
        <v>1827</v>
      </c>
      <c r="B435" s="2">
        <v>45298</v>
      </c>
      <c r="C435" s="1" t="s">
        <v>6666</v>
      </c>
      <c r="D435" s="1" t="s">
        <v>210</v>
      </c>
      <c r="E435">
        <v>2024</v>
      </c>
      <c r="F435" s="1" t="s">
        <v>476</v>
      </c>
      <c r="G435" s="1" t="s">
        <v>477</v>
      </c>
      <c r="H435" s="1" t="s">
        <v>1155</v>
      </c>
      <c r="I435" s="1" t="s">
        <v>1828</v>
      </c>
      <c r="J435" s="1" t="s">
        <v>20</v>
      </c>
      <c r="K435" s="3">
        <v>40.26</v>
      </c>
      <c r="L435">
        <v>2</v>
      </c>
      <c r="M435" s="3">
        <v>80.52</v>
      </c>
      <c r="N435" s="1" t="s">
        <v>6669</v>
      </c>
      <c r="O435" s="1" t="s">
        <v>22</v>
      </c>
    </row>
    <row r="436" spans="1:15" x14ac:dyDescent="0.3">
      <c r="A436" s="1" t="s">
        <v>1829</v>
      </c>
      <c r="B436" s="2">
        <v>44959</v>
      </c>
      <c r="C436" s="1" t="s">
        <v>6672</v>
      </c>
      <c r="D436" s="1" t="s">
        <v>39</v>
      </c>
      <c r="E436">
        <v>2023</v>
      </c>
      <c r="F436" s="1" t="s">
        <v>1830</v>
      </c>
      <c r="G436" s="1" t="s">
        <v>1831</v>
      </c>
      <c r="H436" s="1" t="s">
        <v>1832</v>
      </c>
      <c r="I436" s="1" t="s">
        <v>1833</v>
      </c>
      <c r="J436" s="1" t="s">
        <v>20</v>
      </c>
      <c r="K436" s="3">
        <v>25.97</v>
      </c>
      <c r="L436">
        <v>4</v>
      </c>
      <c r="M436" s="3">
        <v>103.88</v>
      </c>
      <c r="N436" s="1" t="s">
        <v>6669</v>
      </c>
      <c r="O436" s="1" t="s">
        <v>30</v>
      </c>
    </row>
    <row r="437" spans="1:15" x14ac:dyDescent="0.3">
      <c r="A437" s="1" t="s">
        <v>1834</v>
      </c>
      <c r="B437" s="2">
        <v>45321</v>
      </c>
      <c r="C437" s="1" t="s">
        <v>6671</v>
      </c>
      <c r="D437" s="1" t="s">
        <v>210</v>
      </c>
      <c r="E437">
        <v>2024</v>
      </c>
      <c r="F437" s="1" t="s">
        <v>340</v>
      </c>
      <c r="G437" s="1" t="s">
        <v>341</v>
      </c>
      <c r="H437" s="1" t="s">
        <v>73</v>
      </c>
      <c r="I437" s="1" t="s">
        <v>74</v>
      </c>
      <c r="J437" s="1" t="s">
        <v>87</v>
      </c>
      <c r="K437" s="3">
        <v>21.69</v>
      </c>
      <c r="L437">
        <v>3</v>
      </c>
      <c r="M437" s="3">
        <v>65.069999999999993</v>
      </c>
      <c r="N437" s="1" t="s">
        <v>21</v>
      </c>
      <c r="O437" s="1" t="s">
        <v>22</v>
      </c>
    </row>
    <row r="438" spans="1:15" x14ac:dyDescent="0.3">
      <c r="A438" s="1" t="s">
        <v>1835</v>
      </c>
      <c r="B438" s="2">
        <v>45377</v>
      </c>
      <c r="C438" s="1" t="s">
        <v>6671</v>
      </c>
      <c r="D438" s="1" t="s">
        <v>15</v>
      </c>
      <c r="E438">
        <v>2024</v>
      </c>
      <c r="F438" s="1" t="s">
        <v>1836</v>
      </c>
      <c r="G438" s="1" t="s">
        <v>1837</v>
      </c>
      <c r="H438" s="1" t="s">
        <v>752</v>
      </c>
      <c r="I438" s="1" t="s">
        <v>1838</v>
      </c>
      <c r="J438" s="1" t="s">
        <v>87</v>
      </c>
      <c r="K438" s="3">
        <v>24.5</v>
      </c>
      <c r="L438">
        <v>4</v>
      </c>
      <c r="M438" s="3">
        <v>98</v>
      </c>
      <c r="N438" s="1" t="s">
        <v>21</v>
      </c>
      <c r="O438" s="1" t="s">
        <v>193</v>
      </c>
    </row>
    <row r="439" spans="1:15" x14ac:dyDescent="0.3">
      <c r="A439" s="1" t="s">
        <v>1839</v>
      </c>
      <c r="B439" s="2">
        <v>45365</v>
      </c>
      <c r="C439" s="1" t="s">
        <v>6672</v>
      </c>
      <c r="D439" s="1" t="s">
        <v>15</v>
      </c>
      <c r="E439">
        <v>2024</v>
      </c>
      <c r="F439" s="1" t="s">
        <v>1840</v>
      </c>
      <c r="G439" s="1" t="s">
        <v>1841</v>
      </c>
      <c r="H439" s="1" t="s">
        <v>554</v>
      </c>
      <c r="I439" s="1" t="s">
        <v>1116</v>
      </c>
      <c r="J439" s="1" t="s">
        <v>70</v>
      </c>
      <c r="K439" s="3">
        <v>47</v>
      </c>
      <c r="L439">
        <v>4</v>
      </c>
      <c r="M439" s="3">
        <v>188</v>
      </c>
      <c r="N439" s="1" t="s">
        <v>21</v>
      </c>
      <c r="O439" s="1" t="s">
        <v>95</v>
      </c>
    </row>
    <row r="440" spans="1:15" x14ac:dyDescent="0.3">
      <c r="A440" s="1" t="s">
        <v>1842</v>
      </c>
      <c r="B440" s="2">
        <v>45593</v>
      </c>
      <c r="C440" s="1" t="s">
        <v>6667</v>
      </c>
      <c r="D440" s="1" t="s">
        <v>133</v>
      </c>
      <c r="E440">
        <v>2024</v>
      </c>
      <c r="F440" s="1" t="s">
        <v>636</v>
      </c>
      <c r="G440" s="1" t="s">
        <v>637</v>
      </c>
      <c r="H440" s="1" t="s">
        <v>1843</v>
      </c>
      <c r="I440" s="1" t="s">
        <v>1844</v>
      </c>
      <c r="J440" s="1" t="s">
        <v>20</v>
      </c>
      <c r="K440" s="3">
        <v>39.22</v>
      </c>
      <c r="L440">
        <v>2</v>
      </c>
      <c r="M440" s="3">
        <v>78.44</v>
      </c>
      <c r="N440" s="1" t="s">
        <v>21</v>
      </c>
      <c r="O440" s="1" t="s">
        <v>22</v>
      </c>
    </row>
    <row r="441" spans="1:15" x14ac:dyDescent="0.3">
      <c r="A441" s="1" t="s">
        <v>1845</v>
      </c>
      <c r="B441" s="2">
        <v>44963</v>
      </c>
      <c r="C441" s="1" t="s">
        <v>6667</v>
      </c>
      <c r="D441" s="1" t="s">
        <v>39</v>
      </c>
      <c r="E441">
        <v>2023</v>
      </c>
      <c r="F441" s="1" t="s">
        <v>1846</v>
      </c>
      <c r="G441" s="1" t="s">
        <v>1847</v>
      </c>
      <c r="H441" s="1" t="s">
        <v>1848</v>
      </c>
      <c r="I441" s="1" t="s">
        <v>1849</v>
      </c>
      <c r="J441" s="1" t="s">
        <v>70</v>
      </c>
      <c r="K441" s="3">
        <v>13.71</v>
      </c>
      <c r="L441">
        <v>2</v>
      </c>
      <c r="M441" s="3">
        <v>27.42</v>
      </c>
      <c r="N441" s="1" t="s">
        <v>6669</v>
      </c>
      <c r="O441" s="1" t="s">
        <v>30</v>
      </c>
    </row>
    <row r="442" spans="1:15" x14ac:dyDescent="0.3">
      <c r="A442" s="1" t="s">
        <v>1850</v>
      </c>
      <c r="B442" s="2">
        <v>45382</v>
      </c>
      <c r="C442" s="1" t="s">
        <v>6666</v>
      </c>
      <c r="D442" s="1" t="s">
        <v>15</v>
      </c>
      <c r="E442">
        <v>2024</v>
      </c>
      <c r="F442" s="1" t="s">
        <v>326</v>
      </c>
      <c r="G442" s="1" t="s">
        <v>1851</v>
      </c>
      <c r="H442" s="1" t="s">
        <v>1219</v>
      </c>
      <c r="I442" s="1" t="s">
        <v>1220</v>
      </c>
      <c r="J442" s="1" t="s">
        <v>20</v>
      </c>
      <c r="K442" s="3">
        <v>20.43</v>
      </c>
      <c r="L442">
        <v>2</v>
      </c>
      <c r="M442" s="3">
        <v>40.86</v>
      </c>
      <c r="N442" s="1" t="s">
        <v>88</v>
      </c>
      <c r="O442" s="1" t="s">
        <v>193</v>
      </c>
    </row>
    <row r="443" spans="1:15" x14ac:dyDescent="0.3">
      <c r="A443" s="1" t="s">
        <v>1852</v>
      </c>
      <c r="B443" s="2">
        <v>45579</v>
      </c>
      <c r="C443" s="1" t="s">
        <v>6667</v>
      </c>
      <c r="D443" s="1" t="s">
        <v>133</v>
      </c>
      <c r="E443">
        <v>2024</v>
      </c>
      <c r="F443" s="1" t="s">
        <v>1133</v>
      </c>
      <c r="G443" s="1" t="s">
        <v>1134</v>
      </c>
      <c r="H443" s="1" t="s">
        <v>398</v>
      </c>
      <c r="I443" s="1" t="s">
        <v>399</v>
      </c>
      <c r="J443" s="1" t="s">
        <v>70</v>
      </c>
      <c r="K443" s="3">
        <v>25.49</v>
      </c>
      <c r="L443">
        <v>4</v>
      </c>
      <c r="M443" s="3">
        <v>101.96</v>
      </c>
      <c r="N443" s="1" t="s">
        <v>6669</v>
      </c>
      <c r="O443" s="1" t="s">
        <v>30</v>
      </c>
    </row>
    <row r="444" spans="1:15" x14ac:dyDescent="0.3">
      <c r="A444" s="1" t="s">
        <v>1853</v>
      </c>
      <c r="B444" s="2">
        <v>45532</v>
      </c>
      <c r="C444" s="1" t="s">
        <v>6670</v>
      </c>
      <c r="D444" s="1" t="s">
        <v>90</v>
      </c>
      <c r="E444">
        <v>2024</v>
      </c>
      <c r="F444" s="1" t="s">
        <v>1621</v>
      </c>
      <c r="G444" s="1" t="s">
        <v>1622</v>
      </c>
      <c r="H444" s="1" t="s">
        <v>375</v>
      </c>
      <c r="I444" s="1" t="s">
        <v>1854</v>
      </c>
      <c r="J444" s="1" t="s">
        <v>87</v>
      </c>
      <c r="K444" s="3">
        <v>11.76</v>
      </c>
      <c r="L444">
        <v>1</v>
      </c>
      <c r="M444" s="3">
        <v>11.76</v>
      </c>
      <c r="N444" s="1" t="s">
        <v>88</v>
      </c>
      <c r="O444" s="1" t="s">
        <v>44</v>
      </c>
    </row>
    <row r="445" spans="1:15" x14ac:dyDescent="0.3">
      <c r="A445" s="1" t="s">
        <v>1855</v>
      </c>
      <c r="B445" s="2">
        <v>45826</v>
      </c>
      <c r="C445" s="1" t="s">
        <v>6670</v>
      </c>
      <c r="D445" s="1" t="s">
        <v>24</v>
      </c>
      <c r="E445">
        <v>2025</v>
      </c>
      <c r="F445" s="1" t="s">
        <v>1408</v>
      </c>
      <c r="G445" s="1" t="s">
        <v>1409</v>
      </c>
      <c r="H445" s="1" t="s">
        <v>1856</v>
      </c>
      <c r="I445" s="1" t="s">
        <v>1857</v>
      </c>
      <c r="J445" s="1" t="s">
        <v>87</v>
      </c>
      <c r="K445" s="3">
        <v>10.1</v>
      </c>
      <c r="L445">
        <v>4</v>
      </c>
      <c r="M445" s="3">
        <v>40.4</v>
      </c>
      <c r="N445" s="1" t="s">
        <v>21</v>
      </c>
      <c r="O445" s="1" t="s">
        <v>44</v>
      </c>
    </row>
    <row r="446" spans="1:15" x14ac:dyDescent="0.3">
      <c r="A446" s="1" t="s">
        <v>1858</v>
      </c>
      <c r="B446" s="2">
        <v>45201</v>
      </c>
      <c r="C446" s="1" t="s">
        <v>6667</v>
      </c>
      <c r="D446" s="1" t="s">
        <v>133</v>
      </c>
      <c r="E446">
        <v>2023</v>
      </c>
      <c r="F446" s="1" t="s">
        <v>33</v>
      </c>
      <c r="G446" s="1" t="s">
        <v>34</v>
      </c>
      <c r="H446" s="1" t="s">
        <v>1859</v>
      </c>
      <c r="I446" s="1" t="s">
        <v>1860</v>
      </c>
      <c r="J446" s="1" t="s">
        <v>51</v>
      </c>
      <c r="K446" s="3">
        <v>47.28</v>
      </c>
      <c r="L446">
        <v>2</v>
      </c>
      <c r="M446" s="3">
        <v>94.56</v>
      </c>
      <c r="N446" s="1" t="s">
        <v>6669</v>
      </c>
      <c r="O446" s="1" t="s">
        <v>30</v>
      </c>
    </row>
    <row r="447" spans="1:15" x14ac:dyDescent="0.3">
      <c r="A447" s="1" t="s">
        <v>1861</v>
      </c>
      <c r="B447" s="2">
        <v>44966</v>
      </c>
      <c r="C447" s="1" t="s">
        <v>6672</v>
      </c>
      <c r="D447" s="1" t="s">
        <v>39</v>
      </c>
      <c r="E447">
        <v>2023</v>
      </c>
      <c r="F447" s="1" t="s">
        <v>631</v>
      </c>
      <c r="G447" s="1" t="s">
        <v>632</v>
      </c>
      <c r="H447" s="1" t="s">
        <v>1862</v>
      </c>
      <c r="I447" s="1" t="s">
        <v>1863</v>
      </c>
      <c r="J447" s="1" t="s">
        <v>51</v>
      </c>
      <c r="K447" s="3">
        <v>47.6</v>
      </c>
      <c r="L447">
        <v>5</v>
      </c>
      <c r="M447" s="3">
        <v>238</v>
      </c>
      <c r="N447" s="1" t="s">
        <v>29</v>
      </c>
      <c r="O447" s="1" t="s">
        <v>80</v>
      </c>
    </row>
    <row r="448" spans="1:15" x14ac:dyDescent="0.3">
      <c r="A448" s="1" t="s">
        <v>1864</v>
      </c>
      <c r="B448" s="2">
        <v>45068</v>
      </c>
      <c r="C448" s="1" t="s">
        <v>6667</v>
      </c>
      <c r="D448" s="1" t="s">
        <v>46</v>
      </c>
      <c r="E448">
        <v>2023</v>
      </c>
      <c r="F448" s="1" t="s">
        <v>1304</v>
      </c>
      <c r="G448" s="1" t="s">
        <v>1865</v>
      </c>
      <c r="H448" s="1" t="s">
        <v>1866</v>
      </c>
      <c r="I448" s="1" t="s">
        <v>1867</v>
      </c>
      <c r="J448" s="1" t="s">
        <v>51</v>
      </c>
      <c r="K448" s="3">
        <v>45.59</v>
      </c>
      <c r="L448">
        <v>4</v>
      </c>
      <c r="M448" s="3">
        <v>182.36</v>
      </c>
      <c r="N448" s="1" t="s">
        <v>29</v>
      </c>
      <c r="O448" s="1" t="s">
        <v>30</v>
      </c>
    </row>
    <row r="449" spans="1:15" x14ac:dyDescent="0.3">
      <c r="A449" s="1" t="s">
        <v>1868</v>
      </c>
      <c r="B449" s="2">
        <v>44972</v>
      </c>
      <c r="C449" s="1" t="s">
        <v>6670</v>
      </c>
      <c r="D449" s="1" t="s">
        <v>39</v>
      </c>
      <c r="E449">
        <v>2023</v>
      </c>
      <c r="F449" s="1" t="s">
        <v>829</v>
      </c>
      <c r="G449" s="1" t="s">
        <v>1869</v>
      </c>
      <c r="H449" s="1" t="s">
        <v>1185</v>
      </c>
      <c r="I449" s="1" t="s">
        <v>1870</v>
      </c>
      <c r="J449" s="1" t="s">
        <v>20</v>
      </c>
      <c r="K449" s="3">
        <v>9.89</v>
      </c>
      <c r="L449">
        <v>1</v>
      </c>
      <c r="M449" s="3">
        <v>9.89</v>
      </c>
      <c r="N449" s="1" t="s">
        <v>6669</v>
      </c>
      <c r="O449" s="1" t="s">
        <v>22</v>
      </c>
    </row>
    <row r="450" spans="1:15" x14ac:dyDescent="0.3">
      <c r="A450" s="1" t="s">
        <v>1871</v>
      </c>
      <c r="B450" s="2">
        <v>45033</v>
      </c>
      <c r="C450" s="1" t="s">
        <v>6667</v>
      </c>
      <c r="D450" s="1" t="s">
        <v>82</v>
      </c>
      <c r="E450">
        <v>2023</v>
      </c>
      <c r="F450" s="1" t="s">
        <v>578</v>
      </c>
      <c r="G450" s="1" t="s">
        <v>1872</v>
      </c>
      <c r="H450" s="1" t="s">
        <v>568</v>
      </c>
      <c r="I450" s="1" t="s">
        <v>1873</v>
      </c>
      <c r="J450" s="1" t="s">
        <v>87</v>
      </c>
      <c r="K450" s="3">
        <v>46.51</v>
      </c>
      <c r="L450">
        <v>5</v>
      </c>
      <c r="M450" s="3">
        <v>232.55</v>
      </c>
      <c r="N450" s="1" t="s">
        <v>88</v>
      </c>
      <c r="O450" s="1" t="s">
        <v>37</v>
      </c>
    </row>
    <row r="451" spans="1:15" x14ac:dyDescent="0.3">
      <c r="A451" s="1" t="s">
        <v>1874</v>
      </c>
      <c r="B451" s="2">
        <v>45582</v>
      </c>
      <c r="C451" s="1" t="s">
        <v>6672</v>
      </c>
      <c r="D451" s="1" t="s">
        <v>133</v>
      </c>
      <c r="E451">
        <v>2024</v>
      </c>
      <c r="F451" s="1" t="s">
        <v>1503</v>
      </c>
      <c r="G451" s="1" t="s">
        <v>1875</v>
      </c>
      <c r="H451" s="1" t="s">
        <v>856</v>
      </c>
      <c r="I451" s="1" t="s">
        <v>857</v>
      </c>
      <c r="J451" s="1" t="s">
        <v>70</v>
      </c>
      <c r="K451" s="3">
        <v>46.71</v>
      </c>
      <c r="L451">
        <v>4</v>
      </c>
      <c r="M451" s="3">
        <v>186.84</v>
      </c>
      <c r="N451" s="1" t="s">
        <v>21</v>
      </c>
      <c r="O451" s="1" t="s">
        <v>37</v>
      </c>
    </row>
    <row r="452" spans="1:15" x14ac:dyDescent="0.3">
      <c r="A452" s="1" t="s">
        <v>1876</v>
      </c>
      <c r="B452" s="2">
        <v>45269</v>
      </c>
      <c r="C452" s="1" t="s">
        <v>6673</v>
      </c>
      <c r="D452" s="1" t="s">
        <v>107</v>
      </c>
      <c r="E452">
        <v>2023</v>
      </c>
      <c r="F452" s="1" t="s">
        <v>1877</v>
      </c>
      <c r="G452" s="1" t="s">
        <v>1878</v>
      </c>
      <c r="H452" s="1" t="s">
        <v>1879</v>
      </c>
      <c r="I452" s="1" t="s">
        <v>1880</v>
      </c>
      <c r="J452" s="1" t="s">
        <v>87</v>
      </c>
      <c r="K452" s="3">
        <v>21.4</v>
      </c>
      <c r="L452">
        <v>1</v>
      </c>
      <c r="M452" s="3">
        <v>21.4</v>
      </c>
      <c r="N452" s="1" t="s">
        <v>29</v>
      </c>
      <c r="O452" s="1" t="s">
        <v>80</v>
      </c>
    </row>
    <row r="453" spans="1:15" x14ac:dyDescent="0.3">
      <c r="A453" s="1" t="s">
        <v>1881</v>
      </c>
      <c r="B453" s="2">
        <v>45088</v>
      </c>
      <c r="C453" s="1" t="s">
        <v>6666</v>
      </c>
      <c r="D453" s="1" t="s">
        <v>24</v>
      </c>
      <c r="E453">
        <v>2023</v>
      </c>
      <c r="F453" s="1" t="s">
        <v>1465</v>
      </c>
      <c r="G453" s="1" t="s">
        <v>1882</v>
      </c>
      <c r="H453" s="1" t="s">
        <v>1825</v>
      </c>
      <c r="I453" s="1" t="s">
        <v>1826</v>
      </c>
      <c r="J453" s="1" t="s">
        <v>87</v>
      </c>
      <c r="K453" s="3">
        <v>47.62</v>
      </c>
      <c r="L453">
        <v>2</v>
      </c>
      <c r="M453" s="3">
        <v>95.24</v>
      </c>
      <c r="N453" s="1" t="s">
        <v>29</v>
      </c>
      <c r="O453" s="1" t="s">
        <v>44</v>
      </c>
    </row>
    <row r="454" spans="1:15" x14ac:dyDescent="0.3">
      <c r="A454" s="1" t="s">
        <v>1883</v>
      </c>
      <c r="B454" s="2">
        <v>44943</v>
      </c>
      <c r="C454" s="1" t="s">
        <v>6671</v>
      </c>
      <c r="D454" s="1" t="s">
        <v>210</v>
      </c>
      <c r="E454">
        <v>2023</v>
      </c>
      <c r="F454" s="1" t="s">
        <v>1884</v>
      </c>
      <c r="G454" s="1" t="s">
        <v>1885</v>
      </c>
      <c r="H454" s="1" t="s">
        <v>1886</v>
      </c>
      <c r="I454" s="1" t="s">
        <v>1887</v>
      </c>
      <c r="J454" s="1" t="s">
        <v>51</v>
      </c>
      <c r="K454" s="3">
        <v>8.84</v>
      </c>
      <c r="L454">
        <v>1</v>
      </c>
      <c r="M454" s="3">
        <v>8.84</v>
      </c>
      <c r="N454" s="1" t="s">
        <v>21</v>
      </c>
      <c r="O454" s="1" t="s">
        <v>52</v>
      </c>
    </row>
    <row r="455" spans="1:15" x14ac:dyDescent="0.3">
      <c r="A455" s="1" t="s">
        <v>1888</v>
      </c>
      <c r="B455" s="2">
        <v>44966</v>
      </c>
      <c r="C455" s="1" t="s">
        <v>6672</v>
      </c>
      <c r="D455" s="1" t="s">
        <v>39</v>
      </c>
      <c r="E455">
        <v>2023</v>
      </c>
      <c r="F455" s="1" t="s">
        <v>419</v>
      </c>
      <c r="G455" s="1" t="s">
        <v>1889</v>
      </c>
      <c r="H455" s="1" t="s">
        <v>1890</v>
      </c>
      <c r="I455" s="1" t="s">
        <v>1891</v>
      </c>
      <c r="J455" s="1" t="s">
        <v>70</v>
      </c>
      <c r="K455" s="3">
        <v>25.58</v>
      </c>
      <c r="L455">
        <v>5</v>
      </c>
      <c r="M455" s="3">
        <v>127.9</v>
      </c>
      <c r="N455" s="1" t="s">
        <v>29</v>
      </c>
      <c r="O455" s="1" t="s">
        <v>30</v>
      </c>
    </row>
    <row r="456" spans="1:15" x14ac:dyDescent="0.3">
      <c r="A456" s="1" t="s">
        <v>1892</v>
      </c>
      <c r="B456" s="2">
        <v>45082</v>
      </c>
      <c r="C456" s="1" t="s">
        <v>6667</v>
      </c>
      <c r="D456" s="1" t="s">
        <v>24</v>
      </c>
      <c r="E456">
        <v>2023</v>
      </c>
      <c r="F456" s="1" t="s">
        <v>939</v>
      </c>
      <c r="G456" s="1" t="s">
        <v>1893</v>
      </c>
      <c r="H456" s="1" t="s">
        <v>1894</v>
      </c>
      <c r="I456" s="1" t="s">
        <v>1895</v>
      </c>
      <c r="J456" s="1" t="s">
        <v>20</v>
      </c>
      <c r="K456" s="3">
        <v>17.82</v>
      </c>
      <c r="L456">
        <v>2</v>
      </c>
      <c r="M456" s="3">
        <v>35.64</v>
      </c>
      <c r="N456" s="1" t="s">
        <v>88</v>
      </c>
      <c r="O456" s="1" t="s">
        <v>44</v>
      </c>
    </row>
    <row r="457" spans="1:15" x14ac:dyDescent="0.3">
      <c r="A457" s="1" t="s">
        <v>1896</v>
      </c>
      <c r="B457" s="2">
        <v>45845</v>
      </c>
      <c r="C457" s="1" t="s">
        <v>6667</v>
      </c>
      <c r="D457" s="1" t="s">
        <v>32</v>
      </c>
      <c r="E457">
        <v>2025</v>
      </c>
      <c r="F457" s="1" t="s">
        <v>1897</v>
      </c>
      <c r="G457" s="1" t="s">
        <v>1898</v>
      </c>
      <c r="H457" s="1" t="s">
        <v>1899</v>
      </c>
      <c r="I457" s="1" t="s">
        <v>1900</v>
      </c>
      <c r="J457" s="1" t="s">
        <v>70</v>
      </c>
      <c r="K457" s="3">
        <v>19.11</v>
      </c>
      <c r="L457">
        <v>3</v>
      </c>
      <c r="M457" s="3">
        <v>57.33</v>
      </c>
      <c r="N457" s="1" t="s">
        <v>21</v>
      </c>
      <c r="O457" s="1" t="s">
        <v>22</v>
      </c>
    </row>
    <row r="458" spans="1:15" x14ac:dyDescent="0.3">
      <c r="A458" s="1" t="s">
        <v>1901</v>
      </c>
      <c r="B458" s="2">
        <v>45230</v>
      </c>
      <c r="C458" s="1" t="s">
        <v>6671</v>
      </c>
      <c r="D458" s="1" t="s">
        <v>133</v>
      </c>
      <c r="E458">
        <v>2023</v>
      </c>
      <c r="F458" s="1" t="s">
        <v>1902</v>
      </c>
      <c r="G458" s="1" t="s">
        <v>1903</v>
      </c>
      <c r="H458" s="1" t="s">
        <v>1024</v>
      </c>
      <c r="I458" s="1" t="s">
        <v>1904</v>
      </c>
      <c r="J458" s="1" t="s">
        <v>20</v>
      </c>
      <c r="K458" s="3">
        <v>20.29</v>
      </c>
      <c r="L458">
        <v>4</v>
      </c>
      <c r="M458" s="3">
        <v>81.16</v>
      </c>
      <c r="N458" s="1" t="s">
        <v>29</v>
      </c>
      <c r="O458" s="1" t="s">
        <v>80</v>
      </c>
    </row>
    <row r="459" spans="1:15" x14ac:dyDescent="0.3">
      <c r="A459" s="1" t="s">
        <v>1905</v>
      </c>
      <c r="B459" s="2">
        <v>44869</v>
      </c>
      <c r="C459" s="1" t="s">
        <v>6668</v>
      </c>
      <c r="D459" s="1" t="s">
        <v>54</v>
      </c>
      <c r="E459">
        <v>2022</v>
      </c>
      <c r="F459" s="1" t="s">
        <v>1906</v>
      </c>
      <c r="G459" s="1" t="s">
        <v>1907</v>
      </c>
      <c r="H459" s="1" t="s">
        <v>1908</v>
      </c>
      <c r="I459" s="1" t="s">
        <v>1909</v>
      </c>
      <c r="J459" s="1" t="s">
        <v>70</v>
      </c>
      <c r="K459" s="3">
        <v>51.5</v>
      </c>
      <c r="L459">
        <v>5</v>
      </c>
      <c r="M459" s="3">
        <v>257.5</v>
      </c>
      <c r="N459" s="1" t="s">
        <v>6669</v>
      </c>
      <c r="O459" s="1" t="s">
        <v>37</v>
      </c>
    </row>
    <row r="460" spans="1:15" x14ac:dyDescent="0.3">
      <c r="A460" s="1" t="s">
        <v>1910</v>
      </c>
      <c r="B460" s="2">
        <v>44941</v>
      </c>
      <c r="C460" s="1" t="s">
        <v>6666</v>
      </c>
      <c r="D460" s="1" t="s">
        <v>210</v>
      </c>
      <c r="E460">
        <v>2023</v>
      </c>
      <c r="F460" s="1" t="s">
        <v>275</v>
      </c>
      <c r="G460" s="1" t="s">
        <v>276</v>
      </c>
      <c r="H460" s="1" t="s">
        <v>1911</v>
      </c>
      <c r="I460" s="1" t="s">
        <v>1912</v>
      </c>
      <c r="J460" s="1" t="s">
        <v>70</v>
      </c>
      <c r="K460" s="3">
        <v>34.590000000000003</v>
      </c>
      <c r="L460">
        <v>1</v>
      </c>
      <c r="M460" s="3">
        <v>34.590000000000003</v>
      </c>
      <c r="N460" s="1" t="s">
        <v>6669</v>
      </c>
      <c r="O460" s="1" t="s">
        <v>22</v>
      </c>
    </row>
    <row r="461" spans="1:15" x14ac:dyDescent="0.3">
      <c r="A461" s="1" t="s">
        <v>1913</v>
      </c>
      <c r="B461" s="2">
        <v>45804</v>
      </c>
      <c r="C461" s="1" t="s">
        <v>6671</v>
      </c>
      <c r="D461" s="1" t="s">
        <v>46</v>
      </c>
      <c r="E461">
        <v>2025</v>
      </c>
      <c r="F461" s="1" t="s">
        <v>1914</v>
      </c>
      <c r="G461" s="1" t="s">
        <v>1915</v>
      </c>
      <c r="H461" s="1" t="s">
        <v>554</v>
      </c>
      <c r="I461" s="1" t="s">
        <v>1116</v>
      </c>
      <c r="J461" s="1" t="s">
        <v>20</v>
      </c>
      <c r="K461" s="3">
        <v>38.299999999999997</v>
      </c>
      <c r="L461">
        <v>4</v>
      </c>
      <c r="M461" s="3">
        <v>153.19999999999999</v>
      </c>
      <c r="N461" s="1" t="s">
        <v>21</v>
      </c>
      <c r="O461" s="1" t="s">
        <v>37</v>
      </c>
    </row>
    <row r="462" spans="1:15" x14ac:dyDescent="0.3">
      <c r="A462" s="1" t="s">
        <v>1916</v>
      </c>
      <c r="B462" s="2">
        <v>45706</v>
      </c>
      <c r="C462" s="1" t="s">
        <v>6671</v>
      </c>
      <c r="D462" s="1" t="s">
        <v>39</v>
      </c>
      <c r="E462">
        <v>2025</v>
      </c>
      <c r="F462" s="1" t="s">
        <v>1917</v>
      </c>
      <c r="G462" s="1" t="s">
        <v>1918</v>
      </c>
      <c r="H462" s="1" t="s">
        <v>1919</v>
      </c>
      <c r="I462" s="1" t="s">
        <v>1920</v>
      </c>
      <c r="J462" s="1" t="s">
        <v>20</v>
      </c>
      <c r="K462" s="3">
        <v>32.06</v>
      </c>
      <c r="L462">
        <v>2</v>
      </c>
      <c r="M462" s="3">
        <v>64.12</v>
      </c>
      <c r="N462" s="1" t="s">
        <v>6669</v>
      </c>
      <c r="O462" s="1" t="s">
        <v>22</v>
      </c>
    </row>
    <row r="463" spans="1:15" x14ac:dyDescent="0.3">
      <c r="A463" s="1" t="s">
        <v>1921</v>
      </c>
      <c r="B463" s="2">
        <v>45463</v>
      </c>
      <c r="C463" s="1" t="s">
        <v>6672</v>
      </c>
      <c r="D463" s="1" t="s">
        <v>24</v>
      </c>
      <c r="E463">
        <v>2024</v>
      </c>
      <c r="F463" s="1" t="s">
        <v>285</v>
      </c>
      <c r="G463" s="1" t="s">
        <v>1922</v>
      </c>
      <c r="H463" s="1" t="s">
        <v>262</v>
      </c>
      <c r="I463" s="1" t="s">
        <v>263</v>
      </c>
      <c r="J463" s="1" t="s">
        <v>70</v>
      </c>
      <c r="K463" s="3">
        <v>41.83</v>
      </c>
      <c r="L463">
        <v>2</v>
      </c>
      <c r="M463" s="3">
        <v>83.66</v>
      </c>
      <c r="N463" s="1" t="s">
        <v>21</v>
      </c>
      <c r="O463" s="1" t="s">
        <v>37</v>
      </c>
    </row>
    <row r="464" spans="1:15" x14ac:dyDescent="0.3">
      <c r="A464" s="1" t="s">
        <v>1923</v>
      </c>
      <c r="B464" s="2">
        <v>44886</v>
      </c>
      <c r="C464" s="1" t="s">
        <v>6667</v>
      </c>
      <c r="D464" s="1" t="s">
        <v>54</v>
      </c>
      <c r="E464">
        <v>2022</v>
      </c>
      <c r="F464" s="1" t="s">
        <v>1035</v>
      </c>
      <c r="G464" s="1" t="s">
        <v>1924</v>
      </c>
      <c r="H464" s="1" t="s">
        <v>430</v>
      </c>
      <c r="I464" s="1" t="s">
        <v>1925</v>
      </c>
      <c r="J464" s="1" t="s">
        <v>70</v>
      </c>
      <c r="K464" s="3">
        <v>22.81</v>
      </c>
      <c r="L464">
        <v>1</v>
      </c>
      <c r="M464" s="3">
        <v>22.81</v>
      </c>
      <c r="N464" s="1" t="s">
        <v>21</v>
      </c>
      <c r="O464" s="1" t="s">
        <v>95</v>
      </c>
    </row>
    <row r="465" spans="1:15" x14ac:dyDescent="0.3">
      <c r="A465" s="1" t="s">
        <v>1926</v>
      </c>
      <c r="B465" s="2">
        <v>45451</v>
      </c>
      <c r="C465" s="1" t="s">
        <v>6673</v>
      </c>
      <c r="D465" s="1" t="s">
        <v>24</v>
      </c>
      <c r="E465">
        <v>2024</v>
      </c>
      <c r="F465" s="1" t="s">
        <v>732</v>
      </c>
      <c r="G465" s="1" t="s">
        <v>1927</v>
      </c>
      <c r="H465" s="1" t="s">
        <v>375</v>
      </c>
      <c r="I465" s="1" t="s">
        <v>1928</v>
      </c>
      <c r="J465" s="1" t="s">
        <v>70</v>
      </c>
      <c r="K465" s="3">
        <v>44.02</v>
      </c>
      <c r="L465">
        <v>4</v>
      </c>
      <c r="M465" s="3">
        <v>176.08</v>
      </c>
      <c r="N465" s="1" t="s">
        <v>21</v>
      </c>
      <c r="O465" s="1" t="s">
        <v>193</v>
      </c>
    </row>
    <row r="466" spans="1:15" x14ac:dyDescent="0.3">
      <c r="A466" s="1" t="s">
        <v>1929</v>
      </c>
      <c r="B466" s="2">
        <v>44903</v>
      </c>
      <c r="C466" s="1" t="s">
        <v>6672</v>
      </c>
      <c r="D466" s="1" t="s">
        <v>107</v>
      </c>
      <c r="E466">
        <v>2022</v>
      </c>
      <c r="F466" s="1" t="s">
        <v>972</v>
      </c>
      <c r="G466" s="1" t="s">
        <v>1930</v>
      </c>
      <c r="H466" s="1" t="s">
        <v>1812</v>
      </c>
      <c r="I466" s="1" t="s">
        <v>1813</v>
      </c>
      <c r="J466" s="1" t="s">
        <v>70</v>
      </c>
      <c r="K466" s="3">
        <v>51.84</v>
      </c>
      <c r="L466">
        <v>1</v>
      </c>
      <c r="M466" s="3">
        <v>51.84</v>
      </c>
      <c r="N466" s="1" t="s">
        <v>21</v>
      </c>
      <c r="O466" s="1" t="s">
        <v>37</v>
      </c>
    </row>
    <row r="467" spans="1:15" x14ac:dyDescent="0.3">
      <c r="A467" s="1" t="s">
        <v>1931</v>
      </c>
      <c r="B467" s="2">
        <v>45528</v>
      </c>
      <c r="C467" s="1" t="s">
        <v>6673</v>
      </c>
      <c r="D467" s="1" t="s">
        <v>90</v>
      </c>
      <c r="E467">
        <v>2024</v>
      </c>
      <c r="F467" s="1" t="s">
        <v>1932</v>
      </c>
      <c r="G467" s="1" t="s">
        <v>1933</v>
      </c>
      <c r="H467" s="1" t="s">
        <v>1934</v>
      </c>
      <c r="I467" s="1" t="s">
        <v>1935</v>
      </c>
      <c r="J467" s="1" t="s">
        <v>51</v>
      </c>
      <c r="K467" s="3">
        <v>34.020000000000003</v>
      </c>
      <c r="L467">
        <v>5</v>
      </c>
      <c r="M467" s="3">
        <v>170.1</v>
      </c>
      <c r="N467" s="1" t="s">
        <v>88</v>
      </c>
      <c r="O467" s="1" t="s">
        <v>44</v>
      </c>
    </row>
    <row r="468" spans="1:15" x14ac:dyDescent="0.3">
      <c r="A468" s="1" t="s">
        <v>1936</v>
      </c>
      <c r="B468" s="2">
        <v>45169</v>
      </c>
      <c r="C468" s="1" t="s">
        <v>6672</v>
      </c>
      <c r="D468" s="1" t="s">
        <v>90</v>
      </c>
      <c r="E468">
        <v>2023</v>
      </c>
      <c r="F468" s="1" t="s">
        <v>1937</v>
      </c>
      <c r="G468" s="1" t="s">
        <v>1938</v>
      </c>
      <c r="H468" s="1" t="s">
        <v>1939</v>
      </c>
      <c r="I468" s="1" t="s">
        <v>1940</v>
      </c>
      <c r="J468" s="1" t="s">
        <v>70</v>
      </c>
      <c r="K468" s="3">
        <v>18.010000000000002</v>
      </c>
      <c r="L468">
        <v>3</v>
      </c>
      <c r="M468" s="3">
        <v>54.03</v>
      </c>
      <c r="N468" s="1" t="s">
        <v>21</v>
      </c>
      <c r="O468" s="1" t="s">
        <v>52</v>
      </c>
    </row>
    <row r="469" spans="1:15" x14ac:dyDescent="0.3">
      <c r="A469" s="1" t="s">
        <v>1941</v>
      </c>
      <c r="B469" s="2">
        <v>44997</v>
      </c>
      <c r="C469" s="1" t="s">
        <v>6666</v>
      </c>
      <c r="D469" s="1" t="s">
        <v>15</v>
      </c>
      <c r="E469">
        <v>2023</v>
      </c>
      <c r="F469" s="1" t="s">
        <v>1942</v>
      </c>
      <c r="G469" s="1" t="s">
        <v>1943</v>
      </c>
      <c r="H469" s="1" t="s">
        <v>1944</v>
      </c>
      <c r="I469" s="1" t="s">
        <v>1945</v>
      </c>
      <c r="J469" s="1" t="s">
        <v>51</v>
      </c>
      <c r="K469" s="3">
        <v>5.56</v>
      </c>
      <c r="L469">
        <v>1</v>
      </c>
      <c r="M469" s="3">
        <v>5.56</v>
      </c>
      <c r="N469" s="1" t="s">
        <v>88</v>
      </c>
      <c r="O469" s="1" t="s">
        <v>44</v>
      </c>
    </row>
    <row r="470" spans="1:15" x14ac:dyDescent="0.3">
      <c r="A470" s="1" t="s">
        <v>1946</v>
      </c>
      <c r="B470" s="2">
        <v>45096</v>
      </c>
      <c r="C470" s="1" t="s">
        <v>6667</v>
      </c>
      <c r="D470" s="1" t="s">
        <v>24</v>
      </c>
      <c r="E470">
        <v>2023</v>
      </c>
      <c r="F470" s="1" t="s">
        <v>1914</v>
      </c>
      <c r="G470" s="1" t="s">
        <v>1947</v>
      </c>
      <c r="H470" s="1" t="s">
        <v>1948</v>
      </c>
      <c r="I470" s="1" t="s">
        <v>1949</v>
      </c>
      <c r="J470" s="1" t="s">
        <v>20</v>
      </c>
      <c r="K470" s="3">
        <v>49.72</v>
      </c>
      <c r="L470">
        <v>2</v>
      </c>
      <c r="M470" s="3">
        <v>99.44</v>
      </c>
      <c r="N470" s="1" t="s">
        <v>29</v>
      </c>
      <c r="O470" s="1" t="s">
        <v>44</v>
      </c>
    </row>
    <row r="471" spans="1:15" x14ac:dyDescent="0.3">
      <c r="A471" s="1" t="s">
        <v>1950</v>
      </c>
      <c r="B471" s="2">
        <v>45366</v>
      </c>
      <c r="C471" s="1" t="s">
        <v>6668</v>
      </c>
      <c r="D471" s="1" t="s">
        <v>15</v>
      </c>
      <c r="E471">
        <v>2024</v>
      </c>
      <c r="F471" s="1" t="s">
        <v>1951</v>
      </c>
      <c r="G471" s="1" t="s">
        <v>1952</v>
      </c>
      <c r="H471" s="1" t="s">
        <v>1953</v>
      </c>
      <c r="I471" s="1" t="s">
        <v>1954</v>
      </c>
      <c r="J471" s="1" t="s">
        <v>20</v>
      </c>
      <c r="K471" s="3">
        <v>45.35</v>
      </c>
      <c r="L471">
        <v>1</v>
      </c>
      <c r="M471" s="3">
        <v>45.35</v>
      </c>
      <c r="N471" s="1" t="s">
        <v>21</v>
      </c>
      <c r="O471" s="1" t="s">
        <v>44</v>
      </c>
    </row>
    <row r="472" spans="1:15" x14ac:dyDescent="0.3">
      <c r="A472" s="1" t="s">
        <v>1955</v>
      </c>
      <c r="B472" s="2">
        <v>44943</v>
      </c>
      <c r="C472" s="1" t="s">
        <v>6671</v>
      </c>
      <c r="D472" s="1" t="s">
        <v>210</v>
      </c>
      <c r="E472">
        <v>2023</v>
      </c>
      <c r="F472" s="1" t="s">
        <v>1249</v>
      </c>
      <c r="G472" s="1" t="s">
        <v>1250</v>
      </c>
      <c r="H472" s="1" t="s">
        <v>257</v>
      </c>
      <c r="I472" s="1" t="s">
        <v>258</v>
      </c>
      <c r="J472" s="1" t="s">
        <v>20</v>
      </c>
      <c r="K472" s="3">
        <v>17.96</v>
      </c>
      <c r="L472">
        <v>3</v>
      </c>
      <c r="M472" s="3">
        <v>53.88</v>
      </c>
      <c r="N472" s="1" t="s">
        <v>6669</v>
      </c>
      <c r="O472" s="1" t="s">
        <v>44</v>
      </c>
    </row>
    <row r="473" spans="1:15" x14ac:dyDescent="0.3">
      <c r="A473" s="1" t="s">
        <v>1956</v>
      </c>
      <c r="B473" s="2">
        <v>45416</v>
      </c>
      <c r="C473" s="1" t="s">
        <v>6673</v>
      </c>
      <c r="D473" s="1" t="s">
        <v>46</v>
      </c>
      <c r="E473">
        <v>2024</v>
      </c>
      <c r="F473" s="1" t="s">
        <v>1957</v>
      </c>
      <c r="G473" s="1" t="s">
        <v>1958</v>
      </c>
      <c r="H473" s="1" t="s">
        <v>1959</v>
      </c>
      <c r="I473" s="1" t="s">
        <v>1960</v>
      </c>
      <c r="J473" s="1" t="s">
        <v>70</v>
      </c>
      <c r="K473" s="3">
        <v>13.74</v>
      </c>
      <c r="L473">
        <v>1</v>
      </c>
      <c r="M473" s="3">
        <v>13.74</v>
      </c>
      <c r="N473" s="1" t="s">
        <v>29</v>
      </c>
      <c r="O473" s="1" t="s">
        <v>22</v>
      </c>
    </row>
    <row r="474" spans="1:15" x14ac:dyDescent="0.3">
      <c r="A474" s="1" t="s">
        <v>1961</v>
      </c>
      <c r="B474" s="2">
        <v>45399</v>
      </c>
      <c r="C474" s="1" t="s">
        <v>6670</v>
      </c>
      <c r="D474" s="1" t="s">
        <v>82</v>
      </c>
      <c r="E474">
        <v>2024</v>
      </c>
      <c r="F474" s="1" t="s">
        <v>552</v>
      </c>
      <c r="G474" s="1" t="s">
        <v>553</v>
      </c>
      <c r="H474" s="1" t="s">
        <v>545</v>
      </c>
      <c r="I474" s="1" t="s">
        <v>1962</v>
      </c>
      <c r="J474" s="1" t="s">
        <v>70</v>
      </c>
      <c r="K474" s="3">
        <v>17.059999999999999</v>
      </c>
      <c r="L474">
        <v>2</v>
      </c>
      <c r="M474" s="3">
        <v>34.119999999999997</v>
      </c>
      <c r="N474" s="1" t="s">
        <v>21</v>
      </c>
      <c r="O474" s="1" t="s">
        <v>52</v>
      </c>
    </row>
    <row r="475" spans="1:15" x14ac:dyDescent="0.3">
      <c r="A475" s="1" t="s">
        <v>1963</v>
      </c>
      <c r="B475" s="2">
        <v>45841</v>
      </c>
      <c r="C475" s="1" t="s">
        <v>6672</v>
      </c>
      <c r="D475" s="1" t="s">
        <v>32</v>
      </c>
      <c r="E475">
        <v>2025</v>
      </c>
      <c r="F475" s="1" t="s">
        <v>636</v>
      </c>
      <c r="G475" s="1" t="s">
        <v>637</v>
      </c>
      <c r="H475" s="1" t="s">
        <v>1425</v>
      </c>
      <c r="I475" s="1" t="s">
        <v>1964</v>
      </c>
      <c r="J475" s="1" t="s">
        <v>70</v>
      </c>
      <c r="K475" s="3">
        <v>45.11</v>
      </c>
      <c r="L475">
        <v>5</v>
      </c>
      <c r="M475" s="3">
        <v>225.55</v>
      </c>
      <c r="N475" s="1" t="s">
        <v>6669</v>
      </c>
      <c r="O475" s="1" t="s">
        <v>193</v>
      </c>
    </row>
    <row r="476" spans="1:15" x14ac:dyDescent="0.3">
      <c r="A476" s="1" t="s">
        <v>1965</v>
      </c>
      <c r="B476" s="2">
        <v>45626</v>
      </c>
      <c r="C476" s="1" t="s">
        <v>6673</v>
      </c>
      <c r="D476" s="1" t="s">
        <v>54</v>
      </c>
      <c r="E476">
        <v>2024</v>
      </c>
      <c r="F476" s="1" t="s">
        <v>1966</v>
      </c>
      <c r="G476" s="1" t="s">
        <v>1967</v>
      </c>
      <c r="H476" s="1" t="s">
        <v>1968</v>
      </c>
      <c r="I476" s="1" t="s">
        <v>1969</v>
      </c>
      <c r="J476" s="1" t="s">
        <v>70</v>
      </c>
      <c r="K476" s="3">
        <v>25.67</v>
      </c>
      <c r="L476">
        <v>4</v>
      </c>
      <c r="M476" s="3">
        <v>102.68</v>
      </c>
      <c r="N476" s="1" t="s">
        <v>88</v>
      </c>
      <c r="O476" s="1" t="s">
        <v>22</v>
      </c>
    </row>
    <row r="477" spans="1:15" x14ac:dyDescent="0.3">
      <c r="A477" s="1" t="s">
        <v>1970</v>
      </c>
      <c r="B477" s="2">
        <v>45709</v>
      </c>
      <c r="C477" s="1" t="s">
        <v>6668</v>
      </c>
      <c r="D477" s="1" t="s">
        <v>39</v>
      </c>
      <c r="E477">
        <v>2025</v>
      </c>
      <c r="F477" s="1" t="s">
        <v>1971</v>
      </c>
      <c r="G477" s="1" t="s">
        <v>1972</v>
      </c>
      <c r="H477" s="1" t="s">
        <v>257</v>
      </c>
      <c r="I477" s="1" t="s">
        <v>258</v>
      </c>
      <c r="J477" s="1" t="s">
        <v>87</v>
      </c>
      <c r="K477" s="3">
        <v>15.3</v>
      </c>
      <c r="L477">
        <v>3</v>
      </c>
      <c r="M477" s="3">
        <v>45.9</v>
      </c>
      <c r="N477" s="1" t="s">
        <v>6669</v>
      </c>
      <c r="O477" s="1" t="s">
        <v>22</v>
      </c>
    </row>
    <row r="478" spans="1:15" x14ac:dyDescent="0.3">
      <c r="A478" s="1" t="s">
        <v>1973</v>
      </c>
      <c r="B478" s="2">
        <v>44892</v>
      </c>
      <c r="C478" s="1" t="s">
        <v>6666</v>
      </c>
      <c r="D478" s="1" t="s">
        <v>54</v>
      </c>
      <c r="E478">
        <v>2022</v>
      </c>
      <c r="F478" s="1" t="s">
        <v>972</v>
      </c>
      <c r="G478" s="1" t="s">
        <v>1930</v>
      </c>
      <c r="H478" s="1" t="s">
        <v>1974</v>
      </c>
      <c r="I478" s="1" t="s">
        <v>1975</v>
      </c>
      <c r="J478" s="1" t="s">
        <v>70</v>
      </c>
      <c r="K478" s="3">
        <v>31.16</v>
      </c>
      <c r="L478">
        <v>1</v>
      </c>
      <c r="M478" s="3">
        <v>31.16</v>
      </c>
      <c r="N478" s="1" t="s">
        <v>21</v>
      </c>
      <c r="O478" s="1" t="s">
        <v>37</v>
      </c>
    </row>
    <row r="479" spans="1:15" x14ac:dyDescent="0.3">
      <c r="A479" s="1" t="s">
        <v>1976</v>
      </c>
      <c r="B479" s="2">
        <v>45460</v>
      </c>
      <c r="C479" s="1" t="s">
        <v>6667</v>
      </c>
      <c r="D479" s="1" t="s">
        <v>24</v>
      </c>
      <c r="E479">
        <v>2024</v>
      </c>
      <c r="F479" s="1" t="s">
        <v>1215</v>
      </c>
      <c r="G479" s="1" t="s">
        <v>1977</v>
      </c>
      <c r="H479" s="1" t="s">
        <v>1978</v>
      </c>
      <c r="I479" s="1" t="s">
        <v>1979</v>
      </c>
      <c r="J479" s="1" t="s">
        <v>20</v>
      </c>
      <c r="K479" s="3">
        <v>11.72</v>
      </c>
      <c r="L479">
        <v>3</v>
      </c>
      <c r="M479" s="3">
        <v>35.159999999999997</v>
      </c>
      <c r="N479" s="1" t="s">
        <v>6669</v>
      </c>
      <c r="O479" s="1" t="s">
        <v>193</v>
      </c>
    </row>
    <row r="480" spans="1:15" x14ac:dyDescent="0.3">
      <c r="A480" s="1" t="s">
        <v>1980</v>
      </c>
      <c r="B480" s="2">
        <v>45245</v>
      </c>
      <c r="C480" s="1" t="s">
        <v>6670</v>
      </c>
      <c r="D480" s="1" t="s">
        <v>54</v>
      </c>
      <c r="E480">
        <v>2023</v>
      </c>
      <c r="F480" s="1" t="s">
        <v>1254</v>
      </c>
      <c r="G480" s="1" t="s">
        <v>1340</v>
      </c>
      <c r="H480" s="1" t="s">
        <v>1981</v>
      </c>
      <c r="I480" s="1" t="s">
        <v>1982</v>
      </c>
      <c r="J480" s="1" t="s">
        <v>20</v>
      </c>
      <c r="K480" s="3">
        <v>15.45</v>
      </c>
      <c r="L480">
        <v>4</v>
      </c>
      <c r="M480" s="3">
        <v>61.8</v>
      </c>
      <c r="N480" s="1" t="s">
        <v>88</v>
      </c>
      <c r="O480" s="1" t="s">
        <v>22</v>
      </c>
    </row>
    <row r="481" spans="1:15" x14ac:dyDescent="0.3">
      <c r="A481" s="1" t="s">
        <v>1984</v>
      </c>
      <c r="B481" s="2">
        <v>44832</v>
      </c>
      <c r="C481" s="1" t="s">
        <v>6670</v>
      </c>
      <c r="D481" s="1" t="s">
        <v>60</v>
      </c>
      <c r="E481">
        <v>2022</v>
      </c>
      <c r="F481" s="1" t="s">
        <v>1019</v>
      </c>
      <c r="G481" s="1" t="s">
        <v>1985</v>
      </c>
      <c r="H481" s="1" t="s">
        <v>1986</v>
      </c>
      <c r="I481" s="1" t="s">
        <v>1987</v>
      </c>
      <c r="J481" s="1" t="s">
        <v>87</v>
      </c>
      <c r="K481" s="3">
        <v>25.72</v>
      </c>
      <c r="L481">
        <v>3</v>
      </c>
      <c r="M481" s="3">
        <v>77.16</v>
      </c>
      <c r="N481" s="1" t="s">
        <v>21</v>
      </c>
      <c r="O481" s="1" t="s">
        <v>37</v>
      </c>
    </row>
    <row r="482" spans="1:15" x14ac:dyDescent="0.3">
      <c r="A482" s="1" t="s">
        <v>1988</v>
      </c>
      <c r="B482" s="2">
        <v>45263</v>
      </c>
      <c r="C482" s="1" t="s">
        <v>6666</v>
      </c>
      <c r="D482" s="1" t="s">
        <v>107</v>
      </c>
      <c r="E482">
        <v>2023</v>
      </c>
      <c r="F482" s="1" t="s">
        <v>728</v>
      </c>
      <c r="G482" s="1" t="s">
        <v>1989</v>
      </c>
      <c r="H482" s="1" t="s">
        <v>1990</v>
      </c>
      <c r="I482" s="1" t="s">
        <v>1991</v>
      </c>
      <c r="J482" s="1" t="s">
        <v>70</v>
      </c>
      <c r="K482" s="3">
        <v>5.83</v>
      </c>
      <c r="L482">
        <v>1</v>
      </c>
      <c r="M482" s="3">
        <v>5.83</v>
      </c>
      <c r="N482" s="1" t="s">
        <v>29</v>
      </c>
      <c r="O482" s="1" t="s">
        <v>30</v>
      </c>
    </row>
    <row r="483" spans="1:15" x14ac:dyDescent="0.3">
      <c r="A483" s="1" t="s">
        <v>1992</v>
      </c>
      <c r="B483" s="2">
        <v>44811</v>
      </c>
      <c r="C483" s="1" t="s">
        <v>6670</v>
      </c>
      <c r="D483" s="1" t="s">
        <v>60</v>
      </c>
      <c r="E483">
        <v>2022</v>
      </c>
      <c r="F483" s="1" t="s">
        <v>1993</v>
      </c>
      <c r="G483" s="1" t="s">
        <v>1994</v>
      </c>
      <c r="H483" s="1" t="s">
        <v>608</v>
      </c>
      <c r="I483" s="1" t="s">
        <v>1174</v>
      </c>
      <c r="J483" s="1" t="s">
        <v>70</v>
      </c>
      <c r="K483" s="3">
        <v>56.48</v>
      </c>
      <c r="L483">
        <v>1</v>
      </c>
      <c r="M483" s="3">
        <v>56.48</v>
      </c>
      <c r="N483" s="1" t="s">
        <v>21</v>
      </c>
      <c r="O483" s="1" t="s">
        <v>193</v>
      </c>
    </row>
    <row r="484" spans="1:15" x14ac:dyDescent="0.3">
      <c r="A484" s="1" t="s">
        <v>1995</v>
      </c>
      <c r="B484" s="2">
        <v>45433</v>
      </c>
      <c r="C484" s="1" t="s">
        <v>6671</v>
      </c>
      <c r="D484" s="1" t="s">
        <v>46</v>
      </c>
      <c r="E484">
        <v>2024</v>
      </c>
      <c r="F484" s="1" t="s">
        <v>1133</v>
      </c>
      <c r="G484" s="1" t="s">
        <v>1134</v>
      </c>
      <c r="H484" s="1" t="s">
        <v>1454</v>
      </c>
      <c r="I484" s="1" t="s">
        <v>1455</v>
      </c>
      <c r="J484" s="1" t="s">
        <v>87</v>
      </c>
      <c r="K484" s="3">
        <v>37.22</v>
      </c>
      <c r="L484">
        <v>3</v>
      </c>
      <c r="M484" s="3">
        <v>111.66</v>
      </c>
      <c r="N484" s="1" t="s">
        <v>21</v>
      </c>
      <c r="O484" s="1" t="s">
        <v>37</v>
      </c>
    </row>
    <row r="485" spans="1:15" x14ac:dyDescent="0.3">
      <c r="A485" s="1" t="s">
        <v>1996</v>
      </c>
      <c r="B485" s="2">
        <v>45575</v>
      </c>
      <c r="C485" s="1" t="s">
        <v>6672</v>
      </c>
      <c r="D485" s="1" t="s">
        <v>133</v>
      </c>
      <c r="E485">
        <v>2024</v>
      </c>
      <c r="F485" s="1" t="s">
        <v>686</v>
      </c>
      <c r="G485" s="1" t="s">
        <v>687</v>
      </c>
      <c r="H485" s="1" t="s">
        <v>416</v>
      </c>
      <c r="I485" s="1" t="s">
        <v>417</v>
      </c>
      <c r="J485" s="1" t="s">
        <v>87</v>
      </c>
      <c r="K485" s="3">
        <v>47.09</v>
      </c>
      <c r="L485">
        <v>2</v>
      </c>
      <c r="M485" s="3">
        <v>94.18</v>
      </c>
      <c r="N485" s="1" t="s">
        <v>6669</v>
      </c>
      <c r="O485" s="1" t="s">
        <v>44</v>
      </c>
    </row>
    <row r="486" spans="1:15" x14ac:dyDescent="0.3">
      <c r="A486" s="1" t="s">
        <v>1997</v>
      </c>
      <c r="B486" s="2">
        <v>45070</v>
      </c>
      <c r="C486" s="1" t="s">
        <v>6670</v>
      </c>
      <c r="D486" s="1" t="s">
        <v>46</v>
      </c>
      <c r="E486">
        <v>2023</v>
      </c>
      <c r="F486" s="1" t="s">
        <v>1998</v>
      </c>
      <c r="G486" s="1" t="s">
        <v>1999</v>
      </c>
      <c r="H486" s="1" t="s">
        <v>1899</v>
      </c>
      <c r="I486" s="1" t="s">
        <v>2000</v>
      </c>
      <c r="J486" s="1" t="s">
        <v>20</v>
      </c>
      <c r="K486" s="3">
        <v>30.83</v>
      </c>
      <c r="L486">
        <v>5</v>
      </c>
      <c r="M486" s="3">
        <v>154.15</v>
      </c>
      <c r="N486" s="1" t="s">
        <v>21</v>
      </c>
      <c r="O486" s="1" t="s">
        <v>95</v>
      </c>
    </row>
    <row r="487" spans="1:15" x14ac:dyDescent="0.3">
      <c r="A487" s="1" t="s">
        <v>2001</v>
      </c>
      <c r="B487" s="2">
        <v>44815</v>
      </c>
      <c r="C487" s="1" t="s">
        <v>6666</v>
      </c>
      <c r="D487" s="1" t="s">
        <v>60</v>
      </c>
      <c r="E487">
        <v>2022</v>
      </c>
      <c r="F487" s="1" t="s">
        <v>1133</v>
      </c>
      <c r="G487" s="1" t="s">
        <v>2002</v>
      </c>
      <c r="H487" s="1" t="s">
        <v>2003</v>
      </c>
      <c r="I487" s="1" t="s">
        <v>2004</v>
      </c>
      <c r="J487" s="1" t="s">
        <v>70</v>
      </c>
      <c r="K487" s="3">
        <v>38.97</v>
      </c>
      <c r="L487">
        <v>2</v>
      </c>
      <c r="M487" s="3">
        <v>77.94</v>
      </c>
      <c r="N487" s="1" t="s">
        <v>21</v>
      </c>
      <c r="O487" s="1" t="s">
        <v>37</v>
      </c>
    </row>
    <row r="488" spans="1:15" x14ac:dyDescent="0.3">
      <c r="A488" s="1" t="s">
        <v>2005</v>
      </c>
      <c r="B488" s="2">
        <v>45283</v>
      </c>
      <c r="C488" s="1" t="s">
        <v>6673</v>
      </c>
      <c r="D488" s="1" t="s">
        <v>107</v>
      </c>
      <c r="E488">
        <v>2023</v>
      </c>
      <c r="F488" s="1" t="s">
        <v>2006</v>
      </c>
      <c r="G488" s="1" t="s">
        <v>2007</v>
      </c>
      <c r="H488" s="1" t="s">
        <v>384</v>
      </c>
      <c r="I488" s="1" t="s">
        <v>2008</v>
      </c>
      <c r="J488" s="1" t="s">
        <v>51</v>
      </c>
      <c r="K488" s="3">
        <v>38.06</v>
      </c>
      <c r="L488">
        <v>1</v>
      </c>
      <c r="M488" s="3">
        <v>38.06</v>
      </c>
      <c r="N488" s="1" t="s">
        <v>88</v>
      </c>
      <c r="O488" s="1" t="s">
        <v>37</v>
      </c>
    </row>
    <row r="489" spans="1:15" x14ac:dyDescent="0.3">
      <c r="A489" s="1" t="s">
        <v>2009</v>
      </c>
      <c r="B489" s="2">
        <v>45546</v>
      </c>
      <c r="C489" s="1" t="s">
        <v>6670</v>
      </c>
      <c r="D489" s="1" t="s">
        <v>60</v>
      </c>
      <c r="E489">
        <v>2024</v>
      </c>
      <c r="F489" s="1" t="s">
        <v>1527</v>
      </c>
      <c r="G489" s="1" t="s">
        <v>2010</v>
      </c>
      <c r="H489" s="1" t="s">
        <v>2011</v>
      </c>
      <c r="I489" s="1" t="s">
        <v>2012</v>
      </c>
      <c r="J489" s="1" t="s">
        <v>20</v>
      </c>
      <c r="K489" s="3">
        <v>31.35</v>
      </c>
      <c r="L489">
        <v>3</v>
      </c>
      <c r="M489" s="3">
        <v>94.05</v>
      </c>
      <c r="N489" s="1" t="s">
        <v>6669</v>
      </c>
      <c r="O489" s="1" t="s">
        <v>44</v>
      </c>
    </row>
    <row r="490" spans="1:15" x14ac:dyDescent="0.3">
      <c r="A490" s="1" t="s">
        <v>2013</v>
      </c>
      <c r="B490" s="2">
        <v>44887</v>
      </c>
      <c r="C490" s="1" t="s">
        <v>6671</v>
      </c>
      <c r="D490" s="1" t="s">
        <v>54</v>
      </c>
      <c r="E490">
        <v>2022</v>
      </c>
      <c r="F490" s="1" t="s">
        <v>2014</v>
      </c>
      <c r="G490" s="1" t="s">
        <v>2015</v>
      </c>
      <c r="H490" s="1" t="s">
        <v>1130</v>
      </c>
      <c r="I490" s="1" t="s">
        <v>1131</v>
      </c>
      <c r="J490" s="1" t="s">
        <v>51</v>
      </c>
      <c r="K490" s="3">
        <v>6.83</v>
      </c>
      <c r="L490">
        <v>5</v>
      </c>
      <c r="M490" s="3">
        <v>34.15</v>
      </c>
      <c r="N490" s="1" t="s">
        <v>6669</v>
      </c>
      <c r="O490" s="1" t="s">
        <v>37</v>
      </c>
    </row>
    <row r="491" spans="1:15" x14ac:dyDescent="0.3">
      <c r="A491" s="1" t="s">
        <v>2016</v>
      </c>
      <c r="B491" s="2">
        <v>45142</v>
      </c>
      <c r="C491" s="1" t="s">
        <v>6668</v>
      </c>
      <c r="D491" s="1" t="s">
        <v>90</v>
      </c>
      <c r="E491">
        <v>2023</v>
      </c>
      <c r="F491" s="1" t="s">
        <v>2017</v>
      </c>
      <c r="G491" s="1" t="s">
        <v>2018</v>
      </c>
      <c r="H491" s="1" t="s">
        <v>2019</v>
      </c>
      <c r="I491" s="1" t="s">
        <v>2020</v>
      </c>
      <c r="J491" s="1" t="s">
        <v>51</v>
      </c>
      <c r="K491" s="3">
        <v>17</v>
      </c>
      <c r="L491">
        <v>5</v>
      </c>
      <c r="M491" s="3">
        <v>85</v>
      </c>
      <c r="N491" s="1" t="s">
        <v>6669</v>
      </c>
      <c r="O491" s="1" t="s">
        <v>193</v>
      </c>
    </row>
    <row r="492" spans="1:15" x14ac:dyDescent="0.3">
      <c r="A492" s="1" t="s">
        <v>2021</v>
      </c>
      <c r="B492" s="2">
        <v>45220</v>
      </c>
      <c r="C492" s="1" t="s">
        <v>6673</v>
      </c>
      <c r="D492" s="1" t="s">
        <v>133</v>
      </c>
      <c r="E492">
        <v>2023</v>
      </c>
      <c r="F492" s="1" t="s">
        <v>2022</v>
      </c>
      <c r="G492" s="1" t="s">
        <v>2023</v>
      </c>
      <c r="H492" s="1" t="s">
        <v>161</v>
      </c>
      <c r="I492" s="1" t="s">
        <v>1693</v>
      </c>
      <c r="J492" s="1" t="s">
        <v>70</v>
      </c>
      <c r="K492" s="3">
        <v>25.69</v>
      </c>
      <c r="L492">
        <v>5</v>
      </c>
      <c r="M492" s="3">
        <v>128.44999999999999</v>
      </c>
      <c r="N492" s="1" t="s">
        <v>6669</v>
      </c>
      <c r="O492" s="1" t="s">
        <v>44</v>
      </c>
    </row>
    <row r="493" spans="1:15" x14ac:dyDescent="0.3">
      <c r="A493" s="1" t="s">
        <v>2024</v>
      </c>
      <c r="B493" s="2">
        <v>44836</v>
      </c>
      <c r="C493" s="1" t="s">
        <v>6666</v>
      </c>
      <c r="D493" s="1" t="s">
        <v>133</v>
      </c>
      <c r="E493">
        <v>2022</v>
      </c>
      <c r="F493" s="1" t="s">
        <v>799</v>
      </c>
      <c r="G493" s="1" t="s">
        <v>800</v>
      </c>
      <c r="H493" s="1" t="s">
        <v>2025</v>
      </c>
      <c r="I493" s="1" t="s">
        <v>2026</v>
      </c>
      <c r="J493" s="1" t="s">
        <v>51</v>
      </c>
      <c r="K493" s="3">
        <v>47.61</v>
      </c>
      <c r="L493">
        <v>4</v>
      </c>
      <c r="M493" s="3">
        <v>190.44</v>
      </c>
      <c r="N493" s="1" t="s">
        <v>21</v>
      </c>
      <c r="O493" s="1" t="s">
        <v>37</v>
      </c>
    </row>
    <row r="494" spans="1:15" x14ac:dyDescent="0.3">
      <c r="A494" s="1" t="s">
        <v>2027</v>
      </c>
      <c r="B494" s="2">
        <v>45375</v>
      </c>
      <c r="C494" s="1" t="s">
        <v>6666</v>
      </c>
      <c r="D494" s="1" t="s">
        <v>15</v>
      </c>
      <c r="E494">
        <v>2024</v>
      </c>
      <c r="F494" s="1" t="s">
        <v>2028</v>
      </c>
      <c r="G494" s="1" t="s">
        <v>2029</v>
      </c>
      <c r="H494" s="1" t="s">
        <v>267</v>
      </c>
      <c r="I494" s="1" t="s">
        <v>268</v>
      </c>
      <c r="J494" s="1" t="s">
        <v>87</v>
      </c>
      <c r="K494" s="3">
        <v>8.7799999999999994</v>
      </c>
      <c r="L494">
        <v>2</v>
      </c>
      <c r="M494" s="3">
        <v>17.559999999999999</v>
      </c>
      <c r="N494" s="1" t="s">
        <v>6669</v>
      </c>
      <c r="O494" s="1" t="s">
        <v>37</v>
      </c>
    </row>
    <row r="495" spans="1:15" x14ac:dyDescent="0.3">
      <c r="A495" s="1" t="s">
        <v>2030</v>
      </c>
      <c r="B495" s="2">
        <v>45042</v>
      </c>
      <c r="C495" s="1" t="s">
        <v>6670</v>
      </c>
      <c r="D495" s="1" t="s">
        <v>82</v>
      </c>
      <c r="E495">
        <v>2023</v>
      </c>
      <c r="F495" s="1" t="s">
        <v>1846</v>
      </c>
      <c r="G495" s="1" t="s">
        <v>2031</v>
      </c>
      <c r="H495" s="1" t="s">
        <v>2032</v>
      </c>
      <c r="I495" s="1" t="s">
        <v>2033</v>
      </c>
      <c r="J495" s="1" t="s">
        <v>51</v>
      </c>
      <c r="K495" s="3">
        <v>42.54</v>
      </c>
      <c r="L495">
        <v>3</v>
      </c>
      <c r="M495" s="3">
        <v>127.62</v>
      </c>
      <c r="N495" s="1" t="s">
        <v>29</v>
      </c>
      <c r="O495" s="1" t="s">
        <v>52</v>
      </c>
    </row>
    <row r="496" spans="1:15" x14ac:dyDescent="0.3">
      <c r="A496" s="1" t="s">
        <v>2034</v>
      </c>
      <c r="B496" s="2">
        <v>45259</v>
      </c>
      <c r="C496" s="1" t="s">
        <v>6670</v>
      </c>
      <c r="D496" s="1" t="s">
        <v>54</v>
      </c>
      <c r="E496">
        <v>2023</v>
      </c>
      <c r="F496" s="1" t="s">
        <v>2035</v>
      </c>
      <c r="G496" s="1" t="s">
        <v>2036</v>
      </c>
      <c r="H496" s="1" t="s">
        <v>2037</v>
      </c>
      <c r="I496" s="1" t="s">
        <v>2038</v>
      </c>
      <c r="J496" s="1" t="s">
        <v>70</v>
      </c>
      <c r="K496" s="3">
        <v>32.65</v>
      </c>
      <c r="L496">
        <v>3</v>
      </c>
      <c r="M496" s="3">
        <v>97.95</v>
      </c>
      <c r="N496" s="1" t="s">
        <v>88</v>
      </c>
      <c r="O496" s="1" t="s">
        <v>52</v>
      </c>
    </row>
    <row r="497" spans="1:15" x14ac:dyDescent="0.3">
      <c r="A497" s="1" t="s">
        <v>2039</v>
      </c>
      <c r="B497" s="2">
        <v>45213</v>
      </c>
      <c r="C497" s="1" t="s">
        <v>6673</v>
      </c>
      <c r="D497" s="1" t="s">
        <v>133</v>
      </c>
      <c r="E497">
        <v>2023</v>
      </c>
      <c r="F497" s="1" t="s">
        <v>305</v>
      </c>
      <c r="G497" s="1" t="s">
        <v>2040</v>
      </c>
      <c r="H497" s="1" t="s">
        <v>806</v>
      </c>
      <c r="I497" s="1" t="s">
        <v>807</v>
      </c>
      <c r="J497" s="1" t="s">
        <v>70</v>
      </c>
      <c r="K497" s="3">
        <v>40.61</v>
      </c>
      <c r="L497">
        <v>1</v>
      </c>
      <c r="M497" s="3">
        <v>40.61</v>
      </c>
      <c r="N497" s="1" t="s">
        <v>88</v>
      </c>
      <c r="O497" s="1" t="s">
        <v>30</v>
      </c>
    </row>
    <row r="498" spans="1:15" x14ac:dyDescent="0.3">
      <c r="A498" s="1" t="s">
        <v>2041</v>
      </c>
      <c r="B498" s="2">
        <v>45295</v>
      </c>
      <c r="C498" s="1" t="s">
        <v>6672</v>
      </c>
      <c r="D498" s="1" t="s">
        <v>210</v>
      </c>
      <c r="E498">
        <v>2024</v>
      </c>
      <c r="F498" s="1" t="s">
        <v>2042</v>
      </c>
      <c r="G498" s="1" t="s">
        <v>2043</v>
      </c>
      <c r="H498" s="1" t="s">
        <v>1045</v>
      </c>
      <c r="I498" s="1" t="s">
        <v>1046</v>
      </c>
      <c r="J498" s="1" t="s">
        <v>20</v>
      </c>
      <c r="K498" s="3">
        <v>37.21</v>
      </c>
      <c r="L498">
        <v>5</v>
      </c>
      <c r="M498" s="3">
        <v>186.05</v>
      </c>
      <c r="N498" s="1" t="s">
        <v>29</v>
      </c>
      <c r="O498" s="1" t="s">
        <v>193</v>
      </c>
    </row>
    <row r="499" spans="1:15" x14ac:dyDescent="0.3">
      <c r="A499" s="1" t="s">
        <v>2044</v>
      </c>
      <c r="B499" s="2">
        <v>45844</v>
      </c>
      <c r="C499" s="1" t="s">
        <v>6666</v>
      </c>
      <c r="D499" s="1" t="s">
        <v>32</v>
      </c>
      <c r="E499">
        <v>2025</v>
      </c>
      <c r="F499" s="1" t="s">
        <v>2045</v>
      </c>
      <c r="G499" s="1" t="s">
        <v>2046</v>
      </c>
      <c r="H499" s="1" t="s">
        <v>450</v>
      </c>
      <c r="I499" s="1" t="s">
        <v>1447</v>
      </c>
      <c r="J499" s="1" t="s">
        <v>51</v>
      </c>
      <c r="K499" s="3">
        <v>50.58</v>
      </c>
      <c r="L499">
        <v>5</v>
      </c>
      <c r="M499" s="3">
        <v>252.9</v>
      </c>
      <c r="N499" s="1" t="s">
        <v>6669</v>
      </c>
      <c r="O499" s="1" t="s">
        <v>22</v>
      </c>
    </row>
    <row r="500" spans="1:15" x14ac:dyDescent="0.3">
      <c r="A500" s="1" t="s">
        <v>2047</v>
      </c>
      <c r="B500" s="2">
        <v>45091</v>
      </c>
      <c r="C500" s="1" t="s">
        <v>6670</v>
      </c>
      <c r="D500" s="1" t="s">
        <v>24</v>
      </c>
      <c r="E500">
        <v>2023</v>
      </c>
      <c r="F500" s="1" t="s">
        <v>755</v>
      </c>
      <c r="G500" s="1" t="s">
        <v>756</v>
      </c>
      <c r="H500" s="1" t="s">
        <v>2048</v>
      </c>
      <c r="I500" s="1" t="s">
        <v>2049</v>
      </c>
      <c r="J500" s="1" t="s">
        <v>70</v>
      </c>
      <c r="K500" s="3">
        <v>39.75</v>
      </c>
      <c r="L500">
        <v>2</v>
      </c>
      <c r="M500" s="3">
        <v>79.5</v>
      </c>
      <c r="N500" s="1" t="s">
        <v>6669</v>
      </c>
      <c r="O500" s="1" t="s">
        <v>22</v>
      </c>
    </row>
    <row r="501" spans="1:15" x14ac:dyDescent="0.3">
      <c r="A501" s="1" t="s">
        <v>2050</v>
      </c>
      <c r="B501" s="2">
        <v>45251</v>
      </c>
      <c r="C501" s="1" t="s">
        <v>6671</v>
      </c>
      <c r="D501" s="1" t="s">
        <v>54</v>
      </c>
      <c r="E501">
        <v>2023</v>
      </c>
      <c r="F501" s="1" t="s">
        <v>2051</v>
      </c>
      <c r="G501" s="1" t="s">
        <v>2052</v>
      </c>
      <c r="H501" s="1" t="s">
        <v>2053</v>
      </c>
      <c r="I501" s="1" t="s">
        <v>2054</v>
      </c>
      <c r="J501" s="1" t="s">
        <v>20</v>
      </c>
      <c r="K501" s="3">
        <v>49.18</v>
      </c>
      <c r="L501">
        <v>4</v>
      </c>
      <c r="M501" s="3">
        <v>196.72</v>
      </c>
      <c r="N501" s="1" t="s">
        <v>29</v>
      </c>
      <c r="O501" s="1" t="s">
        <v>52</v>
      </c>
    </row>
    <row r="502" spans="1:15" x14ac:dyDescent="0.3">
      <c r="A502" s="1" t="s">
        <v>2055</v>
      </c>
      <c r="B502" s="2">
        <v>45009</v>
      </c>
      <c r="C502" s="1" t="s">
        <v>6668</v>
      </c>
      <c r="D502" s="1" t="s">
        <v>15</v>
      </c>
      <c r="E502">
        <v>2023</v>
      </c>
      <c r="F502" s="1" t="s">
        <v>1168</v>
      </c>
      <c r="G502" s="1" t="s">
        <v>2056</v>
      </c>
      <c r="H502" s="1" t="s">
        <v>1194</v>
      </c>
      <c r="I502" s="1" t="s">
        <v>1195</v>
      </c>
      <c r="J502" s="1" t="s">
        <v>87</v>
      </c>
      <c r="K502" s="3">
        <v>17.850000000000001</v>
      </c>
      <c r="L502">
        <v>5</v>
      </c>
      <c r="M502" s="3">
        <v>89.25</v>
      </c>
      <c r="N502" s="1" t="s">
        <v>21</v>
      </c>
      <c r="O502" s="1" t="s">
        <v>52</v>
      </c>
    </row>
    <row r="503" spans="1:15" x14ac:dyDescent="0.3">
      <c r="A503" s="1" t="s">
        <v>2057</v>
      </c>
      <c r="B503" s="2">
        <v>45699</v>
      </c>
      <c r="C503" s="1" t="s">
        <v>6671</v>
      </c>
      <c r="D503" s="1" t="s">
        <v>39</v>
      </c>
      <c r="E503">
        <v>2025</v>
      </c>
      <c r="F503" s="1" t="s">
        <v>992</v>
      </c>
      <c r="G503" s="1" t="s">
        <v>2058</v>
      </c>
      <c r="H503" s="1" t="s">
        <v>1580</v>
      </c>
      <c r="I503" s="1" t="s">
        <v>1581</v>
      </c>
      <c r="J503" s="1" t="s">
        <v>51</v>
      </c>
      <c r="K503" s="3">
        <v>33.03</v>
      </c>
      <c r="L503">
        <v>2</v>
      </c>
      <c r="M503" s="3">
        <v>66.06</v>
      </c>
      <c r="N503" s="1" t="s">
        <v>29</v>
      </c>
      <c r="O503" s="1" t="s">
        <v>95</v>
      </c>
    </row>
    <row r="504" spans="1:15" x14ac:dyDescent="0.3">
      <c r="A504" s="1" t="s">
        <v>2059</v>
      </c>
      <c r="B504" s="2">
        <v>44953</v>
      </c>
      <c r="C504" s="1" t="s">
        <v>6668</v>
      </c>
      <c r="D504" s="1" t="s">
        <v>210</v>
      </c>
      <c r="E504">
        <v>2023</v>
      </c>
      <c r="F504" s="1" t="s">
        <v>548</v>
      </c>
      <c r="G504" s="1" t="s">
        <v>549</v>
      </c>
      <c r="H504" s="1" t="s">
        <v>1661</v>
      </c>
      <c r="I504" s="1" t="s">
        <v>2060</v>
      </c>
      <c r="J504" s="1" t="s">
        <v>20</v>
      </c>
      <c r="K504" s="3">
        <v>41.89</v>
      </c>
      <c r="L504">
        <v>2</v>
      </c>
      <c r="M504" s="3">
        <v>83.78</v>
      </c>
      <c r="N504" s="1" t="s">
        <v>21</v>
      </c>
      <c r="O504" s="1" t="s">
        <v>44</v>
      </c>
    </row>
    <row r="505" spans="1:15" x14ac:dyDescent="0.3">
      <c r="A505" s="1" t="s">
        <v>2061</v>
      </c>
      <c r="B505" s="2">
        <v>45407</v>
      </c>
      <c r="C505" s="1" t="s">
        <v>6672</v>
      </c>
      <c r="D505" s="1" t="s">
        <v>82</v>
      </c>
      <c r="E505">
        <v>2024</v>
      </c>
      <c r="F505" s="1" t="s">
        <v>1368</v>
      </c>
      <c r="G505" s="1" t="s">
        <v>1369</v>
      </c>
      <c r="H505" s="1" t="s">
        <v>2062</v>
      </c>
      <c r="I505" s="1" t="s">
        <v>2063</v>
      </c>
      <c r="J505" s="1" t="s">
        <v>70</v>
      </c>
      <c r="K505" s="3">
        <v>24.26</v>
      </c>
      <c r="L505">
        <v>4</v>
      </c>
      <c r="M505" s="3">
        <v>97.04</v>
      </c>
      <c r="N505" s="1" t="s">
        <v>88</v>
      </c>
      <c r="O505" s="1" t="s">
        <v>44</v>
      </c>
    </row>
    <row r="506" spans="1:15" x14ac:dyDescent="0.3">
      <c r="A506" s="1" t="s">
        <v>2064</v>
      </c>
      <c r="B506" s="2">
        <v>45575</v>
      </c>
      <c r="C506" s="1" t="s">
        <v>6672</v>
      </c>
      <c r="D506" s="1" t="s">
        <v>133</v>
      </c>
      <c r="E506">
        <v>2024</v>
      </c>
      <c r="F506" s="1" t="s">
        <v>2014</v>
      </c>
      <c r="G506" s="1" t="s">
        <v>2015</v>
      </c>
      <c r="H506" s="1" t="s">
        <v>2065</v>
      </c>
      <c r="I506" s="1" t="s">
        <v>2066</v>
      </c>
      <c r="J506" s="1" t="s">
        <v>51</v>
      </c>
      <c r="K506" s="3">
        <v>33.909999999999997</v>
      </c>
      <c r="L506">
        <v>3</v>
      </c>
      <c r="M506" s="3">
        <v>101.73</v>
      </c>
      <c r="N506" s="1" t="s">
        <v>21</v>
      </c>
      <c r="O506" s="1" t="s">
        <v>22</v>
      </c>
    </row>
    <row r="507" spans="1:15" x14ac:dyDescent="0.3">
      <c r="A507" s="1" t="s">
        <v>2067</v>
      </c>
      <c r="B507" s="2">
        <v>45541</v>
      </c>
      <c r="C507" s="1" t="s">
        <v>6668</v>
      </c>
      <c r="D507" s="1" t="s">
        <v>60</v>
      </c>
      <c r="E507">
        <v>2024</v>
      </c>
      <c r="F507" s="1" t="s">
        <v>1516</v>
      </c>
      <c r="G507" s="1" t="s">
        <v>2068</v>
      </c>
      <c r="H507" s="1" t="s">
        <v>1425</v>
      </c>
      <c r="I507" s="1" t="s">
        <v>1964</v>
      </c>
      <c r="J507" s="1" t="s">
        <v>51</v>
      </c>
      <c r="K507" s="3">
        <v>38.68</v>
      </c>
      <c r="L507">
        <v>3</v>
      </c>
      <c r="M507" s="3">
        <v>116.04</v>
      </c>
      <c r="N507" s="1" t="s">
        <v>88</v>
      </c>
      <c r="O507" s="1" t="s">
        <v>44</v>
      </c>
    </row>
    <row r="508" spans="1:15" x14ac:dyDescent="0.3">
      <c r="A508" s="1" t="s">
        <v>2069</v>
      </c>
      <c r="B508" s="2">
        <v>45573</v>
      </c>
      <c r="C508" s="1" t="s">
        <v>6671</v>
      </c>
      <c r="D508" s="1" t="s">
        <v>133</v>
      </c>
      <c r="E508">
        <v>2024</v>
      </c>
      <c r="F508" s="1" t="s">
        <v>1027</v>
      </c>
      <c r="G508" s="1" t="s">
        <v>1028</v>
      </c>
      <c r="H508" s="1" t="s">
        <v>2070</v>
      </c>
      <c r="I508" s="1" t="s">
        <v>2071</v>
      </c>
      <c r="J508" s="1" t="s">
        <v>70</v>
      </c>
      <c r="K508" s="3">
        <v>21.34</v>
      </c>
      <c r="L508">
        <v>4</v>
      </c>
      <c r="M508" s="3">
        <v>85.36</v>
      </c>
      <c r="N508" s="1" t="s">
        <v>6669</v>
      </c>
      <c r="O508" s="1" t="s">
        <v>22</v>
      </c>
    </row>
    <row r="509" spans="1:15" x14ac:dyDescent="0.3">
      <c r="A509" s="1" t="s">
        <v>2072</v>
      </c>
      <c r="B509" s="2">
        <v>44985</v>
      </c>
      <c r="C509" s="1" t="s">
        <v>6671</v>
      </c>
      <c r="D509" s="1" t="s">
        <v>39</v>
      </c>
      <c r="E509">
        <v>2023</v>
      </c>
      <c r="F509" s="1" t="s">
        <v>2014</v>
      </c>
      <c r="G509" s="1" t="s">
        <v>2073</v>
      </c>
      <c r="H509" s="1" t="s">
        <v>2074</v>
      </c>
      <c r="I509" s="1" t="s">
        <v>2075</v>
      </c>
      <c r="J509" s="1" t="s">
        <v>20</v>
      </c>
      <c r="K509" s="3">
        <v>18.059999999999999</v>
      </c>
      <c r="L509">
        <v>2</v>
      </c>
      <c r="M509" s="3">
        <v>36.119999999999997</v>
      </c>
      <c r="N509" s="1" t="s">
        <v>6669</v>
      </c>
      <c r="O509" s="1" t="s">
        <v>193</v>
      </c>
    </row>
    <row r="510" spans="1:15" x14ac:dyDescent="0.3">
      <c r="A510" s="1" t="s">
        <v>2076</v>
      </c>
      <c r="B510" s="2">
        <v>45188</v>
      </c>
      <c r="C510" s="1" t="s">
        <v>6671</v>
      </c>
      <c r="D510" s="1" t="s">
        <v>60</v>
      </c>
      <c r="E510">
        <v>2023</v>
      </c>
      <c r="F510" s="1" t="s">
        <v>2077</v>
      </c>
      <c r="G510" s="1" t="s">
        <v>2078</v>
      </c>
      <c r="H510" s="1" t="s">
        <v>2079</v>
      </c>
      <c r="I510" s="1" t="s">
        <v>2080</v>
      </c>
      <c r="J510" s="1" t="s">
        <v>87</v>
      </c>
      <c r="K510" s="3">
        <v>25.64</v>
      </c>
      <c r="L510">
        <v>4</v>
      </c>
      <c r="M510" s="3">
        <v>102.56</v>
      </c>
      <c r="N510" s="1" t="s">
        <v>21</v>
      </c>
      <c r="O510" s="1" t="s">
        <v>30</v>
      </c>
    </row>
    <row r="511" spans="1:15" x14ac:dyDescent="0.3">
      <c r="A511" s="1" t="s">
        <v>2081</v>
      </c>
      <c r="B511" s="2">
        <v>45249</v>
      </c>
      <c r="C511" s="1" t="s">
        <v>6666</v>
      </c>
      <c r="D511" s="1" t="s">
        <v>54</v>
      </c>
      <c r="E511">
        <v>2023</v>
      </c>
      <c r="F511" s="1" t="s">
        <v>2082</v>
      </c>
      <c r="G511" s="1" t="s">
        <v>2083</v>
      </c>
      <c r="H511" s="1" t="s">
        <v>2084</v>
      </c>
      <c r="I511" s="1" t="s">
        <v>2085</v>
      </c>
      <c r="J511" s="1" t="s">
        <v>20</v>
      </c>
      <c r="K511" s="3">
        <v>15.19</v>
      </c>
      <c r="L511">
        <v>5</v>
      </c>
      <c r="M511" s="3">
        <v>75.95</v>
      </c>
      <c r="N511" s="1" t="s">
        <v>21</v>
      </c>
      <c r="O511" s="1" t="s">
        <v>193</v>
      </c>
    </row>
    <row r="512" spans="1:15" x14ac:dyDescent="0.3">
      <c r="A512" s="1" t="s">
        <v>2086</v>
      </c>
      <c r="B512" s="2">
        <v>44803</v>
      </c>
      <c r="C512" s="1" t="s">
        <v>6671</v>
      </c>
      <c r="D512" s="1" t="s">
        <v>90</v>
      </c>
      <c r="E512">
        <v>2022</v>
      </c>
      <c r="F512" s="1" t="s">
        <v>1043</v>
      </c>
      <c r="G512" s="1" t="s">
        <v>1384</v>
      </c>
      <c r="H512" s="1" t="s">
        <v>1243</v>
      </c>
      <c r="I512" s="1" t="s">
        <v>2087</v>
      </c>
      <c r="J512" s="1" t="s">
        <v>20</v>
      </c>
      <c r="K512" s="3">
        <v>33.07</v>
      </c>
      <c r="L512">
        <v>3</v>
      </c>
      <c r="M512" s="3">
        <v>99.21</v>
      </c>
      <c r="N512" s="1" t="s">
        <v>21</v>
      </c>
      <c r="O512" s="1" t="s">
        <v>37</v>
      </c>
    </row>
    <row r="513" spans="1:15" x14ac:dyDescent="0.3">
      <c r="A513" s="1" t="s">
        <v>2088</v>
      </c>
      <c r="B513" s="2">
        <v>45774</v>
      </c>
      <c r="C513" s="1" t="s">
        <v>6666</v>
      </c>
      <c r="D513" s="1" t="s">
        <v>82</v>
      </c>
      <c r="E513">
        <v>2025</v>
      </c>
      <c r="F513" s="1" t="s">
        <v>2089</v>
      </c>
      <c r="G513" s="1" t="s">
        <v>2090</v>
      </c>
      <c r="H513" s="1" t="s">
        <v>663</v>
      </c>
      <c r="I513" s="1" t="s">
        <v>2091</v>
      </c>
      <c r="J513" s="1" t="s">
        <v>20</v>
      </c>
      <c r="K513" s="3">
        <v>41.17</v>
      </c>
      <c r="L513">
        <v>5</v>
      </c>
      <c r="M513" s="3">
        <v>205.85</v>
      </c>
      <c r="N513" s="1" t="s">
        <v>21</v>
      </c>
      <c r="O513" s="1" t="s">
        <v>30</v>
      </c>
    </row>
    <row r="514" spans="1:15" x14ac:dyDescent="0.3">
      <c r="A514" s="1" t="s">
        <v>2092</v>
      </c>
      <c r="B514" s="2">
        <v>45477</v>
      </c>
      <c r="C514" s="1" t="s">
        <v>6672</v>
      </c>
      <c r="D514" s="1" t="s">
        <v>32</v>
      </c>
      <c r="E514">
        <v>2024</v>
      </c>
      <c r="F514" s="1" t="s">
        <v>1474</v>
      </c>
      <c r="G514" s="1" t="s">
        <v>1475</v>
      </c>
      <c r="H514" s="1" t="s">
        <v>2093</v>
      </c>
      <c r="I514" s="1" t="s">
        <v>2094</v>
      </c>
      <c r="J514" s="1" t="s">
        <v>70</v>
      </c>
      <c r="K514" s="3">
        <v>6.82</v>
      </c>
      <c r="L514">
        <v>1</v>
      </c>
      <c r="M514" s="3">
        <v>6.82</v>
      </c>
      <c r="N514" s="1" t="s">
        <v>21</v>
      </c>
      <c r="O514" s="1" t="s">
        <v>37</v>
      </c>
    </row>
    <row r="515" spans="1:15" x14ac:dyDescent="0.3">
      <c r="A515" s="1" t="s">
        <v>2095</v>
      </c>
      <c r="B515" s="2">
        <v>45010</v>
      </c>
      <c r="C515" s="1" t="s">
        <v>6673</v>
      </c>
      <c r="D515" s="1" t="s">
        <v>15</v>
      </c>
      <c r="E515">
        <v>2023</v>
      </c>
      <c r="F515" s="1" t="s">
        <v>666</v>
      </c>
      <c r="G515" s="1" t="s">
        <v>667</v>
      </c>
      <c r="H515" s="1" t="s">
        <v>2096</v>
      </c>
      <c r="I515" s="1" t="s">
        <v>2097</v>
      </c>
      <c r="J515" s="1" t="s">
        <v>20</v>
      </c>
      <c r="K515" s="3">
        <v>14.71</v>
      </c>
      <c r="L515">
        <v>3</v>
      </c>
      <c r="M515" s="3">
        <v>44.13</v>
      </c>
      <c r="N515" s="1" t="s">
        <v>21</v>
      </c>
      <c r="O515" s="1" t="s">
        <v>193</v>
      </c>
    </row>
    <row r="516" spans="1:15" x14ac:dyDescent="0.3">
      <c r="A516" s="1" t="s">
        <v>2098</v>
      </c>
      <c r="B516" s="2">
        <v>45363</v>
      </c>
      <c r="C516" s="1" t="s">
        <v>6671</v>
      </c>
      <c r="D516" s="1" t="s">
        <v>15</v>
      </c>
      <c r="E516">
        <v>2024</v>
      </c>
      <c r="F516" s="1" t="s">
        <v>2099</v>
      </c>
      <c r="G516" s="1" t="s">
        <v>2100</v>
      </c>
      <c r="H516" s="1" t="s">
        <v>2101</v>
      </c>
      <c r="I516" s="1" t="s">
        <v>2102</v>
      </c>
      <c r="J516" s="1" t="s">
        <v>87</v>
      </c>
      <c r="K516" s="3">
        <v>29.93</v>
      </c>
      <c r="L516">
        <v>5</v>
      </c>
      <c r="M516" s="3">
        <v>149.65</v>
      </c>
      <c r="N516" s="1" t="s">
        <v>21</v>
      </c>
      <c r="O516" s="1" t="s">
        <v>193</v>
      </c>
    </row>
    <row r="517" spans="1:15" x14ac:dyDescent="0.3">
      <c r="A517" s="1" t="s">
        <v>2103</v>
      </c>
      <c r="B517" s="2">
        <v>45426</v>
      </c>
      <c r="C517" s="1" t="s">
        <v>6671</v>
      </c>
      <c r="D517" s="1" t="s">
        <v>46</v>
      </c>
      <c r="E517">
        <v>2024</v>
      </c>
      <c r="F517" s="1" t="s">
        <v>2104</v>
      </c>
      <c r="G517" s="1" t="s">
        <v>2105</v>
      </c>
      <c r="H517" s="1" t="s">
        <v>2106</v>
      </c>
      <c r="I517" s="1" t="s">
        <v>2107</v>
      </c>
      <c r="J517" s="1" t="s">
        <v>87</v>
      </c>
      <c r="K517" s="3">
        <v>9.2200000000000006</v>
      </c>
      <c r="L517">
        <v>4</v>
      </c>
      <c r="M517" s="3">
        <v>36.880000000000003</v>
      </c>
      <c r="N517" s="1" t="s">
        <v>29</v>
      </c>
      <c r="O517" s="1" t="s">
        <v>193</v>
      </c>
    </row>
    <row r="518" spans="1:15" x14ac:dyDescent="0.3">
      <c r="A518" s="1" t="s">
        <v>2108</v>
      </c>
      <c r="B518" s="2">
        <v>45194</v>
      </c>
      <c r="C518" s="1" t="s">
        <v>6667</v>
      </c>
      <c r="D518" s="1" t="s">
        <v>60</v>
      </c>
      <c r="E518">
        <v>2023</v>
      </c>
      <c r="F518" s="1" t="s">
        <v>1733</v>
      </c>
      <c r="G518" s="1" t="s">
        <v>2109</v>
      </c>
      <c r="H518" s="1" t="s">
        <v>2110</v>
      </c>
      <c r="I518" s="1" t="s">
        <v>2111</v>
      </c>
      <c r="J518" s="1" t="s">
        <v>70</v>
      </c>
      <c r="K518" s="3">
        <v>32.85</v>
      </c>
      <c r="L518">
        <v>3</v>
      </c>
      <c r="M518" s="3">
        <v>98.55</v>
      </c>
      <c r="N518" s="1" t="s">
        <v>88</v>
      </c>
      <c r="O518" s="1" t="s">
        <v>193</v>
      </c>
    </row>
    <row r="519" spans="1:15" x14ac:dyDescent="0.3">
      <c r="A519" s="1" t="s">
        <v>2112</v>
      </c>
      <c r="B519" s="2">
        <v>45759</v>
      </c>
      <c r="C519" s="1" t="s">
        <v>6673</v>
      </c>
      <c r="D519" s="1" t="s">
        <v>82</v>
      </c>
      <c r="E519">
        <v>2025</v>
      </c>
      <c r="F519" s="1" t="s">
        <v>2113</v>
      </c>
      <c r="G519" s="1" t="s">
        <v>2114</v>
      </c>
      <c r="H519" s="1" t="s">
        <v>2115</v>
      </c>
      <c r="I519" s="1" t="s">
        <v>2116</v>
      </c>
      <c r="J519" s="1" t="s">
        <v>20</v>
      </c>
      <c r="K519" s="3">
        <v>24.02</v>
      </c>
      <c r="L519">
        <v>1</v>
      </c>
      <c r="M519" s="3">
        <v>24.02</v>
      </c>
      <c r="N519" s="1" t="s">
        <v>6669</v>
      </c>
      <c r="O519" s="1" t="s">
        <v>193</v>
      </c>
    </row>
    <row r="520" spans="1:15" x14ac:dyDescent="0.3">
      <c r="A520" s="1" t="s">
        <v>2117</v>
      </c>
      <c r="B520" s="2">
        <v>45644</v>
      </c>
      <c r="C520" s="1" t="s">
        <v>6670</v>
      </c>
      <c r="D520" s="1" t="s">
        <v>107</v>
      </c>
      <c r="E520">
        <v>2024</v>
      </c>
      <c r="F520" s="1" t="s">
        <v>401</v>
      </c>
      <c r="G520" s="1" t="s">
        <v>2118</v>
      </c>
      <c r="H520" s="1" t="s">
        <v>1948</v>
      </c>
      <c r="I520" s="1" t="s">
        <v>2119</v>
      </c>
      <c r="J520" s="1" t="s">
        <v>51</v>
      </c>
      <c r="K520" s="3">
        <v>33.659999999999997</v>
      </c>
      <c r="L520">
        <v>4</v>
      </c>
      <c r="M520" s="3">
        <v>134.63999999999999</v>
      </c>
      <c r="N520" s="1" t="s">
        <v>21</v>
      </c>
      <c r="O520" s="1" t="s">
        <v>37</v>
      </c>
    </row>
    <row r="521" spans="1:15" x14ac:dyDescent="0.3">
      <c r="A521" s="1" t="s">
        <v>2122</v>
      </c>
      <c r="B521" s="2">
        <v>45574</v>
      </c>
      <c r="C521" s="1" t="s">
        <v>6670</v>
      </c>
      <c r="D521" s="1" t="s">
        <v>133</v>
      </c>
      <c r="E521">
        <v>2024</v>
      </c>
      <c r="F521" s="1" t="s">
        <v>2123</v>
      </c>
      <c r="G521" s="1" t="s">
        <v>2124</v>
      </c>
      <c r="H521" s="1" t="s">
        <v>2125</v>
      </c>
      <c r="I521" s="1" t="s">
        <v>2126</v>
      </c>
      <c r="J521" s="1" t="s">
        <v>51</v>
      </c>
      <c r="K521" s="3">
        <v>40.56</v>
      </c>
      <c r="L521">
        <v>4</v>
      </c>
      <c r="M521" s="3">
        <v>162.24</v>
      </c>
      <c r="N521" s="1" t="s">
        <v>88</v>
      </c>
      <c r="O521" s="1" t="s">
        <v>30</v>
      </c>
    </row>
    <row r="522" spans="1:15" x14ac:dyDescent="0.3">
      <c r="A522" s="1" t="s">
        <v>2127</v>
      </c>
      <c r="B522" s="2">
        <v>45270</v>
      </c>
      <c r="C522" s="1" t="s">
        <v>6666</v>
      </c>
      <c r="D522" s="1" t="s">
        <v>107</v>
      </c>
      <c r="E522">
        <v>2023</v>
      </c>
      <c r="F522" s="1" t="s">
        <v>1019</v>
      </c>
      <c r="G522" s="1" t="s">
        <v>1985</v>
      </c>
      <c r="H522" s="1" t="s">
        <v>846</v>
      </c>
      <c r="I522" s="1" t="s">
        <v>847</v>
      </c>
      <c r="J522" s="1" t="s">
        <v>20</v>
      </c>
      <c r="K522" s="3">
        <v>49.99</v>
      </c>
      <c r="L522">
        <v>1</v>
      </c>
      <c r="M522" s="3">
        <v>49.99</v>
      </c>
      <c r="N522" s="1" t="s">
        <v>29</v>
      </c>
      <c r="O522" s="1" t="s">
        <v>30</v>
      </c>
    </row>
    <row r="523" spans="1:15" x14ac:dyDescent="0.3">
      <c r="A523" s="1" t="s">
        <v>2131</v>
      </c>
      <c r="B523" s="2">
        <v>45535</v>
      </c>
      <c r="C523" s="1" t="s">
        <v>6673</v>
      </c>
      <c r="D523" s="1" t="s">
        <v>90</v>
      </c>
      <c r="E523">
        <v>2024</v>
      </c>
      <c r="F523" s="1" t="s">
        <v>358</v>
      </c>
      <c r="G523" s="1" t="s">
        <v>2132</v>
      </c>
      <c r="H523" s="1" t="s">
        <v>2133</v>
      </c>
      <c r="I523" s="1" t="s">
        <v>2134</v>
      </c>
      <c r="J523" s="1" t="s">
        <v>51</v>
      </c>
      <c r="K523" s="3">
        <v>37.61</v>
      </c>
      <c r="L523">
        <v>3</v>
      </c>
      <c r="M523" s="3">
        <v>112.83</v>
      </c>
      <c r="N523" s="1" t="s">
        <v>6669</v>
      </c>
      <c r="O523" s="1" t="s">
        <v>52</v>
      </c>
    </row>
    <row r="524" spans="1:15" x14ac:dyDescent="0.3">
      <c r="A524" s="1" t="s">
        <v>2135</v>
      </c>
      <c r="B524" s="2">
        <v>44981</v>
      </c>
      <c r="C524" s="1" t="s">
        <v>6668</v>
      </c>
      <c r="D524" s="1" t="s">
        <v>39</v>
      </c>
      <c r="E524">
        <v>2023</v>
      </c>
      <c r="F524" s="1" t="s">
        <v>2136</v>
      </c>
      <c r="G524" s="1" t="s">
        <v>2137</v>
      </c>
      <c r="H524" s="1" t="s">
        <v>936</v>
      </c>
      <c r="I524" s="1" t="s">
        <v>2138</v>
      </c>
      <c r="J524" s="1" t="s">
        <v>20</v>
      </c>
      <c r="K524" s="3">
        <v>23.71</v>
      </c>
      <c r="L524">
        <v>3</v>
      </c>
      <c r="M524" s="3">
        <v>71.13</v>
      </c>
      <c r="N524" s="1" t="s">
        <v>21</v>
      </c>
      <c r="O524" s="1" t="s">
        <v>44</v>
      </c>
    </row>
    <row r="525" spans="1:15" x14ac:dyDescent="0.3">
      <c r="A525" s="1" t="s">
        <v>2139</v>
      </c>
      <c r="B525" s="2">
        <v>44964</v>
      </c>
      <c r="C525" s="1" t="s">
        <v>6671</v>
      </c>
      <c r="D525" s="1" t="s">
        <v>39</v>
      </c>
      <c r="E525">
        <v>2023</v>
      </c>
      <c r="F525" s="1" t="s">
        <v>2140</v>
      </c>
      <c r="G525" s="1" t="s">
        <v>2141</v>
      </c>
      <c r="H525" s="1" t="s">
        <v>360</v>
      </c>
      <c r="I525" s="1" t="s">
        <v>361</v>
      </c>
      <c r="J525" s="1" t="s">
        <v>51</v>
      </c>
      <c r="K525" s="3">
        <v>25.3</v>
      </c>
      <c r="L525">
        <v>2</v>
      </c>
      <c r="M525" s="3">
        <v>50.6</v>
      </c>
      <c r="N525" s="1" t="s">
        <v>21</v>
      </c>
      <c r="O525" s="1" t="s">
        <v>80</v>
      </c>
    </row>
    <row r="526" spans="1:15" x14ac:dyDescent="0.3">
      <c r="A526" s="1" t="s">
        <v>2142</v>
      </c>
      <c r="B526" s="2">
        <v>44947</v>
      </c>
      <c r="C526" s="1" t="s">
        <v>6673</v>
      </c>
      <c r="D526" s="1" t="s">
        <v>210</v>
      </c>
      <c r="E526">
        <v>2023</v>
      </c>
      <c r="F526" s="1" t="s">
        <v>2143</v>
      </c>
      <c r="G526" s="1" t="s">
        <v>2144</v>
      </c>
      <c r="H526" s="1" t="s">
        <v>389</v>
      </c>
      <c r="I526" s="1" t="s">
        <v>390</v>
      </c>
      <c r="J526" s="1" t="s">
        <v>87</v>
      </c>
      <c r="K526" s="3">
        <v>39.04</v>
      </c>
      <c r="L526">
        <v>4</v>
      </c>
      <c r="M526" s="3">
        <v>156.16</v>
      </c>
      <c r="N526" s="1" t="s">
        <v>29</v>
      </c>
      <c r="O526" s="1" t="s">
        <v>193</v>
      </c>
    </row>
    <row r="527" spans="1:15" x14ac:dyDescent="0.3">
      <c r="A527" s="1" t="s">
        <v>2145</v>
      </c>
      <c r="B527" s="2">
        <v>45765</v>
      </c>
      <c r="C527" s="1" t="s">
        <v>6668</v>
      </c>
      <c r="D527" s="1" t="s">
        <v>82</v>
      </c>
      <c r="E527">
        <v>2025</v>
      </c>
      <c r="F527" s="1" t="s">
        <v>2146</v>
      </c>
      <c r="G527" s="1" t="s">
        <v>2147</v>
      </c>
      <c r="H527" s="1" t="s">
        <v>57</v>
      </c>
      <c r="I527" s="1" t="s">
        <v>58</v>
      </c>
      <c r="J527" s="1" t="s">
        <v>20</v>
      </c>
      <c r="K527" s="3">
        <v>15.26</v>
      </c>
      <c r="L527">
        <v>3</v>
      </c>
      <c r="M527" s="3">
        <v>45.78</v>
      </c>
      <c r="N527" s="1" t="s">
        <v>6669</v>
      </c>
      <c r="O527" s="1" t="s">
        <v>37</v>
      </c>
    </row>
    <row r="528" spans="1:15" x14ac:dyDescent="0.3">
      <c r="A528" s="1" t="s">
        <v>2148</v>
      </c>
      <c r="B528" s="2">
        <v>44996</v>
      </c>
      <c r="C528" s="1" t="s">
        <v>6673</v>
      </c>
      <c r="D528" s="1" t="s">
        <v>15</v>
      </c>
      <c r="E528">
        <v>2023</v>
      </c>
      <c r="F528" s="1" t="s">
        <v>2149</v>
      </c>
      <c r="G528" s="1" t="s">
        <v>2150</v>
      </c>
      <c r="H528" s="1" t="s">
        <v>2151</v>
      </c>
      <c r="I528" s="1" t="s">
        <v>2152</v>
      </c>
      <c r="J528" s="1" t="s">
        <v>70</v>
      </c>
      <c r="K528" s="3">
        <v>33.119999999999997</v>
      </c>
      <c r="L528">
        <v>4</v>
      </c>
      <c r="M528" s="3">
        <v>132.47999999999999</v>
      </c>
      <c r="N528" s="1" t="s">
        <v>6669</v>
      </c>
      <c r="O528" s="1" t="s">
        <v>80</v>
      </c>
    </row>
    <row r="529" spans="1:15" x14ac:dyDescent="0.3">
      <c r="A529" s="1" t="s">
        <v>2153</v>
      </c>
      <c r="B529" s="2">
        <v>45236</v>
      </c>
      <c r="C529" s="1" t="s">
        <v>6667</v>
      </c>
      <c r="D529" s="1" t="s">
        <v>54</v>
      </c>
      <c r="E529">
        <v>2023</v>
      </c>
      <c r="F529" s="1" t="s">
        <v>2154</v>
      </c>
      <c r="G529" s="1" t="s">
        <v>2155</v>
      </c>
      <c r="H529" s="1" t="s">
        <v>2156</v>
      </c>
      <c r="I529" s="1" t="s">
        <v>2157</v>
      </c>
      <c r="J529" s="1" t="s">
        <v>70</v>
      </c>
      <c r="K529" s="3">
        <v>28.77</v>
      </c>
      <c r="L529">
        <v>4</v>
      </c>
      <c r="M529" s="3">
        <v>115.08</v>
      </c>
      <c r="N529" s="1" t="s">
        <v>21</v>
      </c>
      <c r="O529" s="1" t="s">
        <v>44</v>
      </c>
    </row>
    <row r="530" spans="1:15" x14ac:dyDescent="0.3">
      <c r="A530" s="1" t="s">
        <v>2158</v>
      </c>
      <c r="B530" s="2">
        <v>45040</v>
      </c>
      <c r="C530" s="1" t="s">
        <v>6667</v>
      </c>
      <c r="D530" s="1" t="s">
        <v>82</v>
      </c>
      <c r="E530">
        <v>2023</v>
      </c>
      <c r="F530" s="1" t="s">
        <v>533</v>
      </c>
      <c r="G530" s="1" t="s">
        <v>534</v>
      </c>
      <c r="H530" s="1" t="s">
        <v>360</v>
      </c>
      <c r="I530" s="1" t="s">
        <v>361</v>
      </c>
      <c r="J530" s="1" t="s">
        <v>20</v>
      </c>
      <c r="K530" s="3">
        <v>20.3</v>
      </c>
      <c r="L530">
        <v>3</v>
      </c>
      <c r="M530" s="3">
        <v>60.9</v>
      </c>
      <c r="N530" s="1" t="s">
        <v>6669</v>
      </c>
      <c r="O530" s="1" t="s">
        <v>95</v>
      </c>
    </row>
    <row r="531" spans="1:15" x14ac:dyDescent="0.3">
      <c r="A531" s="1" t="s">
        <v>2159</v>
      </c>
      <c r="B531" s="2">
        <v>45207</v>
      </c>
      <c r="C531" s="1" t="s">
        <v>6666</v>
      </c>
      <c r="D531" s="1" t="s">
        <v>133</v>
      </c>
      <c r="E531">
        <v>2023</v>
      </c>
      <c r="F531" s="1" t="s">
        <v>1106</v>
      </c>
      <c r="G531" s="1" t="s">
        <v>2160</v>
      </c>
      <c r="H531" s="1" t="s">
        <v>2161</v>
      </c>
      <c r="I531" s="1" t="s">
        <v>2162</v>
      </c>
      <c r="J531" s="1" t="s">
        <v>70</v>
      </c>
      <c r="K531" s="3">
        <v>29.65</v>
      </c>
      <c r="L531">
        <v>2</v>
      </c>
      <c r="M531" s="3">
        <v>59.3</v>
      </c>
      <c r="N531" s="1" t="s">
        <v>29</v>
      </c>
      <c r="O531" s="1" t="s">
        <v>37</v>
      </c>
    </row>
    <row r="532" spans="1:15" x14ac:dyDescent="0.3">
      <c r="A532" s="1" t="s">
        <v>2163</v>
      </c>
      <c r="B532" s="2">
        <v>45323</v>
      </c>
      <c r="C532" s="1" t="s">
        <v>6672</v>
      </c>
      <c r="D532" s="1" t="s">
        <v>39</v>
      </c>
      <c r="E532">
        <v>2024</v>
      </c>
      <c r="F532" s="1" t="s">
        <v>2164</v>
      </c>
      <c r="G532" s="1" t="s">
        <v>2165</v>
      </c>
      <c r="H532" s="1" t="s">
        <v>2166</v>
      </c>
      <c r="I532" s="1" t="s">
        <v>2167</v>
      </c>
      <c r="J532" s="1" t="s">
        <v>70</v>
      </c>
      <c r="K532" s="3">
        <v>42.94</v>
      </c>
      <c r="L532">
        <v>5</v>
      </c>
      <c r="M532" s="3">
        <v>214.7</v>
      </c>
      <c r="N532" s="1" t="s">
        <v>21</v>
      </c>
      <c r="O532" s="1" t="s">
        <v>193</v>
      </c>
    </row>
    <row r="533" spans="1:15" x14ac:dyDescent="0.3">
      <c r="A533" s="1" t="s">
        <v>2168</v>
      </c>
      <c r="B533" s="2">
        <v>45386</v>
      </c>
      <c r="C533" s="1" t="s">
        <v>6672</v>
      </c>
      <c r="D533" s="1" t="s">
        <v>82</v>
      </c>
      <c r="E533">
        <v>2024</v>
      </c>
      <c r="F533" s="1" t="s">
        <v>2169</v>
      </c>
      <c r="G533" s="1" t="s">
        <v>2170</v>
      </c>
      <c r="H533" s="1" t="s">
        <v>2171</v>
      </c>
      <c r="I533" s="1" t="s">
        <v>2172</v>
      </c>
      <c r="J533" s="1" t="s">
        <v>51</v>
      </c>
      <c r="K533" s="3">
        <v>17.03</v>
      </c>
      <c r="L533">
        <v>2</v>
      </c>
      <c r="M533" s="3">
        <v>34.06</v>
      </c>
      <c r="N533" s="1" t="s">
        <v>6669</v>
      </c>
      <c r="O533" s="1" t="s">
        <v>30</v>
      </c>
    </row>
    <row r="534" spans="1:15" x14ac:dyDescent="0.3">
      <c r="A534" s="1" t="s">
        <v>2173</v>
      </c>
      <c r="B534" s="2">
        <v>45264</v>
      </c>
      <c r="C534" s="1" t="s">
        <v>6667</v>
      </c>
      <c r="D534" s="1" t="s">
        <v>107</v>
      </c>
      <c r="E534">
        <v>2023</v>
      </c>
      <c r="F534" s="1" t="s">
        <v>76</v>
      </c>
      <c r="G534" s="1" t="s">
        <v>77</v>
      </c>
      <c r="H534" s="1" t="s">
        <v>2174</v>
      </c>
      <c r="I534" s="1" t="s">
        <v>2175</v>
      </c>
      <c r="J534" s="1" t="s">
        <v>20</v>
      </c>
      <c r="K534" s="3">
        <v>42.03</v>
      </c>
      <c r="L534">
        <v>2</v>
      </c>
      <c r="M534" s="3">
        <v>84.06</v>
      </c>
      <c r="N534" s="1" t="s">
        <v>88</v>
      </c>
      <c r="O534" s="1" t="s">
        <v>30</v>
      </c>
    </row>
    <row r="535" spans="1:15" x14ac:dyDescent="0.3">
      <c r="A535" s="1" t="s">
        <v>2176</v>
      </c>
      <c r="B535" s="2">
        <v>45024</v>
      </c>
      <c r="C535" s="1" t="s">
        <v>6673</v>
      </c>
      <c r="D535" s="1" t="s">
        <v>82</v>
      </c>
      <c r="E535">
        <v>2023</v>
      </c>
      <c r="F535" s="1" t="s">
        <v>1951</v>
      </c>
      <c r="G535" s="1" t="s">
        <v>1952</v>
      </c>
      <c r="H535" s="1" t="s">
        <v>2177</v>
      </c>
      <c r="I535" s="1" t="s">
        <v>2178</v>
      </c>
      <c r="J535" s="1" t="s">
        <v>20</v>
      </c>
      <c r="K535" s="3">
        <v>15.88</v>
      </c>
      <c r="L535">
        <v>3</v>
      </c>
      <c r="M535" s="3">
        <v>47.64</v>
      </c>
      <c r="N535" s="1" t="s">
        <v>6669</v>
      </c>
      <c r="O535" s="1" t="s">
        <v>80</v>
      </c>
    </row>
    <row r="536" spans="1:15" x14ac:dyDescent="0.3">
      <c r="A536" s="1" t="s">
        <v>2179</v>
      </c>
      <c r="B536" s="2">
        <v>45230</v>
      </c>
      <c r="C536" s="1" t="s">
        <v>6671</v>
      </c>
      <c r="D536" s="1" t="s">
        <v>133</v>
      </c>
      <c r="E536">
        <v>2023</v>
      </c>
      <c r="F536" s="1" t="s">
        <v>2180</v>
      </c>
      <c r="G536" s="1" t="s">
        <v>2181</v>
      </c>
      <c r="H536" s="1" t="s">
        <v>2182</v>
      </c>
      <c r="I536" s="1" t="s">
        <v>2183</v>
      </c>
      <c r="J536" s="1" t="s">
        <v>87</v>
      </c>
      <c r="K536" s="3">
        <v>29.6</v>
      </c>
      <c r="L536">
        <v>2</v>
      </c>
      <c r="M536" s="3">
        <v>59.2</v>
      </c>
      <c r="N536" s="1" t="s">
        <v>29</v>
      </c>
      <c r="O536" s="1" t="s">
        <v>22</v>
      </c>
    </row>
    <row r="537" spans="1:15" x14ac:dyDescent="0.3">
      <c r="A537" s="1" t="s">
        <v>2184</v>
      </c>
      <c r="B537" s="2">
        <v>45586</v>
      </c>
      <c r="C537" s="1" t="s">
        <v>6667</v>
      </c>
      <c r="D537" s="1" t="s">
        <v>133</v>
      </c>
      <c r="E537">
        <v>2024</v>
      </c>
      <c r="F537" s="1" t="s">
        <v>631</v>
      </c>
      <c r="G537" s="1" t="s">
        <v>632</v>
      </c>
      <c r="H537" s="1" t="s">
        <v>2185</v>
      </c>
      <c r="I537" s="1" t="s">
        <v>2186</v>
      </c>
      <c r="J537" s="1" t="s">
        <v>20</v>
      </c>
      <c r="K537" s="3">
        <v>13.15</v>
      </c>
      <c r="L537">
        <v>3</v>
      </c>
      <c r="M537" s="3">
        <v>39.450000000000003</v>
      </c>
      <c r="N537" s="1" t="s">
        <v>6669</v>
      </c>
      <c r="O537" s="1" t="s">
        <v>52</v>
      </c>
    </row>
    <row r="538" spans="1:15" x14ac:dyDescent="0.3">
      <c r="A538" s="1" t="s">
        <v>2187</v>
      </c>
      <c r="B538" s="2">
        <v>44995</v>
      </c>
      <c r="C538" s="1" t="s">
        <v>6668</v>
      </c>
      <c r="D538" s="1" t="s">
        <v>15</v>
      </c>
      <c r="E538">
        <v>2023</v>
      </c>
      <c r="F538" s="1" t="s">
        <v>205</v>
      </c>
      <c r="G538" s="1" t="s">
        <v>2188</v>
      </c>
      <c r="H538" s="1" t="s">
        <v>2189</v>
      </c>
      <c r="I538" s="1" t="s">
        <v>2190</v>
      </c>
      <c r="J538" s="1" t="s">
        <v>70</v>
      </c>
      <c r="K538" s="3">
        <v>48.38</v>
      </c>
      <c r="L538">
        <v>1</v>
      </c>
      <c r="M538" s="3">
        <v>48.38</v>
      </c>
      <c r="N538" s="1" t="s">
        <v>29</v>
      </c>
      <c r="O538" s="1" t="s">
        <v>37</v>
      </c>
    </row>
    <row r="539" spans="1:15" x14ac:dyDescent="0.3">
      <c r="A539" s="1" t="s">
        <v>2191</v>
      </c>
      <c r="B539" s="2">
        <v>45004</v>
      </c>
      <c r="C539" s="1" t="s">
        <v>6666</v>
      </c>
      <c r="D539" s="1" t="s">
        <v>15</v>
      </c>
      <c r="E539">
        <v>2023</v>
      </c>
      <c r="F539" s="1" t="s">
        <v>2192</v>
      </c>
      <c r="G539" s="1" t="s">
        <v>2193</v>
      </c>
      <c r="H539" s="1" t="s">
        <v>2003</v>
      </c>
      <c r="I539" s="1" t="s">
        <v>2194</v>
      </c>
      <c r="J539" s="1" t="s">
        <v>51</v>
      </c>
      <c r="K539" s="3">
        <v>40.96</v>
      </c>
      <c r="L539">
        <v>5</v>
      </c>
      <c r="M539" s="3">
        <v>204.8</v>
      </c>
      <c r="N539" s="1" t="s">
        <v>88</v>
      </c>
      <c r="O539" s="1" t="s">
        <v>22</v>
      </c>
    </row>
    <row r="540" spans="1:15" x14ac:dyDescent="0.3">
      <c r="A540" s="1" t="s">
        <v>2195</v>
      </c>
      <c r="B540" s="2">
        <v>45869</v>
      </c>
      <c r="C540" s="1" t="s">
        <v>6672</v>
      </c>
      <c r="D540" s="1" t="s">
        <v>32</v>
      </c>
      <c r="E540">
        <v>2025</v>
      </c>
      <c r="F540" s="1" t="s">
        <v>2196</v>
      </c>
      <c r="G540" s="1" t="s">
        <v>2197</v>
      </c>
      <c r="H540" s="1" t="s">
        <v>811</v>
      </c>
      <c r="I540" s="1" t="s">
        <v>1441</v>
      </c>
      <c r="J540" s="1" t="s">
        <v>51</v>
      </c>
      <c r="K540" s="3">
        <v>25.95</v>
      </c>
      <c r="L540">
        <v>3</v>
      </c>
      <c r="M540" s="3">
        <v>77.849999999999994</v>
      </c>
      <c r="N540" s="1" t="s">
        <v>29</v>
      </c>
      <c r="O540" s="1" t="s">
        <v>22</v>
      </c>
    </row>
    <row r="541" spans="1:15" x14ac:dyDescent="0.3">
      <c r="A541" s="1" t="s">
        <v>2198</v>
      </c>
      <c r="B541" s="2">
        <v>45569</v>
      </c>
      <c r="C541" s="1" t="s">
        <v>6668</v>
      </c>
      <c r="D541" s="1" t="s">
        <v>133</v>
      </c>
      <c r="E541">
        <v>2024</v>
      </c>
      <c r="F541" s="1" t="s">
        <v>2199</v>
      </c>
      <c r="G541" s="1" t="s">
        <v>2200</v>
      </c>
      <c r="H541" s="1" t="s">
        <v>1007</v>
      </c>
      <c r="I541" s="1" t="s">
        <v>1635</v>
      </c>
      <c r="J541" s="1" t="s">
        <v>20</v>
      </c>
      <c r="K541" s="3">
        <v>20.260000000000002</v>
      </c>
      <c r="L541">
        <v>1</v>
      </c>
      <c r="M541" s="3">
        <v>20.260000000000002</v>
      </c>
      <c r="N541" s="1" t="s">
        <v>21</v>
      </c>
      <c r="O541" s="1" t="s">
        <v>22</v>
      </c>
    </row>
    <row r="542" spans="1:15" x14ac:dyDescent="0.3">
      <c r="A542" s="1" t="s">
        <v>2201</v>
      </c>
      <c r="B542" s="2">
        <v>45626</v>
      </c>
      <c r="C542" s="1" t="s">
        <v>6673</v>
      </c>
      <c r="D542" s="1" t="s">
        <v>54</v>
      </c>
      <c r="E542">
        <v>2024</v>
      </c>
      <c r="F542" s="1" t="s">
        <v>295</v>
      </c>
      <c r="G542" s="1" t="s">
        <v>296</v>
      </c>
      <c r="H542" s="1" t="s">
        <v>2202</v>
      </c>
      <c r="I542" s="1" t="s">
        <v>2203</v>
      </c>
      <c r="J542" s="1" t="s">
        <v>20</v>
      </c>
      <c r="K542" s="3">
        <v>26.23</v>
      </c>
      <c r="L542">
        <v>1</v>
      </c>
      <c r="M542" s="3">
        <v>26.23</v>
      </c>
      <c r="N542" s="1" t="s">
        <v>29</v>
      </c>
      <c r="O542" s="1" t="s">
        <v>30</v>
      </c>
    </row>
    <row r="543" spans="1:15" x14ac:dyDescent="0.3">
      <c r="A543" s="1" t="s">
        <v>2204</v>
      </c>
      <c r="B543" s="2">
        <v>44921</v>
      </c>
      <c r="C543" s="1" t="s">
        <v>6667</v>
      </c>
      <c r="D543" s="1" t="s">
        <v>107</v>
      </c>
      <c r="E543">
        <v>2022</v>
      </c>
      <c r="F543" s="1" t="s">
        <v>260</v>
      </c>
      <c r="G543" s="1" t="s">
        <v>261</v>
      </c>
      <c r="H543" s="1" t="s">
        <v>213</v>
      </c>
      <c r="I543" s="1" t="s">
        <v>1774</v>
      </c>
      <c r="J543" s="1" t="s">
        <v>70</v>
      </c>
      <c r="K543" s="3">
        <v>20.58</v>
      </c>
      <c r="L543">
        <v>4</v>
      </c>
      <c r="M543" s="3">
        <v>82.32</v>
      </c>
      <c r="N543" s="1" t="s">
        <v>21</v>
      </c>
      <c r="O543" s="1" t="s">
        <v>37</v>
      </c>
    </row>
    <row r="544" spans="1:15" x14ac:dyDescent="0.3">
      <c r="A544" s="1" t="s">
        <v>2205</v>
      </c>
      <c r="B544" s="2">
        <v>45688</v>
      </c>
      <c r="C544" s="1" t="s">
        <v>6668</v>
      </c>
      <c r="D544" s="1" t="s">
        <v>210</v>
      </c>
      <c r="E544">
        <v>2025</v>
      </c>
      <c r="F544" s="1" t="s">
        <v>2206</v>
      </c>
      <c r="G544" s="1" t="s">
        <v>2207</v>
      </c>
      <c r="H544" s="1" t="s">
        <v>2208</v>
      </c>
      <c r="I544" s="1" t="s">
        <v>2209</v>
      </c>
      <c r="J544" s="1" t="s">
        <v>70</v>
      </c>
      <c r="K544" s="3">
        <v>34.14</v>
      </c>
      <c r="L544">
        <v>5</v>
      </c>
      <c r="M544" s="3">
        <v>170.7</v>
      </c>
      <c r="N544" s="1" t="s">
        <v>6669</v>
      </c>
      <c r="O544" s="1" t="s">
        <v>37</v>
      </c>
    </row>
    <row r="545" spans="1:15" x14ac:dyDescent="0.3">
      <c r="A545" s="1" t="s">
        <v>2210</v>
      </c>
      <c r="B545" s="2">
        <v>45790</v>
      </c>
      <c r="C545" s="1" t="s">
        <v>6671</v>
      </c>
      <c r="D545" s="1" t="s">
        <v>46</v>
      </c>
      <c r="E545">
        <v>2025</v>
      </c>
      <c r="F545" s="1" t="s">
        <v>195</v>
      </c>
      <c r="G545" s="1" t="s">
        <v>1330</v>
      </c>
      <c r="H545" s="1" t="s">
        <v>979</v>
      </c>
      <c r="I545" s="1" t="s">
        <v>980</v>
      </c>
      <c r="J545" s="1" t="s">
        <v>87</v>
      </c>
      <c r="K545" s="3">
        <v>8.48</v>
      </c>
      <c r="L545">
        <v>2</v>
      </c>
      <c r="M545" s="3">
        <v>16.96</v>
      </c>
      <c r="N545" s="1" t="s">
        <v>21</v>
      </c>
      <c r="O545" s="1" t="s">
        <v>80</v>
      </c>
    </row>
    <row r="546" spans="1:15" x14ac:dyDescent="0.3">
      <c r="A546" s="1" t="s">
        <v>2211</v>
      </c>
      <c r="B546" s="2">
        <v>45599</v>
      </c>
      <c r="C546" s="1" t="s">
        <v>6666</v>
      </c>
      <c r="D546" s="1" t="s">
        <v>54</v>
      </c>
      <c r="E546">
        <v>2024</v>
      </c>
      <c r="F546" s="1" t="s">
        <v>1846</v>
      </c>
      <c r="G546" s="1" t="s">
        <v>2212</v>
      </c>
      <c r="H546" s="1" t="s">
        <v>2213</v>
      </c>
      <c r="I546" s="1" t="s">
        <v>2214</v>
      </c>
      <c r="J546" s="1" t="s">
        <v>51</v>
      </c>
      <c r="K546" s="3">
        <v>28.46</v>
      </c>
      <c r="L546">
        <v>5</v>
      </c>
      <c r="M546" s="3">
        <v>142.30000000000001</v>
      </c>
      <c r="N546" s="1" t="s">
        <v>88</v>
      </c>
      <c r="O546" s="1" t="s">
        <v>30</v>
      </c>
    </row>
    <row r="547" spans="1:15" x14ac:dyDescent="0.3">
      <c r="A547" s="1" t="s">
        <v>2215</v>
      </c>
      <c r="B547" s="2">
        <v>44812</v>
      </c>
      <c r="C547" s="1" t="s">
        <v>6672</v>
      </c>
      <c r="D547" s="1" t="s">
        <v>60</v>
      </c>
      <c r="E547">
        <v>2022</v>
      </c>
      <c r="F547" s="1" t="s">
        <v>2216</v>
      </c>
      <c r="G547" s="1" t="s">
        <v>2217</v>
      </c>
      <c r="H547" s="1" t="s">
        <v>851</v>
      </c>
      <c r="I547" s="1" t="s">
        <v>2218</v>
      </c>
      <c r="J547" s="1" t="s">
        <v>87</v>
      </c>
      <c r="K547" s="3">
        <v>51.21</v>
      </c>
      <c r="L547">
        <v>3</v>
      </c>
      <c r="M547" s="3">
        <v>153.63</v>
      </c>
      <c r="N547" s="1" t="s">
        <v>6669</v>
      </c>
      <c r="O547" s="1" t="s">
        <v>30</v>
      </c>
    </row>
    <row r="548" spans="1:15" x14ac:dyDescent="0.3">
      <c r="A548" s="1" t="s">
        <v>2219</v>
      </c>
      <c r="B548" s="2">
        <v>45072</v>
      </c>
      <c r="C548" s="1" t="s">
        <v>6668</v>
      </c>
      <c r="D548" s="1" t="s">
        <v>46</v>
      </c>
      <c r="E548">
        <v>2023</v>
      </c>
      <c r="F548" s="1" t="s">
        <v>2220</v>
      </c>
      <c r="G548" s="1" t="s">
        <v>2221</v>
      </c>
      <c r="H548" s="1" t="s">
        <v>355</v>
      </c>
      <c r="I548" s="1" t="s">
        <v>914</v>
      </c>
      <c r="J548" s="1" t="s">
        <v>20</v>
      </c>
      <c r="K548" s="3">
        <v>48.35</v>
      </c>
      <c r="L548">
        <v>3</v>
      </c>
      <c r="M548" s="3">
        <v>145.05000000000001</v>
      </c>
      <c r="N548" s="1" t="s">
        <v>21</v>
      </c>
      <c r="O548" s="1" t="s">
        <v>52</v>
      </c>
    </row>
    <row r="549" spans="1:15" x14ac:dyDescent="0.3">
      <c r="A549" s="1" t="s">
        <v>2222</v>
      </c>
      <c r="B549" s="2">
        <v>44884</v>
      </c>
      <c r="C549" s="1" t="s">
        <v>6673</v>
      </c>
      <c r="D549" s="1" t="s">
        <v>54</v>
      </c>
      <c r="E549">
        <v>2022</v>
      </c>
      <c r="F549" s="1" t="s">
        <v>788</v>
      </c>
      <c r="G549" s="1" t="s">
        <v>2223</v>
      </c>
      <c r="H549" s="1" t="s">
        <v>2224</v>
      </c>
      <c r="I549" s="1" t="s">
        <v>2225</v>
      </c>
      <c r="J549" s="1" t="s">
        <v>70</v>
      </c>
      <c r="K549" s="3">
        <v>42.75</v>
      </c>
      <c r="L549">
        <v>1</v>
      </c>
      <c r="M549" s="3">
        <v>42.75</v>
      </c>
      <c r="N549" s="1" t="s">
        <v>21</v>
      </c>
      <c r="O549" s="1" t="s">
        <v>37</v>
      </c>
    </row>
    <row r="550" spans="1:15" x14ac:dyDescent="0.3">
      <c r="A550" s="1" t="s">
        <v>2226</v>
      </c>
      <c r="B550" s="2">
        <v>45459</v>
      </c>
      <c r="C550" s="1" t="s">
        <v>6666</v>
      </c>
      <c r="D550" s="1" t="s">
        <v>24</v>
      </c>
      <c r="E550">
        <v>2024</v>
      </c>
      <c r="F550" s="1" t="s">
        <v>2227</v>
      </c>
      <c r="G550" s="1" t="s">
        <v>2228</v>
      </c>
      <c r="H550" s="1" t="s">
        <v>2229</v>
      </c>
      <c r="I550" s="1" t="s">
        <v>2230</v>
      </c>
      <c r="J550" s="1" t="s">
        <v>20</v>
      </c>
      <c r="K550" s="3">
        <v>57.33</v>
      </c>
      <c r="L550">
        <v>4</v>
      </c>
      <c r="M550" s="3">
        <v>229.32</v>
      </c>
      <c r="N550" s="1" t="s">
        <v>6669</v>
      </c>
      <c r="O550" s="1" t="s">
        <v>22</v>
      </c>
    </row>
    <row r="551" spans="1:15" x14ac:dyDescent="0.3">
      <c r="A551" s="1" t="s">
        <v>2231</v>
      </c>
      <c r="B551" s="2">
        <v>45860</v>
      </c>
      <c r="C551" s="1" t="s">
        <v>6671</v>
      </c>
      <c r="D551" s="1" t="s">
        <v>32</v>
      </c>
      <c r="E551">
        <v>2025</v>
      </c>
      <c r="F551" s="1" t="s">
        <v>433</v>
      </c>
      <c r="G551" s="1" t="s">
        <v>1360</v>
      </c>
      <c r="H551" s="1" t="s">
        <v>623</v>
      </c>
      <c r="I551" s="1" t="s">
        <v>2232</v>
      </c>
      <c r="J551" s="1" t="s">
        <v>87</v>
      </c>
      <c r="K551" s="3">
        <v>10.130000000000001</v>
      </c>
      <c r="L551">
        <v>2</v>
      </c>
      <c r="M551" s="3">
        <v>20.260000000000002</v>
      </c>
      <c r="N551" s="1" t="s">
        <v>21</v>
      </c>
      <c r="O551" s="1" t="s">
        <v>95</v>
      </c>
    </row>
    <row r="552" spans="1:15" x14ac:dyDescent="0.3">
      <c r="A552" s="1" t="s">
        <v>2233</v>
      </c>
      <c r="B552" s="2">
        <v>45677</v>
      </c>
      <c r="C552" s="1" t="s">
        <v>6667</v>
      </c>
      <c r="D552" s="1" t="s">
        <v>210</v>
      </c>
      <c r="E552">
        <v>2025</v>
      </c>
      <c r="F552" s="1" t="s">
        <v>55</v>
      </c>
      <c r="G552" s="1" t="s">
        <v>746</v>
      </c>
      <c r="H552" s="1" t="s">
        <v>2234</v>
      </c>
      <c r="I552" s="1" t="s">
        <v>2235</v>
      </c>
      <c r="J552" s="1" t="s">
        <v>20</v>
      </c>
      <c r="K552" s="3">
        <v>11.91</v>
      </c>
      <c r="L552">
        <v>3</v>
      </c>
      <c r="M552" s="3">
        <v>35.729999999999997</v>
      </c>
      <c r="N552" s="1" t="s">
        <v>6669</v>
      </c>
      <c r="O552" s="1" t="s">
        <v>37</v>
      </c>
    </row>
    <row r="553" spans="1:15" x14ac:dyDescent="0.3">
      <c r="A553" s="1" t="s">
        <v>2236</v>
      </c>
      <c r="B553" s="2">
        <v>45690</v>
      </c>
      <c r="C553" s="1" t="s">
        <v>6666</v>
      </c>
      <c r="D553" s="1" t="s">
        <v>39</v>
      </c>
      <c r="E553">
        <v>2025</v>
      </c>
      <c r="F553" s="1" t="s">
        <v>1146</v>
      </c>
      <c r="G553" s="1" t="s">
        <v>1147</v>
      </c>
      <c r="H553" s="1" t="s">
        <v>2110</v>
      </c>
      <c r="I553" s="1" t="s">
        <v>2111</v>
      </c>
      <c r="J553" s="1" t="s">
        <v>20</v>
      </c>
      <c r="K553" s="3">
        <v>34.31</v>
      </c>
      <c r="L553">
        <v>5</v>
      </c>
      <c r="M553" s="3">
        <v>171.55</v>
      </c>
      <c r="N553" s="1" t="s">
        <v>21</v>
      </c>
      <c r="O553" s="1" t="s">
        <v>22</v>
      </c>
    </row>
    <row r="554" spans="1:15" x14ac:dyDescent="0.3">
      <c r="A554" s="1" t="s">
        <v>2237</v>
      </c>
      <c r="B554" s="2">
        <v>45355</v>
      </c>
      <c r="C554" s="1" t="s">
        <v>6667</v>
      </c>
      <c r="D554" s="1" t="s">
        <v>15</v>
      </c>
      <c r="E554">
        <v>2024</v>
      </c>
      <c r="F554" s="1" t="s">
        <v>118</v>
      </c>
      <c r="G554" s="1" t="s">
        <v>2238</v>
      </c>
      <c r="H554" s="1" t="s">
        <v>2239</v>
      </c>
      <c r="I554" s="1" t="s">
        <v>2240</v>
      </c>
      <c r="J554" s="1" t="s">
        <v>20</v>
      </c>
      <c r="K554" s="3">
        <v>25.09</v>
      </c>
      <c r="L554">
        <v>4</v>
      </c>
      <c r="M554" s="3">
        <v>100.36</v>
      </c>
      <c r="N554" s="1" t="s">
        <v>29</v>
      </c>
      <c r="O554" s="1" t="s">
        <v>52</v>
      </c>
    </row>
    <row r="555" spans="1:15" x14ac:dyDescent="0.3">
      <c r="A555" s="1" t="s">
        <v>2241</v>
      </c>
      <c r="B555" s="2">
        <v>45533</v>
      </c>
      <c r="C555" s="1" t="s">
        <v>6672</v>
      </c>
      <c r="D555" s="1" t="s">
        <v>90</v>
      </c>
      <c r="E555">
        <v>2024</v>
      </c>
      <c r="F555" s="1" t="s">
        <v>1422</v>
      </c>
      <c r="G555" s="1" t="s">
        <v>2242</v>
      </c>
      <c r="H555" s="1" t="s">
        <v>777</v>
      </c>
      <c r="I555" s="1" t="s">
        <v>2243</v>
      </c>
      <c r="J555" s="1" t="s">
        <v>70</v>
      </c>
      <c r="K555" s="3">
        <v>34.86</v>
      </c>
      <c r="L555">
        <v>4</v>
      </c>
      <c r="M555" s="3">
        <v>139.44</v>
      </c>
      <c r="N555" s="1" t="s">
        <v>21</v>
      </c>
      <c r="O555" s="1" t="s">
        <v>44</v>
      </c>
    </row>
    <row r="556" spans="1:15" x14ac:dyDescent="0.3">
      <c r="A556" s="1" t="s">
        <v>2244</v>
      </c>
      <c r="B556" s="2">
        <v>45387</v>
      </c>
      <c r="C556" s="1" t="s">
        <v>6668</v>
      </c>
      <c r="D556" s="1" t="s">
        <v>82</v>
      </c>
      <c r="E556">
        <v>2024</v>
      </c>
      <c r="F556" s="1" t="s">
        <v>47</v>
      </c>
      <c r="G556" s="1" t="s">
        <v>2245</v>
      </c>
      <c r="H556" s="1" t="s">
        <v>2246</v>
      </c>
      <c r="I556" s="1" t="s">
        <v>2247</v>
      </c>
      <c r="J556" s="1" t="s">
        <v>20</v>
      </c>
      <c r="K556" s="3">
        <v>8.4499999999999993</v>
      </c>
      <c r="L556">
        <v>4</v>
      </c>
      <c r="M556" s="3">
        <v>33.799999999999997</v>
      </c>
      <c r="N556" s="1" t="s">
        <v>21</v>
      </c>
      <c r="O556" s="1" t="s">
        <v>37</v>
      </c>
    </row>
    <row r="557" spans="1:15" x14ac:dyDescent="0.3">
      <c r="A557" s="1" t="s">
        <v>2248</v>
      </c>
      <c r="B557" s="2">
        <v>45243</v>
      </c>
      <c r="C557" s="1" t="s">
        <v>6667</v>
      </c>
      <c r="D557" s="1" t="s">
        <v>54</v>
      </c>
      <c r="E557">
        <v>2023</v>
      </c>
      <c r="F557" s="1" t="s">
        <v>511</v>
      </c>
      <c r="G557" s="1" t="s">
        <v>1364</v>
      </c>
      <c r="H557" s="1" t="s">
        <v>2249</v>
      </c>
      <c r="I557" s="1" t="s">
        <v>2250</v>
      </c>
      <c r="J557" s="1" t="s">
        <v>87</v>
      </c>
      <c r="K557" s="3">
        <v>39.69</v>
      </c>
      <c r="L557">
        <v>2</v>
      </c>
      <c r="M557" s="3">
        <v>79.38</v>
      </c>
      <c r="N557" s="1" t="s">
        <v>21</v>
      </c>
      <c r="O557" s="1" t="s">
        <v>22</v>
      </c>
    </row>
    <row r="558" spans="1:15" x14ac:dyDescent="0.3">
      <c r="A558" s="1" t="s">
        <v>2251</v>
      </c>
      <c r="B558" s="2">
        <v>45539</v>
      </c>
      <c r="C558" s="1" t="s">
        <v>6670</v>
      </c>
      <c r="D558" s="1" t="s">
        <v>60</v>
      </c>
      <c r="E558">
        <v>2024</v>
      </c>
      <c r="F558" s="1" t="s">
        <v>829</v>
      </c>
      <c r="G558" s="1" t="s">
        <v>1869</v>
      </c>
      <c r="H558" s="1" t="s">
        <v>2252</v>
      </c>
      <c r="I558" s="1" t="s">
        <v>2253</v>
      </c>
      <c r="J558" s="1" t="s">
        <v>20</v>
      </c>
      <c r="K558" s="3">
        <v>21.17</v>
      </c>
      <c r="L558">
        <v>1</v>
      </c>
      <c r="M558" s="3">
        <v>21.17</v>
      </c>
      <c r="N558" s="1" t="s">
        <v>6669</v>
      </c>
      <c r="O558" s="1" t="s">
        <v>95</v>
      </c>
    </row>
    <row r="559" spans="1:15" x14ac:dyDescent="0.3">
      <c r="A559" s="1" t="s">
        <v>2254</v>
      </c>
      <c r="B559" s="2">
        <v>45684</v>
      </c>
      <c r="C559" s="1" t="s">
        <v>6667</v>
      </c>
      <c r="D559" s="1" t="s">
        <v>210</v>
      </c>
      <c r="E559">
        <v>2025</v>
      </c>
      <c r="F559" s="1" t="s">
        <v>358</v>
      </c>
      <c r="G559" s="1" t="s">
        <v>359</v>
      </c>
      <c r="H559" s="1" t="s">
        <v>1661</v>
      </c>
      <c r="I559" s="1" t="s">
        <v>2255</v>
      </c>
      <c r="J559" s="1" t="s">
        <v>70</v>
      </c>
      <c r="K559" s="3">
        <v>40.4</v>
      </c>
      <c r="L559">
        <v>2</v>
      </c>
      <c r="M559" s="3">
        <v>80.8</v>
      </c>
      <c r="N559" s="1" t="s">
        <v>21</v>
      </c>
      <c r="O559" s="1" t="s">
        <v>37</v>
      </c>
    </row>
    <row r="560" spans="1:15" x14ac:dyDescent="0.3">
      <c r="A560" s="1" t="s">
        <v>2256</v>
      </c>
      <c r="B560" s="2">
        <v>45332</v>
      </c>
      <c r="C560" s="1" t="s">
        <v>6673</v>
      </c>
      <c r="D560" s="1" t="s">
        <v>39</v>
      </c>
      <c r="E560">
        <v>2024</v>
      </c>
      <c r="F560" s="1" t="s">
        <v>700</v>
      </c>
      <c r="G560" s="1" t="s">
        <v>701</v>
      </c>
      <c r="H560" s="1" t="s">
        <v>2115</v>
      </c>
      <c r="I560" s="1" t="s">
        <v>2257</v>
      </c>
      <c r="J560" s="1" t="s">
        <v>51</v>
      </c>
      <c r="K560" s="3">
        <v>40.03</v>
      </c>
      <c r="L560">
        <v>3</v>
      </c>
      <c r="M560" s="3">
        <v>120.09</v>
      </c>
      <c r="N560" s="1" t="s">
        <v>88</v>
      </c>
      <c r="O560" s="1" t="s">
        <v>37</v>
      </c>
    </row>
    <row r="561" spans="1:15" x14ac:dyDescent="0.3">
      <c r="A561" s="1" t="s">
        <v>2258</v>
      </c>
      <c r="B561" s="2">
        <v>45189</v>
      </c>
      <c r="C561" s="1" t="s">
        <v>6670</v>
      </c>
      <c r="D561" s="1" t="s">
        <v>60</v>
      </c>
      <c r="E561">
        <v>2023</v>
      </c>
      <c r="F561" s="1" t="s">
        <v>2259</v>
      </c>
      <c r="G561" s="1" t="s">
        <v>2260</v>
      </c>
      <c r="H561" s="1" t="s">
        <v>508</v>
      </c>
      <c r="I561" s="1" t="s">
        <v>2261</v>
      </c>
      <c r="J561" s="1" t="s">
        <v>20</v>
      </c>
      <c r="K561" s="3">
        <v>8.31</v>
      </c>
      <c r="L561">
        <v>3</v>
      </c>
      <c r="M561" s="3">
        <v>24.93</v>
      </c>
      <c r="N561" s="1" t="s">
        <v>21</v>
      </c>
      <c r="O561" s="1" t="s">
        <v>95</v>
      </c>
    </row>
    <row r="562" spans="1:15" x14ac:dyDescent="0.3">
      <c r="A562" s="1" t="s">
        <v>2262</v>
      </c>
      <c r="B562" s="2">
        <v>45345</v>
      </c>
      <c r="C562" s="1" t="s">
        <v>6668</v>
      </c>
      <c r="D562" s="1" t="s">
        <v>39</v>
      </c>
      <c r="E562">
        <v>2024</v>
      </c>
      <c r="F562" s="1" t="s">
        <v>1932</v>
      </c>
      <c r="G562" s="1" t="s">
        <v>2263</v>
      </c>
      <c r="H562" s="1" t="s">
        <v>1365</v>
      </c>
      <c r="I562" s="1" t="s">
        <v>2264</v>
      </c>
      <c r="J562" s="1" t="s">
        <v>20</v>
      </c>
      <c r="K562" s="3">
        <v>48.64</v>
      </c>
      <c r="L562">
        <v>3</v>
      </c>
      <c r="M562" s="3">
        <v>145.91999999999999</v>
      </c>
      <c r="N562" s="1" t="s">
        <v>21</v>
      </c>
      <c r="O562" s="1" t="s">
        <v>80</v>
      </c>
    </row>
    <row r="563" spans="1:15" x14ac:dyDescent="0.3">
      <c r="A563" s="1" t="s">
        <v>2265</v>
      </c>
      <c r="B563" s="2">
        <v>45107</v>
      </c>
      <c r="C563" s="1" t="s">
        <v>6668</v>
      </c>
      <c r="D563" s="1" t="s">
        <v>24</v>
      </c>
      <c r="E563">
        <v>2023</v>
      </c>
      <c r="F563" s="1" t="s">
        <v>2266</v>
      </c>
      <c r="G563" s="1" t="s">
        <v>2267</v>
      </c>
      <c r="H563" s="1" t="s">
        <v>2268</v>
      </c>
      <c r="I563" s="1" t="s">
        <v>2269</v>
      </c>
      <c r="J563" s="1" t="s">
        <v>70</v>
      </c>
      <c r="K563" s="3">
        <v>45.83</v>
      </c>
      <c r="L563">
        <v>4</v>
      </c>
      <c r="M563" s="3">
        <v>183.32</v>
      </c>
      <c r="N563" s="1" t="s">
        <v>6669</v>
      </c>
      <c r="O563" s="1" t="s">
        <v>44</v>
      </c>
    </row>
    <row r="564" spans="1:15" x14ac:dyDescent="0.3">
      <c r="A564" s="1" t="s">
        <v>2270</v>
      </c>
      <c r="B564" s="2">
        <v>45620</v>
      </c>
      <c r="C564" s="1" t="s">
        <v>6666</v>
      </c>
      <c r="D564" s="1" t="s">
        <v>54</v>
      </c>
      <c r="E564">
        <v>2024</v>
      </c>
      <c r="F564" s="1" t="s">
        <v>1906</v>
      </c>
      <c r="G564" s="1" t="s">
        <v>2271</v>
      </c>
      <c r="H564" s="1" t="s">
        <v>2272</v>
      </c>
      <c r="I564" s="1" t="s">
        <v>2273</v>
      </c>
      <c r="J564" s="1" t="s">
        <v>20</v>
      </c>
      <c r="K564" s="3">
        <v>27.6</v>
      </c>
      <c r="L564">
        <v>3</v>
      </c>
      <c r="M564" s="3">
        <v>82.8</v>
      </c>
      <c r="N564" s="1" t="s">
        <v>6669</v>
      </c>
      <c r="O564" s="1" t="s">
        <v>37</v>
      </c>
    </row>
    <row r="565" spans="1:15" x14ac:dyDescent="0.3">
      <c r="A565" s="1" t="s">
        <v>2274</v>
      </c>
      <c r="B565" s="2">
        <v>45536</v>
      </c>
      <c r="C565" s="1" t="s">
        <v>6666</v>
      </c>
      <c r="D565" s="1" t="s">
        <v>60</v>
      </c>
      <c r="E565">
        <v>2024</v>
      </c>
      <c r="F565" s="1" t="s">
        <v>481</v>
      </c>
      <c r="G565" s="1" t="s">
        <v>2275</v>
      </c>
      <c r="H565" s="1" t="s">
        <v>1856</v>
      </c>
      <c r="I565" s="1" t="s">
        <v>2276</v>
      </c>
      <c r="J565" s="1" t="s">
        <v>20</v>
      </c>
      <c r="K565" s="3">
        <v>25.18</v>
      </c>
      <c r="L565">
        <v>4</v>
      </c>
      <c r="M565" s="3">
        <v>100.72</v>
      </c>
      <c r="N565" s="1" t="s">
        <v>6669</v>
      </c>
      <c r="O565" s="1" t="s">
        <v>193</v>
      </c>
    </row>
    <row r="566" spans="1:15" x14ac:dyDescent="0.3">
      <c r="A566" s="1" t="s">
        <v>2280</v>
      </c>
      <c r="B566" s="2">
        <v>44915</v>
      </c>
      <c r="C566" s="1" t="s">
        <v>6671</v>
      </c>
      <c r="D566" s="1" t="s">
        <v>107</v>
      </c>
      <c r="E566">
        <v>2022</v>
      </c>
      <c r="F566" s="1" t="s">
        <v>2281</v>
      </c>
      <c r="G566" s="1" t="s">
        <v>2282</v>
      </c>
      <c r="H566" s="1" t="s">
        <v>947</v>
      </c>
      <c r="I566" s="1" t="s">
        <v>2283</v>
      </c>
      <c r="J566" s="1" t="s">
        <v>51</v>
      </c>
      <c r="K566" s="3">
        <v>53.62</v>
      </c>
      <c r="L566">
        <v>1</v>
      </c>
      <c r="M566" s="3">
        <v>53.62</v>
      </c>
      <c r="N566" s="1" t="s">
        <v>21</v>
      </c>
      <c r="O566" s="1" t="s">
        <v>22</v>
      </c>
    </row>
    <row r="567" spans="1:15" x14ac:dyDescent="0.3">
      <c r="A567" s="1" t="s">
        <v>2284</v>
      </c>
      <c r="B567" s="2">
        <v>45232</v>
      </c>
      <c r="C567" s="1" t="s">
        <v>6672</v>
      </c>
      <c r="D567" s="1" t="s">
        <v>54</v>
      </c>
      <c r="E567">
        <v>2023</v>
      </c>
      <c r="F567" s="1" t="s">
        <v>2285</v>
      </c>
      <c r="G567" s="1" t="s">
        <v>2286</v>
      </c>
      <c r="H567" s="1" t="s">
        <v>2287</v>
      </c>
      <c r="I567" s="1" t="s">
        <v>2288</v>
      </c>
      <c r="J567" s="1" t="s">
        <v>70</v>
      </c>
      <c r="K567" s="3">
        <v>55.1</v>
      </c>
      <c r="L567">
        <v>3</v>
      </c>
      <c r="M567" s="3">
        <v>165.3</v>
      </c>
      <c r="N567" s="1" t="s">
        <v>29</v>
      </c>
      <c r="O567" s="1" t="s">
        <v>44</v>
      </c>
    </row>
    <row r="568" spans="1:15" x14ac:dyDescent="0.3">
      <c r="A568" s="1" t="s">
        <v>2289</v>
      </c>
      <c r="B568" s="2">
        <v>44880</v>
      </c>
      <c r="C568" s="1" t="s">
        <v>6671</v>
      </c>
      <c r="D568" s="1" t="s">
        <v>54</v>
      </c>
      <c r="E568">
        <v>2022</v>
      </c>
      <c r="F568" s="1" t="s">
        <v>200</v>
      </c>
      <c r="G568" s="1" t="s">
        <v>201</v>
      </c>
      <c r="H568" s="1" t="s">
        <v>2290</v>
      </c>
      <c r="I568" s="1" t="s">
        <v>2291</v>
      </c>
      <c r="J568" s="1" t="s">
        <v>20</v>
      </c>
      <c r="K568" s="3">
        <v>20.46</v>
      </c>
      <c r="L568">
        <v>2</v>
      </c>
      <c r="M568" s="3">
        <v>40.92</v>
      </c>
      <c r="N568" s="1" t="s">
        <v>21</v>
      </c>
      <c r="O568" s="1" t="s">
        <v>80</v>
      </c>
    </row>
    <row r="569" spans="1:15" x14ac:dyDescent="0.3">
      <c r="A569" s="1" t="s">
        <v>2292</v>
      </c>
      <c r="B569" s="2">
        <v>45188</v>
      </c>
      <c r="C569" s="1" t="s">
        <v>6671</v>
      </c>
      <c r="D569" s="1" t="s">
        <v>60</v>
      </c>
      <c r="E569">
        <v>2023</v>
      </c>
      <c r="F569" s="1" t="s">
        <v>552</v>
      </c>
      <c r="G569" s="1" t="s">
        <v>2293</v>
      </c>
      <c r="H569" s="1" t="s">
        <v>197</v>
      </c>
      <c r="I569" s="1" t="s">
        <v>875</v>
      </c>
      <c r="J569" s="1" t="s">
        <v>70</v>
      </c>
      <c r="K569" s="3">
        <v>32.24</v>
      </c>
      <c r="L569">
        <v>4</v>
      </c>
      <c r="M569" s="3">
        <v>128.96</v>
      </c>
      <c r="N569" s="1" t="s">
        <v>6669</v>
      </c>
      <c r="O569" s="1" t="s">
        <v>22</v>
      </c>
    </row>
    <row r="570" spans="1:15" x14ac:dyDescent="0.3">
      <c r="A570" s="1" t="s">
        <v>2294</v>
      </c>
      <c r="B570" s="2">
        <v>45789</v>
      </c>
      <c r="C570" s="1" t="s">
        <v>6667</v>
      </c>
      <c r="D570" s="1" t="s">
        <v>46</v>
      </c>
      <c r="E570">
        <v>2025</v>
      </c>
      <c r="F570" s="1" t="s">
        <v>2295</v>
      </c>
      <c r="G570" s="1" t="s">
        <v>2296</v>
      </c>
      <c r="H570" s="1" t="s">
        <v>416</v>
      </c>
      <c r="I570" s="1" t="s">
        <v>2297</v>
      </c>
      <c r="J570" s="1" t="s">
        <v>20</v>
      </c>
      <c r="K570" s="3">
        <v>22.42</v>
      </c>
      <c r="L570">
        <v>1</v>
      </c>
      <c r="M570" s="3">
        <v>22.42</v>
      </c>
      <c r="N570" s="1" t="s">
        <v>6669</v>
      </c>
      <c r="O570" s="1" t="s">
        <v>37</v>
      </c>
    </row>
    <row r="571" spans="1:15" x14ac:dyDescent="0.3">
      <c r="A571" s="1" t="s">
        <v>2298</v>
      </c>
      <c r="B571" s="2">
        <v>45598</v>
      </c>
      <c r="C571" s="1" t="s">
        <v>6673</v>
      </c>
      <c r="D571" s="1" t="s">
        <v>54</v>
      </c>
      <c r="E571">
        <v>2024</v>
      </c>
      <c r="F571" s="1" t="s">
        <v>666</v>
      </c>
      <c r="G571" s="1" t="s">
        <v>667</v>
      </c>
      <c r="H571" s="1" t="s">
        <v>979</v>
      </c>
      <c r="I571" s="1" t="s">
        <v>2299</v>
      </c>
      <c r="J571" s="1" t="s">
        <v>20</v>
      </c>
      <c r="K571" s="3">
        <v>32.159999999999997</v>
      </c>
      <c r="L571">
        <v>5</v>
      </c>
      <c r="M571" s="3">
        <v>160.80000000000001</v>
      </c>
      <c r="N571" s="1" t="s">
        <v>6669</v>
      </c>
      <c r="O571" s="1" t="s">
        <v>80</v>
      </c>
    </row>
    <row r="572" spans="1:15" x14ac:dyDescent="0.3">
      <c r="A572" s="1" t="s">
        <v>2300</v>
      </c>
      <c r="B572" s="2">
        <v>44981</v>
      </c>
      <c r="C572" s="1" t="s">
        <v>6668</v>
      </c>
      <c r="D572" s="1" t="s">
        <v>39</v>
      </c>
      <c r="E572">
        <v>2023</v>
      </c>
      <c r="F572" s="1" t="s">
        <v>2301</v>
      </c>
      <c r="G572" s="1" t="s">
        <v>2302</v>
      </c>
      <c r="H572" s="1" t="s">
        <v>1462</v>
      </c>
      <c r="I572" s="1" t="s">
        <v>2303</v>
      </c>
      <c r="J572" s="1" t="s">
        <v>20</v>
      </c>
      <c r="K572" s="3">
        <v>8.77</v>
      </c>
      <c r="L572">
        <v>5</v>
      </c>
      <c r="M572" s="3">
        <v>43.85</v>
      </c>
      <c r="N572" s="1" t="s">
        <v>6669</v>
      </c>
      <c r="O572" s="1" t="s">
        <v>193</v>
      </c>
    </row>
    <row r="573" spans="1:15" x14ac:dyDescent="0.3">
      <c r="A573" s="1" t="s">
        <v>2304</v>
      </c>
      <c r="B573" s="2">
        <v>44953</v>
      </c>
      <c r="C573" s="1" t="s">
        <v>6668</v>
      </c>
      <c r="D573" s="1" t="s">
        <v>210</v>
      </c>
      <c r="E573">
        <v>2023</v>
      </c>
      <c r="F573" s="1" t="s">
        <v>705</v>
      </c>
      <c r="G573" s="1" t="s">
        <v>706</v>
      </c>
      <c r="H573" s="1" t="s">
        <v>633</v>
      </c>
      <c r="I573" s="1" t="s">
        <v>2305</v>
      </c>
      <c r="J573" s="1" t="s">
        <v>87</v>
      </c>
      <c r="K573" s="3">
        <v>19.68</v>
      </c>
      <c r="L573">
        <v>5</v>
      </c>
      <c r="M573" s="3">
        <v>98.4</v>
      </c>
      <c r="N573" s="1" t="s">
        <v>6669</v>
      </c>
      <c r="O573" s="1" t="s">
        <v>193</v>
      </c>
    </row>
    <row r="574" spans="1:15" x14ac:dyDescent="0.3">
      <c r="A574" s="1" t="s">
        <v>2306</v>
      </c>
      <c r="B574" s="2">
        <v>45541</v>
      </c>
      <c r="C574" s="1" t="s">
        <v>6668</v>
      </c>
      <c r="D574" s="1" t="s">
        <v>60</v>
      </c>
      <c r="E574">
        <v>2024</v>
      </c>
      <c r="F574" s="1" t="s">
        <v>2307</v>
      </c>
      <c r="G574" s="1" t="s">
        <v>2308</v>
      </c>
      <c r="H574" s="1" t="s">
        <v>2309</v>
      </c>
      <c r="I574" s="1" t="s">
        <v>2310</v>
      </c>
      <c r="J574" s="1" t="s">
        <v>20</v>
      </c>
      <c r="K574" s="3">
        <v>46.61</v>
      </c>
      <c r="L574">
        <v>3</v>
      </c>
      <c r="M574" s="3">
        <v>139.83000000000001</v>
      </c>
      <c r="N574" s="1" t="s">
        <v>29</v>
      </c>
      <c r="O574" s="1" t="s">
        <v>37</v>
      </c>
    </row>
    <row r="575" spans="1:15" x14ac:dyDescent="0.3">
      <c r="A575" s="1" t="s">
        <v>2311</v>
      </c>
      <c r="B575" s="2">
        <v>45164</v>
      </c>
      <c r="C575" s="1" t="s">
        <v>6673</v>
      </c>
      <c r="D575" s="1" t="s">
        <v>90</v>
      </c>
      <c r="E575">
        <v>2023</v>
      </c>
      <c r="F575" s="1" t="s">
        <v>1683</v>
      </c>
      <c r="G575" s="1" t="s">
        <v>1684</v>
      </c>
      <c r="H575" s="1" t="s">
        <v>2312</v>
      </c>
      <c r="I575" s="1" t="s">
        <v>2313</v>
      </c>
      <c r="J575" s="1" t="s">
        <v>70</v>
      </c>
      <c r="K575" s="3">
        <v>24.11</v>
      </c>
      <c r="L575">
        <v>3</v>
      </c>
      <c r="M575" s="3">
        <v>72.33</v>
      </c>
      <c r="N575" s="1" t="s">
        <v>21</v>
      </c>
      <c r="O575" s="1" t="s">
        <v>22</v>
      </c>
    </row>
    <row r="576" spans="1:15" x14ac:dyDescent="0.3">
      <c r="A576" s="1" t="s">
        <v>2314</v>
      </c>
      <c r="B576" s="2">
        <v>45132</v>
      </c>
      <c r="C576" s="1" t="s">
        <v>6671</v>
      </c>
      <c r="D576" s="1" t="s">
        <v>32</v>
      </c>
      <c r="E576">
        <v>2023</v>
      </c>
      <c r="F576" s="1" t="s">
        <v>918</v>
      </c>
      <c r="G576" s="1" t="s">
        <v>919</v>
      </c>
      <c r="H576" s="1" t="s">
        <v>663</v>
      </c>
      <c r="I576" s="1" t="s">
        <v>2315</v>
      </c>
      <c r="J576" s="1" t="s">
        <v>70</v>
      </c>
      <c r="K576" s="3">
        <v>7.96</v>
      </c>
      <c r="L576">
        <v>5</v>
      </c>
      <c r="M576" s="3">
        <v>39.799999999999997</v>
      </c>
      <c r="N576" s="1" t="s">
        <v>29</v>
      </c>
      <c r="O576" s="1" t="s">
        <v>52</v>
      </c>
    </row>
    <row r="577" spans="1:15" x14ac:dyDescent="0.3">
      <c r="A577" s="1" t="s">
        <v>2316</v>
      </c>
      <c r="B577" s="2">
        <v>45024</v>
      </c>
      <c r="C577" s="1" t="s">
        <v>6673</v>
      </c>
      <c r="D577" s="1" t="s">
        <v>82</v>
      </c>
      <c r="E577">
        <v>2023</v>
      </c>
      <c r="F577" s="1" t="s">
        <v>2317</v>
      </c>
      <c r="G577" s="1" t="s">
        <v>2318</v>
      </c>
      <c r="H577" s="1" t="s">
        <v>2319</v>
      </c>
      <c r="I577" s="1" t="s">
        <v>2320</v>
      </c>
      <c r="J577" s="1" t="s">
        <v>51</v>
      </c>
      <c r="K577" s="3">
        <v>30.62</v>
      </c>
      <c r="L577">
        <v>3</v>
      </c>
      <c r="M577" s="3">
        <v>91.86</v>
      </c>
      <c r="N577" s="1" t="s">
        <v>21</v>
      </c>
      <c r="O577" s="1" t="s">
        <v>95</v>
      </c>
    </row>
    <row r="578" spans="1:15" x14ac:dyDescent="0.3">
      <c r="A578" s="1" t="s">
        <v>2321</v>
      </c>
      <c r="B578" s="2">
        <v>45114</v>
      </c>
      <c r="C578" s="1" t="s">
        <v>6668</v>
      </c>
      <c r="D578" s="1" t="s">
        <v>32</v>
      </c>
      <c r="E578">
        <v>2023</v>
      </c>
      <c r="F578" s="1" t="s">
        <v>1203</v>
      </c>
      <c r="G578" s="1" t="s">
        <v>1204</v>
      </c>
      <c r="H578" s="1" t="s">
        <v>1012</v>
      </c>
      <c r="I578" s="1" t="s">
        <v>2322</v>
      </c>
      <c r="J578" s="1" t="s">
        <v>70</v>
      </c>
      <c r="K578" s="3">
        <v>11.54</v>
      </c>
      <c r="L578">
        <v>3</v>
      </c>
      <c r="M578" s="3">
        <v>34.619999999999997</v>
      </c>
      <c r="N578" s="1" t="s">
        <v>88</v>
      </c>
      <c r="O578" s="1" t="s">
        <v>30</v>
      </c>
    </row>
    <row r="579" spans="1:15" x14ac:dyDescent="0.3">
      <c r="A579" s="1" t="s">
        <v>2323</v>
      </c>
      <c r="B579" s="2">
        <v>45150</v>
      </c>
      <c r="C579" s="1" t="s">
        <v>6673</v>
      </c>
      <c r="D579" s="1" t="s">
        <v>90</v>
      </c>
      <c r="E579">
        <v>2023</v>
      </c>
      <c r="F579" s="1" t="s">
        <v>404</v>
      </c>
      <c r="G579" s="1" t="s">
        <v>1074</v>
      </c>
      <c r="H579" s="1" t="s">
        <v>2324</v>
      </c>
      <c r="I579" s="1" t="s">
        <v>2325</v>
      </c>
      <c r="J579" s="1" t="s">
        <v>70</v>
      </c>
      <c r="K579" s="3">
        <v>13.7</v>
      </c>
      <c r="L579">
        <v>3</v>
      </c>
      <c r="M579" s="3">
        <v>41.1</v>
      </c>
      <c r="N579" s="1" t="s">
        <v>21</v>
      </c>
      <c r="O579" s="1" t="s">
        <v>44</v>
      </c>
    </row>
    <row r="580" spans="1:15" x14ac:dyDescent="0.3">
      <c r="A580" s="1" t="s">
        <v>2326</v>
      </c>
      <c r="B580" s="2">
        <v>45670</v>
      </c>
      <c r="C580" s="1" t="s">
        <v>6667</v>
      </c>
      <c r="D580" s="1" t="s">
        <v>210</v>
      </c>
      <c r="E580">
        <v>2025</v>
      </c>
      <c r="F580" s="1" t="s">
        <v>2327</v>
      </c>
      <c r="G580" s="1" t="s">
        <v>2328</v>
      </c>
      <c r="H580" s="1" t="s">
        <v>1806</v>
      </c>
      <c r="I580" s="1" t="s">
        <v>1807</v>
      </c>
      <c r="J580" s="1" t="s">
        <v>87</v>
      </c>
      <c r="K580" s="3">
        <v>11.89</v>
      </c>
      <c r="L580">
        <v>4</v>
      </c>
      <c r="M580" s="3">
        <v>47.56</v>
      </c>
      <c r="N580" s="1" t="s">
        <v>21</v>
      </c>
      <c r="O580" s="1" t="s">
        <v>37</v>
      </c>
    </row>
    <row r="581" spans="1:15" x14ac:dyDescent="0.3">
      <c r="A581" s="1" t="s">
        <v>2329</v>
      </c>
      <c r="B581" s="2">
        <v>45515</v>
      </c>
      <c r="C581" s="1" t="s">
        <v>6666</v>
      </c>
      <c r="D581" s="1" t="s">
        <v>90</v>
      </c>
      <c r="E581">
        <v>2024</v>
      </c>
      <c r="F581" s="1" t="s">
        <v>2330</v>
      </c>
      <c r="G581" s="1" t="s">
        <v>2331</v>
      </c>
      <c r="H581" s="1" t="s">
        <v>2319</v>
      </c>
      <c r="I581" s="1" t="s">
        <v>2332</v>
      </c>
      <c r="J581" s="1" t="s">
        <v>20</v>
      </c>
      <c r="K581" s="3">
        <v>44.57</v>
      </c>
      <c r="L581">
        <v>1</v>
      </c>
      <c r="M581" s="3">
        <v>44.57</v>
      </c>
      <c r="N581" s="1" t="s">
        <v>21</v>
      </c>
      <c r="O581" s="1" t="s">
        <v>80</v>
      </c>
    </row>
    <row r="582" spans="1:15" x14ac:dyDescent="0.3">
      <c r="A582" s="1" t="s">
        <v>2333</v>
      </c>
      <c r="B582" s="2">
        <v>45050</v>
      </c>
      <c r="C582" s="1" t="s">
        <v>6672</v>
      </c>
      <c r="D582" s="1" t="s">
        <v>46</v>
      </c>
      <c r="E582">
        <v>2023</v>
      </c>
      <c r="F582" s="1" t="s">
        <v>557</v>
      </c>
      <c r="G582" s="1" t="s">
        <v>558</v>
      </c>
      <c r="H582" s="1" t="s">
        <v>2334</v>
      </c>
      <c r="I582" s="1" t="s">
        <v>2335</v>
      </c>
      <c r="J582" s="1" t="s">
        <v>87</v>
      </c>
      <c r="K582" s="3">
        <v>49.75</v>
      </c>
      <c r="L582">
        <v>3</v>
      </c>
      <c r="M582" s="3">
        <v>149.25</v>
      </c>
      <c r="N582" s="1" t="s">
        <v>6669</v>
      </c>
      <c r="O582" s="1" t="s">
        <v>37</v>
      </c>
    </row>
    <row r="583" spans="1:15" x14ac:dyDescent="0.3">
      <c r="A583" s="1" t="s">
        <v>2336</v>
      </c>
      <c r="B583" s="2">
        <v>44987</v>
      </c>
      <c r="C583" s="1" t="s">
        <v>6672</v>
      </c>
      <c r="D583" s="1" t="s">
        <v>15</v>
      </c>
      <c r="E583">
        <v>2023</v>
      </c>
      <c r="F583" s="1" t="s">
        <v>2337</v>
      </c>
      <c r="G583" s="1" t="s">
        <v>2338</v>
      </c>
      <c r="H583" s="1" t="s">
        <v>1974</v>
      </c>
      <c r="I583" s="1" t="s">
        <v>2339</v>
      </c>
      <c r="J583" s="1" t="s">
        <v>70</v>
      </c>
      <c r="K583" s="3">
        <v>14.2</v>
      </c>
      <c r="L583">
        <v>5</v>
      </c>
      <c r="M583" s="3">
        <v>71</v>
      </c>
      <c r="N583" s="1" t="s">
        <v>88</v>
      </c>
      <c r="O583" s="1" t="s">
        <v>193</v>
      </c>
    </row>
    <row r="584" spans="1:15" x14ac:dyDescent="0.3">
      <c r="A584" s="1" t="s">
        <v>2340</v>
      </c>
      <c r="B584" s="2">
        <v>45491</v>
      </c>
      <c r="C584" s="1" t="s">
        <v>6672</v>
      </c>
      <c r="D584" s="1" t="s">
        <v>32</v>
      </c>
      <c r="E584">
        <v>2024</v>
      </c>
      <c r="F584" s="1" t="s">
        <v>1123</v>
      </c>
      <c r="G584" s="1" t="s">
        <v>1222</v>
      </c>
      <c r="H584" s="1" t="s">
        <v>1497</v>
      </c>
      <c r="I584" s="1" t="s">
        <v>2341</v>
      </c>
      <c r="J584" s="1" t="s">
        <v>20</v>
      </c>
      <c r="K584" s="3">
        <v>33.01</v>
      </c>
      <c r="L584">
        <v>4</v>
      </c>
      <c r="M584" s="3">
        <v>132.04</v>
      </c>
      <c r="N584" s="1" t="s">
        <v>21</v>
      </c>
      <c r="O584" s="1" t="s">
        <v>22</v>
      </c>
    </row>
    <row r="585" spans="1:15" x14ac:dyDescent="0.3">
      <c r="A585" s="1" t="s">
        <v>2342</v>
      </c>
      <c r="B585" s="2">
        <v>45382</v>
      </c>
      <c r="C585" s="1" t="s">
        <v>6666</v>
      </c>
      <c r="D585" s="1" t="s">
        <v>15</v>
      </c>
      <c r="E585">
        <v>2024</v>
      </c>
      <c r="F585" s="1" t="s">
        <v>216</v>
      </c>
      <c r="G585" s="1" t="s">
        <v>217</v>
      </c>
      <c r="H585" s="1" t="s">
        <v>1080</v>
      </c>
      <c r="I585" s="1" t="s">
        <v>2343</v>
      </c>
      <c r="J585" s="1" t="s">
        <v>20</v>
      </c>
      <c r="K585" s="3">
        <v>48.03</v>
      </c>
      <c r="L585">
        <v>3</v>
      </c>
      <c r="M585" s="3">
        <v>144.09</v>
      </c>
      <c r="N585" s="1" t="s">
        <v>21</v>
      </c>
      <c r="O585" s="1" t="s">
        <v>37</v>
      </c>
    </row>
    <row r="586" spans="1:15" x14ac:dyDescent="0.3">
      <c r="A586" s="1" t="s">
        <v>2344</v>
      </c>
      <c r="B586" s="2">
        <v>45069</v>
      </c>
      <c r="C586" s="1" t="s">
        <v>6671</v>
      </c>
      <c r="D586" s="1" t="s">
        <v>46</v>
      </c>
      <c r="E586">
        <v>2023</v>
      </c>
      <c r="F586" s="1" t="s">
        <v>2345</v>
      </c>
      <c r="G586" s="1" t="s">
        <v>2346</v>
      </c>
      <c r="H586" s="1" t="s">
        <v>831</v>
      </c>
      <c r="I586" s="1" t="s">
        <v>832</v>
      </c>
      <c r="J586" s="1" t="s">
        <v>20</v>
      </c>
      <c r="K586" s="3">
        <v>35.57</v>
      </c>
      <c r="L586">
        <v>4</v>
      </c>
      <c r="M586" s="3">
        <v>142.28</v>
      </c>
      <c r="N586" s="1" t="s">
        <v>6669</v>
      </c>
      <c r="O586" s="1" t="s">
        <v>22</v>
      </c>
    </row>
    <row r="587" spans="1:15" x14ac:dyDescent="0.3">
      <c r="A587" s="1" t="s">
        <v>2347</v>
      </c>
      <c r="B587" s="2">
        <v>44855</v>
      </c>
      <c r="C587" s="1" t="s">
        <v>6668</v>
      </c>
      <c r="D587" s="1" t="s">
        <v>133</v>
      </c>
      <c r="E587">
        <v>2022</v>
      </c>
      <c r="F587" s="1" t="s">
        <v>1043</v>
      </c>
      <c r="G587" s="1" t="s">
        <v>2348</v>
      </c>
      <c r="H587" s="1" t="s">
        <v>2349</v>
      </c>
      <c r="I587" s="1" t="s">
        <v>2350</v>
      </c>
      <c r="J587" s="1" t="s">
        <v>20</v>
      </c>
      <c r="K587" s="3">
        <v>58.45</v>
      </c>
      <c r="L587">
        <v>4</v>
      </c>
      <c r="M587" s="3">
        <v>233.8</v>
      </c>
      <c r="N587" s="1" t="s">
        <v>21</v>
      </c>
      <c r="O587" s="1" t="s">
        <v>193</v>
      </c>
    </row>
    <row r="588" spans="1:15" x14ac:dyDescent="0.3">
      <c r="A588" s="1" t="s">
        <v>2351</v>
      </c>
      <c r="B588" s="2">
        <v>45003</v>
      </c>
      <c r="C588" s="1" t="s">
        <v>6673</v>
      </c>
      <c r="D588" s="1" t="s">
        <v>15</v>
      </c>
      <c r="E588">
        <v>2023</v>
      </c>
      <c r="F588" s="1" t="s">
        <v>1596</v>
      </c>
      <c r="G588" s="1" t="s">
        <v>1597</v>
      </c>
      <c r="H588" s="1" t="s">
        <v>645</v>
      </c>
      <c r="I588" s="1" t="s">
        <v>646</v>
      </c>
      <c r="J588" s="1" t="s">
        <v>70</v>
      </c>
      <c r="K588" s="3">
        <v>32.380000000000003</v>
      </c>
      <c r="L588">
        <v>4</v>
      </c>
      <c r="M588" s="3">
        <v>129.52000000000001</v>
      </c>
      <c r="N588" s="1" t="s">
        <v>6669</v>
      </c>
      <c r="O588" s="1" t="s">
        <v>22</v>
      </c>
    </row>
    <row r="589" spans="1:15" x14ac:dyDescent="0.3">
      <c r="A589" s="1" t="s">
        <v>2352</v>
      </c>
      <c r="B589" s="2">
        <v>45013</v>
      </c>
      <c r="C589" s="1" t="s">
        <v>6671</v>
      </c>
      <c r="D589" s="1" t="s">
        <v>15</v>
      </c>
      <c r="E589">
        <v>2023</v>
      </c>
      <c r="F589" s="1" t="s">
        <v>2353</v>
      </c>
      <c r="G589" s="1" t="s">
        <v>2354</v>
      </c>
      <c r="H589" s="1" t="s">
        <v>811</v>
      </c>
      <c r="I589" s="1" t="s">
        <v>1441</v>
      </c>
      <c r="J589" s="1" t="s">
        <v>20</v>
      </c>
      <c r="K589" s="3">
        <v>27.91</v>
      </c>
      <c r="L589">
        <v>3</v>
      </c>
      <c r="M589" s="3">
        <v>83.73</v>
      </c>
      <c r="N589" s="1" t="s">
        <v>21</v>
      </c>
      <c r="O589" s="1" t="s">
        <v>30</v>
      </c>
    </row>
    <row r="590" spans="1:15" x14ac:dyDescent="0.3">
      <c r="A590" s="1" t="s">
        <v>2355</v>
      </c>
      <c r="B590" s="2">
        <v>45241</v>
      </c>
      <c r="C590" s="1" t="s">
        <v>6673</v>
      </c>
      <c r="D590" s="1" t="s">
        <v>54</v>
      </c>
      <c r="E590">
        <v>2023</v>
      </c>
      <c r="F590" s="1" t="s">
        <v>2077</v>
      </c>
      <c r="G590" s="1" t="s">
        <v>2078</v>
      </c>
      <c r="H590" s="1" t="s">
        <v>2356</v>
      </c>
      <c r="I590" s="1" t="s">
        <v>2357</v>
      </c>
      <c r="J590" s="1" t="s">
        <v>70</v>
      </c>
      <c r="K590" s="3">
        <v>23.34</v>
      </c>
      <c r="L590">
        <v>1</v>
      </c>
      <c r="M590" s="3">
        <v>23.34</v>
      </c>
      <c r="N590" s="1" t="s">
        <v>21</v>
      </c>
      <c r="O590" s="1" t="s">
        <v>52</v>
      </c>
    </row>
    <row r="591" spans="1:15" x14ac:dyDescent="0.3">
      <c r="A591" s="1" t="s">
        <v>2358</v>
      </c>
      <c r="B591" s="2">
        <v>45636</v>
      </c>
      <c r="C591" s="1" t="s">
        <v>6671</v>
      </c>
      <c r="D591" s="1" t="s">
        <v>107</v>
      </c>
      <c r="E591">
        <v>2024</v>
      </c>
      <c r="F591" s="1" t="s">
        <v>387</v>
      </c>
      <c r="G591" s="1" t="s">
        <v>388</v>
      </c>
      <c r="H591" s="1" t="s">
        <v>2359</v>
      </c>
      <c r="I591" s="1" t="s">
        <v>2360</v>
      </c>
      <c r="J591" s="1" t="s">
        <v>87</v>
      </c>
      <c r="K591" s="3">
        <v>24.49</v>
      </c>
      <c r="L591">
        <v>3</v>
      </c>
      <c r="M591" s="3">
        <v>73.47</v>
      </c>
      <c r="N591" s="1" t="s">
        <v>88</v>
      </c>
      <c r="O591" s="1" t="s">
        <v>193</v>
      </c>
    </row>
    <row r="592" spans="1:15" x14ac:dyDescent="0.3">
      <c r="A592" s="1" t="s">
        <v>2361</v>
      </c>
      <c r="B592" s="2">
        <v>45441</v>
      </c>
      <c r="C592" s="1" t="s">
        <v>6670</v>
      </c>
      <c r="D592" s="1" t="s">
        <v>46</v>
      </c>
      <c r="E592">
        <v>2024</v>
      </c>
      <c r="F592" s="1" t="s">
        <v>1449</v>
      </c>
      <c r="G592" s="1" t="s">
        <v>2362</v>
      </c>
      <c r="H592" s="1" t="s">
        <v>27</v>
      </c>
      <c r="I592" s="1" t="s">
        <v>28</v>
      </c>
      <c r="J592" s="1" t="s">
        <v>51</v>
      </c>
      <c r="K592" s="3">
        <v>28.29</v>
      </c>
      <c r="L592">
        <v>3</v>
      </c>
      <c r="M592" s="3">
        <v>84.87</v>
      </c>
      <c r="N592" s="1" t="s">
        <v>6669</v>
      </c>
      <c r="O592" s="1" t="s">
        <v>22</v>
      </c>
    </row>
    <row r="593" spans="1:15" x14ac:dyDescent="0.3">
      <c r="A593" s="1" t="s">
        <v>2363</v>
      </c>
      <c r="B593" s="2">
        <v>45874</v>
      </c>
      <c r="C593" s="1" t="s">
        <v>6671</v>
      </c>
      <c r="D593" s="1" t="s">
        <v>90</v>
      </c>
      <c r="E593">
        <v>2025</v>
      </c>
      <c r="F593" s="1" t="s">
        <v>1344</v>
      </c>
      <c r="G593" s="1" t="s">
        <v>1345</v>
      </c>
      <c r="H593" s="1" t="s">
        <v>572</v>
      </c>
      <c r="I593" s="1" t="s">
        <v>1346</v>
      </c>
      <c r="J593" s="1" t="s">
        <v>70</v>
      </c>
      <c r="K593" s="3">
        <v>29.87</v>
      </c>
      <c r="L593">
        <v>5</v>
      </c>
      <c r="M593" s="3">
        <v>149.35</v>
      </c>
      <c r="N593" s="1" t="s">
        <v>21</v>
      </c>
      <c r="O593" s="1" t="s">
        <v>30</v>
      </c>
    </row>
    <row r="594" spans="1:15" x14ac:dyDescent="0.3">
      <c r="A594" s="1" t="s">
        <v>2364</v>
      </c>
      <c r="B594" s="2">
        <v>45483</v>
      </c>
      <c r="C594" s="1" t="s">
        <v>6670</v>
      </c>
      <c r="D594" s="1" t="s">
        <v>32</v>
      </c>
      <c r="E594">
        <v>2024</v>
      </c>
      <c r="F594" s="1" t="s">
        <v>195</v>
      </c>
      <c r="G594" s="1" t="s">
        <v>196</v>
      </c>
      <c r="H594" s="1" t="s">
        <v>2365</v>
      </c>
      <c r="I594" s="1" t="s">
        <v>2366</v>
      </c>
      <c r="J594" s="1" t="s">
        <v>20</v>
      </c>
      <c r="K594" s="3">
        <v>45.89</v>
      </c>
      <c r="L594">
        <v>4</v>
      </c>
      <c r="M594" s="3">
        <v>183.56</v>
      </c>
      <c r="N594" s="1" t="s">
        <v>88</v>
      </c>
      <c r="O594" s="1" t="s">
        <v>30</v>
      </c>
    </row>
    <row r="595" spans="1:15" x14ac:dyDescent="0.3">
      <c r="A595" s="1" t="s">
        <v>2367</v>
      </c>
      <c r="B595" s="2">
        <v>45595</v>
      </c>
      <c r="C595" s="1" t="s">
        <v>6670</v>
      </c>
      <c r="D595" s="1" t="s">
        <v>133</v>
      </c>
      <c r="E595">
        <v>2024</v>
      </c>
      <c r="F595" s="1" t="s">
        <v>2368</v>
      </c>
      <c r="G595" s="1" t="s">
        <v>2369</v>
      </c>
      <c r="H595" s="1" t="s">
        <v>223</v>
      </c>
      <c r="I595" s="1" t="s">
        <v>2370</v>
      </c>
      <c r="J595" s="1" t="s">
        <v>70</v>
      </c>
      <c r="K595" s="3">
        <v>5.49</v>
      </c>
      <c r="L595">
        <v>3</v>
      </c>
      <c r="M595" s="3">
        <v>16.47</v>
      </c>
      <c r="N595" s="1" t="s">
        <v>21</v>
      </c>
      <c r="O595" s="1" t="s">
        <v>22</v>
      </c>
    </row>
    <row r="596" spans="1:15" x14ac:dyDescent="0.3">
      <c r="A596" s="1" t="s">
        <v>2371</v>
      </c>
      <c r="B596" s="2">
        <v>45063</v>
      </c>
      <c r="C596" s="1" t="s">
        <v>6670</v>
      </c>
      <c r="D596" s="1" t="s">
        <v>46</v>
      </c>
      <c r="E596">
        <v>2023</v>
      </c>
      <c r="F596" s="1" t="s">
        <v>2372</v>
      </c>
      <c r="G596" s="1" t="s">
        <v>2373</v>
      </c>
      <c r="H596" s="1" t="s">
        <v>2374</v>
      </c>
      <c r="I596" s="1" t="s">
        <v>2375</v>
      </c>
      <c r="J596" s="1" t="s">
        <v>20</v>
      </c>
      <c r="K596" s="3">
        <v>5.89</v>
      </c>
      <c r="L596">
        <v>5</v>
      </c>
      <c r="M596" s="3">
        <v>29.45</v>
      </c>
      <c r="N596" s="1" t="s">
        <v>21</v>
      </c>
      <c r="O596" s="1" t="s">
        <v>30</v>
      </c>
    </row>
    <row r="597" spans="1:15" x14ac:dyDescent="0.3">
      <c r="A597" s="1" t="s">
        <v>2376</v>
      </c>
      <c r="B597" s="2">
        <v>44851</v>
      </c>
      <c r="C597" s="1" t="s">
        <v>6667</v>
      </c>
      <c r="D597" s="1" t="s">
        <v>133</v>
      </c>
      <c r="E597">
        <v>2022</v>
      </c>
      <c r="F597" s="1" t="s">
        <v>2285</v>
      </c>
      <c r="G597" s="1" t="s">
        <v>2286</v>
      </c>
      <c r="H597" s="1" t="s">
        <v>1879</v>
      </c>
      <c r="I597" s="1" t="s">
        <v>1880</v>
      </c>
      <c r="J597" s="1" t="s">
        <v>70</v>
      </c>
      <c r="K597" s="3">
        <v>22.13</v>
      </c>
      <c r="L597">
        <v>4</v>
      </c>
      <c r="M597" s="3">
        <v>88.52</v>
      </c>
      <c r="N597" s="1" t="s">
        <v>6669</v>
      </c>
      <c r="O597" s="1" t="s">
        <v>37</v>
      </c>
    </row>
    <row r="598" spans="1:15" x14ac:dyDescent="0.3">
      <c r="A598" s="1" t="s">
        <v>2377</v>
      </c>
      <c r="B598" s="2">
        <v>45061</v>
      </c>
      <c r="C598" s="1" t="s">
        <v>6667</v>
      </c>
      <c r="D598" s="1" t="s">
        <v>46</v>
      </c>
      <c r="E598">
        <v>2023</v>
      </c>
      <c r="F598" s="1" t="s">
        <v>1477</v>
      </c>
      <c r="G598" s="1" t="s">
        <v>1478</v>
      </c>
      <c r="H598" s="1" t="s">
        <v>707</v>
      </c>
      <c r="I598" s="1" t="s">
        <v>2378</v>
      </c>
      <c r="J598" s="1" t="s">
        <v>87</v>
      </c>
      <c r="K598" s="3">
        <v>41.59</v>
      </c>
      <c r="L598">
        <v>3</v>
      </c>
      <c r="M598" s="3">
        <v>124.77</v>
      </c>
      <c r="N598" s="1" t="s">
        <v>88</v>
      </c>
      <c r="O598" s="1" t="s">
        <v>193</v>
      </c>
    </row>
    <row r="599" spans="1:15" x14ac:dyDescent="0.3">
      <c r="A599" s="1" t="s">
        <v>2379</v>
      </c>
      <c r="B599" s="2">
        <v>44859</v>
      </c>
      <c r="C599" s="1" t="s">
        <v>6671</v>
      </c>
      <c r="D599" s="1" t="s">
        <v>133</v>
      </c>
      <c r="E599">
        <v>2022</v>
      </c>
      <c r="F599" s="1" t="s">
        <v>2380</v>
      </c>
      <c r="G599" s="1" t="s">
        <v>2381</v>
      </c>
      <c r="H599" s="1" t="s">
        <v>2382</v>
      </c>
      <c r="I599" s="1" t="s">
        <v>2383</v>
      </c>
      <c r="J599" s="1" t="s">
        <v>20</v>
      </c>
      <c r="K599" s="3">
        <v>40.659999999999997</v>
      </c>
      <c r="L599">
        <v>5</v>
      </c>
      <c r="M599" s="3">
        <v>203.3</v>
      </c>
      <c r="N599" s="1" t="s">
        <v>29</v>
      </c>
      <c r="O599" s="1" t="s">
        <v>37</v>
      </c>
    </row>
    <row r="600" spans="1:15" x14ac:dyDescent="0.3">
      <c r="A600" s="1" t="s">
        <v>2384</v>
      </c>
      <c r="B600" s="2">
        <v>45560</v>
      </c>
      <c r="C600" s="1" t="s">
        <v>6670</v>
      </c>
      <c r="D600" s="1" t="s">
        <v>60</v>
      </c>
      <c r="E600">
        <v>2024</v>
      </c>
      <c r="F600" s="1" t="s">
        <v>2317</v>
      </c>
      <c r="G600" s="1" t="s">
        <v>2385</v>
      </c>
      <c r="H600" s="1" t="s">
        <v>2182</v>
      </c>
      <c r="I600" s="1" t="s">
        <v>2183</v>
      </c>
      <c r="J600" s="1" t="s">
        <v>20</v>
      </c>
      <c r="K600" s="3">
        <v>25.52</v>
      </c>
      <c r="L600">
        <v>5</v>
      </c>
      <c r="M600" s="3">
        <v>127.6</v>
      </c>
      <c r="N600" s="1" t="s">
        <v>88</v>
      </c>
      <c r="O600" s="1" t="s">
        <v>193</v>
      </c>
    </row>
    <row r="601" spans="1:15" x14ac:dyDescent="0.3">
      <c r="A601" s="1" t="s">
        <v>2386</v>
      </c>
      <c r="B601" s="2">
        <v>45272</v>
      </c>
      <c r="C601" s="1" t="s">
        <v>6671</v>
      </c>
      <c r="D601" s="1" t="s">
        <v>107</v>
      </c>
      <c r="E601">
        <v>2023</v>
      </c>
      <c r="F601" s="1" t="s">
        <v>2387</v>
      </c>
      <c r="G601" s="1" t="s">
        <v>2388</v>
      </c>
      <c r="H601" s="1" t="s">
        <v>2234</v>
      </c>
      <c r="I601" s="1" t="s">
        <v>2235</v>
      </c>
      <c r="J601" s="1" t="s">
        <v>87</v>
      </c>
      <c r="K601" s="3">
        <v>10.01</v>
      </c>
      <c r="L601">
        <v>2</v>
      </c>
      <c r="M601" s="3">
        <v>20.02</v>
      </c>
      <c r="N601" s="1" t="s">
        <v>29</v>
      </c>
      <c r="O601" s="1" t="s">
        <v>44</v>
      </c>
    </row>
    <row r="602" spans="1:15" x14ac:dyDescent="0.3">
      <c r="A602" s="1" t="s">
        <v>2389</v>
      </c>
      <c r="B602" s="2">
        <v>45058</v>
      </c>
      <c r="C602" s="1" t="s">
        <v>6668</v>
      </c>
      <c r="D602" s="1" t="s">
        <v>46</v>
      </c>
      <c r="E602">
        <v>2023</v>
      </c>
      <c r="F602" s="1" t="s">
        <v>1596</v>
      </c>
      <c r="G602" s="1" t="s">
        <v>2390</v>
      </c>
      <c r="H602" s="1" t="s">
        <v>455</v>
      </c>
      <c r="I602" s="1" t="s">
        <v>456</v>
      </c>
      <c r="J602" s="1" t="s">
        <v>51</v>
      </c>
      <c r="K602" s="3">
        <v>44.56</v>
      </c>
      <c r="L602">
        <v>3</v>
      </c>
      <c r="M602" s="3">
        <v>133.68</v>
      </c>
      <c r="N602" s="1" t="s">
        <v>6669</v>
      </c>
      <c r="O602" s="1" t="s">
        <v>30</v>
      </c>
    </row>
    <row r="603" spans="1:15" x14ac:dyDescent="0.3">
      <c r="A603" s="1" t="s">
        <v>2391</v>
      </c>
      <c r="B603" s="2">
        <v>44990</v>
      </c>
      <c r="C603" s="1" t="s">
        <v>6666</v>
      </c>
      <c r="D603" s="1" t="s">
        <v>15</v>
      </c>
      <c r="E603">
        <v>2023</v>
      </c>
      <c r="F603" s="1" t="s">
        <v>1477</v>
      </c>
      <c r="G603" s="1" t="s">
        <v>2392</v>
      </c>
      <c r="H603" s="1" t="s">
        <v>2393</v>
      </c>
      <c r="I603" s="1" t="s">
        <v>2394</v>
      </c>
      <c r="J603" s="1" t="s">
        <v>70</v>
      </c>
      <c r="K603" s="3">
        <v>41.73</v>
      </c>
      <c r="L603">
        <v>3</v>
      </c>
      <c r="M603" s="3">
        <v>125.19</v>
      </c>
      <c r="N603" s="1" t="s">
        <v>6669</v>
      </c>
      <c r="O603" s="1" t="s">
        <v>95</v>
      </c>
    </row>
    <row r="604" spans="1:15" x14ac:dyDescent="0.3">
      <c r="A604" s="1" t="s">
        <v>2395</v>
      </c>
      <c r="B604" s="2">
        <v>44886</v>
      </c>
      <c r="C604" s="1" t="s">
        <v>6667</v>
      </c>
      <c r="D604" s="1" t="s">
        <v>54</v>
      </c>
      <c r="E604">
        <v>2022</v>
      </c>
      <c r="F604" s="1" t="s">
        <v>521</v>
      </c>
      <c r="G604" s="1" t="s">
        <v>522</v>
      </c>
      <c r="H604" s="1" t="s">
        <v>2396</v>
      </c>
      <c r="I604" s="1" t="s">
        <v>2397</v>
      </c>
      <c r="J604" s="1" t="s">
        <v>20</v>
      </c>
      <c r="K604" s="3">
        <v>18.91</v>
      </c>
      <c r="L604">
        <v>1</v>
      </c>
      <c r="M604" s="3">
        <v>18.91</v>
      </c>
      <c r="N604" s="1" t="s">
        <v>29</v>
      </c>
      <c r="O604" s="1" t="s">
        <v>44</v>
      </c>
    </row>
    <row r="605" spans="1:15" x14ac:dyDescent="0.3">
      <c r="A605" s="1" t="s">
        <v>2398</v>
      </c>
      <c r="B605" s="2">
        <v>45590</v>
      </c>
      <c r="C605" s="1" t="s">
        <v>6668</v>
      </c>
      <c r="D605" s="1" t="s">
        <v>133</v>
      </c>
      <c r="E605">
        <v>2024</v>
      </c>
      <c r="F605" s="1" t="s">
        <v>2399</v>
      </c>
      <c r="G605" s="1" t="s">
        <v>2400</v>
      </c>
      <c r="H605" s="1" t="s">
        <v>1060</v>
      </c>
      <c r="I605" s="1" t="s">
        <v>1061</v>
      </c>
      <c r="J605" s="1" t="s">
        <v>87</v>
      </c>
      <c r="K605" s="3">
        <v>13.87</v>
      </c>
      <c r="L605">
        <v>3</v>
      </c>
      <c r="M605" s="3">
        <v>41.61</v>
      </c>
      <c r="N605" s="1" t="s">
        <v>29</v>
      </c>
      <c r="O605" s="1" t="s">
        <v>44</v>
      </c>
    </row>
    <row r="606" spans="1:15" x14ac:dyDescent="0.3">
      <c r="A606" s="1" t="s">
        <v>2401</v>
      </c>
      <c r="B606" s="2">
        <v>45235</v>
      </c>
      <c r="C606" s="1" t="s">
        <v>6666</v>
      </c>
      <c r="D606" s="1" t="s">
        <v>54</v>
      </c>
      <c r="E606">
        <v>2023</v>
      </c>
      <c r="F606" s="1" t="s">
        <v>1418</v>
      </c>
      <c r="G606" s="1" t="s">
        <v>2402</v>
      </c>
      <c r="H606" s="1" t="s">
        <v>2403</v>
      </c>
      <c r="I606" s="1" t="s">
        <v>2404</v>
      </c>
      <c r="J606" s="1" t="s">
        <v>70</v>
      </c>
      <c r="K606" s="3">
        <v>17.190000000000001</v>
      </c>
      <c r="L606">
        <v>1</v>
      </c>
      <c r="M606" s="3">
        <v>17.190000000000001</v>
      </c>
      <c r="N606" s="1" t="s">
        <v>21</v>
      </c>
      <c r="O606" s="1" t="s">
        <v>37</v>
      </c>
    </row>
    <row r="607" spans="1:15" x14ac:dyDescent="0.3">
      <c r="A607" s="1" t="s">
        <v>2405</v>
      </c>
      <c r="B607" s="2">
        <v>45079</v>
      </c>
      <c r="C607" s="1" t="s">
        <v>6668</v>
      </c>
      <c r="D607" s="1" t="s">
        <v>24</v>
      </c>
      <c r="E607">
        <v>2023</v>
      </c>
      <c r="F607" s="1" t="s">
        <v>2406</v>
      </c>
      <c r="G607" s="1" t="s">
        <v>2407</v>
      </c>
      <c r="H607" s="1" t="s">
        <v>2359</v>
      </c>
      <c r="I607" s="1" t="s">
        <v>2408</v>
      </c>
      <c r="J607" s="1" t="s">
        <v>87</v>
      </c>
      <c r="K607" s="3">
        <v>19.97</v>
      </c>
      <c r="L607">
        <v>3</v>
      </c>
      <c r="M607" s="3">
        <v>59.91</v>
      </c>
      <c r="N607" s="1" t="s">
        <v>88</v>
      </c>
      <c r="O607" s="1" t="s">
        <v>37</v>
      </c>
    </row>
    <row r="608" spans="1:15" x14ac:dyDescent="0.3">
      <c r="A608" s="1" t="s">
        <v>2409</v>
      </c>
      <c r="B608" s="2">
        <v>45100</v>
      </c>
      <c r="C608" s="1" t="s">
        <v>6668</v>
      </c>
      <c r="D608" s="1" t="s">
        <v>24</v>
      </c>
      <c r="E608">
        <v>2023</v>
      </c>
      <c r="F608" s="1" t="s">
        <v>2330</v>
      </c>
      <c r="G608" s="1" t="s">
        <v>2410</v>
      </c>
      <c r="H608" s="1" t="s">
        <v>2411</v>
      </c>
      <c r="I608" s="1" t="s">
        <v>2412</v>
      </c>
      <c r="J608" s="1" t="s">
        <v>87</v>
      </c>
      <c r="K608" s="3">
        <v>38.5</v>
      </c>
      <c r="L608">
        <v>4</v>
      </c>
      <c r="M608" s="3">
        <v>154</v>
      </c>
      <c r="N608" s="1" t="s">
        <v>6669</v>
      </c>
      <c r="O608" s="1" t="s">
        <v>22</v>
      </c>
    </row>
    <row r="609" spans="1:15" x14ac:dyDescent="0.3">
      <c r="A609" s="1" t="s">
        <v>2413</v>
      </c>
      <c r="B609" s="2">
        <v>45568</v>
      </c>
      <c r="C609" s="1" t="s">
        <v>6672</v>
      </c>
      <c r="D609" s="1" t="s">
        <v>133</v>
      </c>
      <c r="E609">
        <v>2024</v>
      </c>
      <c r="F609" s="1" t="s">
        <v>676</v>
      </c>
      <c r="G609" s="1" t="s">
        <v>2414</v>
      </c>
      <c r="H609" s="1" t="s">
        <v>2415</v>
      </c>
      <c r="I609" s="1" t="s">
        <v>2416</v>
      </c>
      <c r="J609" s="1" t="s">
        <v>70</v>
      </c>
      <c r="K609" s="3">
        <v>42.49</v>
      </c>
      <c r="L609">
        <v>1</v>
      </c>
      <c r="M609" s="3">
        <v>42.49</v>
      </c>
      <c r="N609" s="1" t="s">
        <v>6669</v>
      </c>
      <c r="O609" s="1" t="s">
        <v>37</v>
      </c>
    </row>
    <row r="610" spans="1:15" x14ac:dyDescent="0.3">
      <c r="A610" s="1" t="s">
        <v>2417</v>
      </c>
      <c r="B610" s="2">
        <v>45499</v>
      </c>
      <c r="C610" s="1" t="s">
        <v>6668</v>
      </c>
      <c r="D610" s="1" t="s">
        <v>32</v>
      </c>
      <c r="E610">
        <v>2024</v>
      </c>
      <c r="F610" s="1" t="s">
        <v>533</v>
      </c>
      <c r="G610" s="1" t="s">
        <v>534</v>
      </c>
      <c r="H610" s="1" t="s">
        <v>811</v>
      </c>
      <c r="I610" s="1" t="s">
        <v>1441</v>
      </c>
      <c r="J610" s="1" t="s">
        <v>20</v>
      </c>
      <c r="K610" s="3">
        <v>30.81</v>
      </c>
      <c r="L610">
        <v>5</v>
      </c>
      <c r="M610" s="3">
        <v>154.05000000000001</v>
      </c>
      <c r="N610" s="1" t="s">
        <v>21</v>
      </c>
      <c r="O610" s="1" t="s">
        <v>44</v>
      </c>
    </row>
    <row r="611" spans="1:15" x14ac:dyDescent="0.3">
      <c r="A611" s="1" t="s">
        <v>2418</v>
      </c>
      <c r="B611" s="2">
        <v>45171</v>
      </c>
      <c r="C611" s="1" t="s">
        <v>6673</v>
      </c>
      <c r="D611" s="1" t="s">
        <v>60</v>
      </c>
      <c r="E611">
        <v>2023</v>
      </c>
      <c r="F611" s="1" t="s">
        <v>511</v>
      </c>
      <c r="G611" s="1" t="s">
        <v>512</v>
      </c>
      <c r="H611" s="1" t="s">
        <v>2419</v>
      </c>
      <c r="I611" s="1" t="s">
        <v>2420</v>
      </c>
      <c r="J611" s="1" t="s">
        <v>70</v>
      </c>
      <c r="K611" s="3">
        <v>31.71</v>
      </c>
      <c r="L611">
        <v>4</v>
      </c>
      <c r="M611" s="3">
        <v>126.84</v>
      </c>
      <c r="N611" s="1" t="s">
        <v>21</v>
      </c>
      <c r="O611" s="1" t="s">
        <v>44</v>
      </c>
    </row>
    <row r="612" spans="1:15" x14ac:dyDescent="0.3">
      <c r="A612" s="1" t="s">
        <v>2421</v>
      </c>
      <c r="B612" s="2">
        <v>45591</v>
      </c>
      <c r="C612" s="1" t="s">
        <v>6673</v>
      </c>
      <c r="D612" s="1" t="s">
        <v>133</v>
      </c>
      <c r="E612">
        <v>2024</v>
      </c>
      <c r="F612" s="1" t="s">
        <v>2422</v>
      </c>
      <c r="G612" s="1" t="s">
        <v>2423</v>
      </c>
      <c r="H612" s="1" t="s">
        <v>2424</v>
      </c>
      <c r="I612" s="1" t="s">
        <v>2425</v>
      </c>
      <c r="J612" s="1" t="s">
        <v>20</v>
      </c>
      <c r="K612" s="3">
        <v>15.34</v>
      </c>
      <c r="L612">
        <v>2</v>
      </c>
      <c r="M612" s="3">
        <v>30.68</v>
      </c>
      <c r="N612" s="1" t="s">
        <v>21</v>
      </c>
      <c r="O612" s="1" t="s">
        <v>80</v>
      </c>
    </row>
    <row r="613" spans="1:15" x14ac:dyDescent="0.3">
      <c r="A613" s="1" t="s">
        <v>2426</v>
      </c>
      <c r="B613" s="2">
        <v>44941</v>
      </c>
      <c r="C613" s="1" t="s">
        <v>6666</v>
      </c>
      <c r="D613" s="1" t="s">
        <v>210</v>
      </c>
      <c r="E613">
        <v>2023</v>
      </c>
      <c r="F613" s="1" t="s">
        <v>235</v>
      </c>
      <c r="G613" s="1" t="s">
        <v>2427</v>
      </c>
      <c r="H613" s="1" t="s">
        <v>2428</v>
      </c>
      <c r="I613" s="1" t="s">
        <v>2429</v>
      </c>
      <c r="J613" s="1" t="s">
        <v>70</v>
      </c>
      <c r="K613" s="3">
        <v>22.51</v>
      </c>
      <c r="L613">
        <v>2</v>
      </c>
      <c r="M613" s="3">
        <v>45.02</v>
      </c>
      <c r="N613" s="1" t="s">
        <v>29</v>
      </c>
      <c r="O613" s="1" t="s">
        <v>44</v>
      </c>
    </row>
    <row r="614" spans="1:15" x14ac:dyDescent="0.3">
      <c r="A614" s="1" t="s">
        <v>2430</v>
      </c>
      <c r="B614" s="2">
        <v>44951</v>
      </c>
      <c r="C614" s="1" t="s">
        <v>6670</v>
      </c>
      <c r="D614" s="1" t="s">
        <v>210</v>
      </c>
      <c r="E614">
        <v>2023</v>
      </c>
      <c r="F614" s="1" t="s">
        <v>118</v>
      </c>
      <c r="G614" s="1" t="s">
        <v>2431</v>
      </c>
      <c r="H614" s="1" t="s">
        <v>598</v>
      </c>
      <c r="I614" s="1" t="s">
        <v>2432</v>
      </c>
      <c r="J614" s="1" t="s">
        <v>70</v>
      </c>
      <c r="K614" s="3">
        <v>48.83</v>
      </c>
      <c r="L614">
        <v>2</v>
      </c>
      <c r="M614" s="3">
        <v>97.66</v>
      </c>
      <c r="N614" s="1" t="s">
        <v>21</v>
      </c>
      <c r="O614" s="1" t="s">
        <v>37</v>
      </c>
    </row>
    <row r="615" spans="1:15" x14ac:dyDescent="0.3">
      <c r="A615" s="1" t="s">
        <v>2433</v>
      </c>
      <c r="B615" s="2">
        <v>45541</v>
      </c>
      <c r="C615" s="1" t="s">
        <v>6668</v>
      </c>
      <c r="D615" s="1" t="s">
        <v>60</v>
      </c>
      <c r="E615">
        <v>2024</v>
      </c>
      <c r="F615" s="1" t="s">
        <v>1993</v>
      </c>
      <c r="G615" s="1" t="s">
        <v>2434</v>
      </c>
      <c r="H615" s="1" t="s">
        <v>2189</v>
      </c>
      <c r="I615" s="1" t="s">
        <v>2190</v>
      </c>
      <c r="J615" s="1" t="s">
        <v>20</v>
      </c>
      <c r="K615" s="3">
        <v>43.61</v>
      </c>
      <c r="L615">
        <v>5</v>
      </c>
      <c r="M615" s="3">
        <v>218.05</v>
      </c>
      <c r="N615" s="1" t="s">
        <v>6669</v>
      </c>
      <c r="O615" s="1" t="s">
        <v>193</v>
      </c>
    </row>
    <row r="616" spans="1:15" x14ac:dyDescent="0.3">
      <c r="A616" s="1" t="s">
        <v>2435</v>
      </c>
      <c r="B616" s="2">
        <v>45057</v>
      </c>
      <c r="C616" s="1" t="s">
        <v>6672</v>
      </c>
      <c r="D616" s="1" t="s">
        <v>46</v>
      </c>
      <c r="E616">
        <v>2023</v>
      </c>
      <c r="F616" s="1" t="s">
        <v>1449</v>
      </c>
      <c r="G616" s="1" t="s">
        <v>2436</v>
      </c>
      <c r="H616" s="1" t="s">
        <v>430</v>
      </c>
      <c r="I616" s="1" t="s">
        <v>1925</v>
      </c>
      <c r="J616" s="1" t="s">
        <v>20</v>
      </c>
      <c r="K616" s="3">
        <v>23.43</v>
      </c>
      <c r="L616">
        <v>1</v>
      </c>
      <c r="M616" s="3">
        <v>23.43</v>
      </c>
      <c r="N616" s="1" t="s">
        <v>6669</v>
      </c>
      <c r="O616" s="1" t="s">
        <v>95</v>
      </c>
    </row>
    <row r="617" spans="1:15" x14ac:dyDescent="0.3">
      <c r="A617" s="1" t="s">
        <v>2437</v>
      </c>
      <c r="B617" s="2">
        <v>45512</v>
      </c>
      <c r="C617" s="1" t="s">
        <v>6672</v>
      </c>
      <c r="D617" s="1" t="s">
        <v>90</v>
      </c>
      <c r="E617">
        <v>2024</v>
      </c>
      <c r="F617" s="1" t="s">
        <v>1192</v>
      </c>
      <c r="G617" s="1" t="s">
        <v>1193</v>
      </c>
      <c r="H617" s="1" t="s">
        <v>2438</v>
      </c>
      <c r="I617" s="1" t="s">
        <v>2439</v>
      </c>
      <c r="J617" s="1" t="s">
        <v>70</v>
      </c>
      <c r="K617" s="3">
        <v>8.5500000000000007</v>
      </c>
      <c r="L617">
        <v>1</v>
      </c>
      <c r="M617" s="3">
        <v>8.5500000000000007</v>
      </c>
      <c r="N617" s="1" t="s">
        <v>21</v>
      </c>
      <c r="O617" s="1" t="s">
        <v>22</v>
      </c>
    </row>
    <row r="618" spans="1:15" x14ac:dyDescent="0.3">
      <c r="A618" s="1" t="s">
        <v>2440</v>
      </c>
      <c r="B618" s="2">
        <v>45843</v>
      </c>
      <c r="C618" s="1" t="s">
        <v>6673</v>
      </c>
      <c r="D618" s="1" t="s">
        <v>32</v>
      </c>
      <c r="E618">
        <v>2025</v>
      </c>
      <c r="F618" s="1" t="s">
        <v>235</v>
      </c>
      <c r="G618" s="1" t="s">
        <v>236</v>
      </c>
      <c r="H618" s="1" t="s">
        <v>720</v>
      </c>
      <c r="I618" s="1" t="s">
        <v>721</v>
      </c>
      <c r="J618" s="1" t="s">
        <v>20</v>
      </c>
      <c r="K618" s="3">
        <v>14.86</v>
      </c>
      <c r="L618">
        <v>3</v>
      </c>
      <c r="M618" s="3">
        <v>44.58</v>
      </c>
      <c r="N618" s="1" t="s">
        <v>6669</v>
      </c>
      <c r="O618" s="1" t="s">
        <v>30</v>
      </c>
    </row>
    <row r="619" spans="1:15" x14ac:dyDescent="0.3">
      <c r="A619" s="1" t="s">
        <v>2441</v>
      </c>
      <c r="B619" s="2">
        <v>44925</v>
      </c>
      <c r="C619" s="1" t="s">
        <v>6668</v>
      </c>
      <c r="D619" s="1" t="s">
        <v>107</v>
      </c>
      <c r="E619">
        <v>2022</v>
      </c>
      <c r="F619" s="1" t="s">
        <v>2089</v>
      </c>
      <c r="G619" s="1" t="s">
        <v>2090</v>
      </c>
      <c r="H619" s="1" t="s">
        <v>1613</v>
      </c>
      <c r="I619" s="1" t="s">
        <v>2442</v>
      </c>
      <c r="J619" s="1" t="s">
        <v>70</v>
      </c>
      <c r="K619" s="3">
        <v>11.67</v>
      </c>
      <c r="L619">
        <v>5</v>
      </c>
      <c r="M619" s="3">
        <v>58.35</v>
      </c>
      <c r="N619" s="1" t="s">
        <v>21</v>
      </c>
      <c r="O619" s="1" t="s">
        <v>193</v>
      </c>
    </row>
    <row r="620" spans="1:15" x14ac:dyDescent="0.3">
      <c r="A620" s="1" t="s">
        <v>2443</v>
      </c>
      <c r="B620" s="2">
        <v>44882</v>
      </c>
      <c r="C620" s="1" t="s">
        <v>6672</v>
      </c>
      <c r="D620" s="1" t="s">
        <v>54</v>
      </c>
      <c r="E620">
        <v>2022</v>
      </c>
      <c r="F620" s="1" t="s">
        <v>2149</v>
      </c>
      <c r="G620" s="1" t="s">
        <v>2444</v>
      </c>
      <c r="H620" s="1" t="s">
        <v>104</v>
      </c>
      <c r="I620" s="1" t="s">
        <v>2445</v>
      </c>
      <c r="J620" s="1" t="s">
        <v>20</v>
      </c>
      <c r="K620" s="3">
        <v>11.16</v>
      </c>
      <c r="L620">
        <v>5</v>
      </c>
      <c r="M620" s="3">
        <v>55.8</v>
      </c>
      <c r="N620" s="1" t="s">
        <v>21</v>
      </c>
      <c r="O620" s="1" t="s">
        <v>37</v>
      </c>
    </row>
    <row r="621" spans="1:15" x14ac:dyDescent="0.3">
      <c r="A621" s="1" t="s">
        <v>2446</v>
      </c>
      <c r="B621" s="2">
        <v>45418</v>
      </c>
      <c r="C621" s="1" t="s">
        <v>6667</v>
      </c>
      <c r="D621" s="1" t="s">
        <v>46</v>
      </c>
      <c r="E621">
        <v>2024</v>
      </c>
      <c r="F621" s="1" t="s">
        <v>2447</v>
      </c>
      <c r="G621" s="1" t="s">
        <v>2448</v>
      </c>
      <c r="H621" s="1" t="s">
        <v>2449</v>
      </c>
      <c r="I621" s="1" t="s">
        <v>2450</v>
      </c>
      <c r="J621" s="1" t="s">
        <v>70</v>
      </c>
      <c r="K621" s="3">
        <v>41.16</v>
      </c>
      <c r="L621">
        <v>1</v>
      </c>
      <c r="M621" s="3">
        <v>41.16</v>
      </c>
      <c r="N621" s="1" t="s">
        <v>6669</v>
      </c>
      <c r="O621" s="1" t="s">
        <v>30</v>
      </c>
    </row>
    <row r="622" spans="1:15" x14ac:dyDescent="0.3">
      <c r="A622" s="1" t="s">
        <v>2451</v>
      </c>
      <c r="B622" s="2">
        <v>45849</v>
      </c>
      <c r="C622" s="1" t="s">
        <v>6668</v>
      </c>
      <c r="D622" s="1" t="s">
        <v>32</v>
      </c>
      <c r="E622">
        <v>2025</v>
      </c>
      <c r="F622" s="1" t="s">
        <v>1742</v>
      </c>
      <c r="G622" s="1" t="s">
        <v>2452</v>
      </c>
      <c r="H622" s="1" t="s">
        <v>2048</v>
      </c>
      <c r="I622" s="1" t="s">
        <v>2453</v>
      </c>
      <c r="J622" s="1" t="s">
        <v>20</v>
      </c>
      <c r="K622" s="3">
        <v>23.42</v>
      </c>
      <c r="L622">
        <v>2</v>
      </c>
      <c r="M622" s="3">
        <v>46.84</v>
      </c>
      <c r="N622" s="1" t="s">
        <v>6669</v>
      </c>
      <c r="O622" s="1" t="s">
        <v>44</v>
      </c>
    </row>
    <row r="623" spans="1:15" x14ac:dyDescent="0.3">
      <c r="A623" s="1" t="s">
        <v>2454</v>
      </c>
      <c r="B623" s="2">
        <v>45159</v>
      </c>
      <c r="C623" s="1" t="s">
        <v>6667</v>
      </c>
      <c r="D623" s="1" t="s">
        <v>90</v>
      </c>
      <c r="E623">
        <v>2023</v>
      </c>
      <c r="F623" s="1" t="s">
        <v>2455</v>
      </c>
      <c r="G623" s="1" t="s">
        <v>2456</v>
      </c>
      <c r="H623" s="1" t="s">
        <v>1246</v>
      </c>
      <c r="I623" s="1" t="s">
        <v>1753</v>
      </c>
      <c r="J623" s="1" t="s">
        <v>87</v>
      </c>
      <c r="K623" s="3">
        <v>30.73</v>
      </c>
      <c r="L623">
        <v>4</v>
      </c>
      <c r="M623" s="3">
        <v>122.92</v>
      </c>
      <c r="N623" s="1" t="s">
        <v>88</v>
      </c>
      <c r="O623" s="1" t="s">
        <v>30</v>
      </c>
    </row>
    <row r="624" spans="1:15" x14ac:dyDescent="0.3">
      <c r="A624" s="1" t="s">
        <v>2457</v>
      </c>
      <c r="B624" s="2">
        <v>44977</v>
      </c>
      <c r="C624" s="1" t="s">
        <v>6667</v>
      </c>
      <c r="D624" s="1" t="s">
        <v>39</v>
      </c>
      <c r="E624">
        <v>2023</v>
      </c>
      <c r="F624" s="1" t="s">
        <v>2458</v>
      </c>
      <c r="G624" s="1" t="s">
        <v>2459</v>
      </c>
      <c r="H624" s="1" t="s">
        <v>416</v>
      </c>
      <c r="I624" s="1" t="s">
        <v>1469</v>
      </c>
      <c r="J624" s="1" t="s">
        <v>70</v>
      </c>
      <c r="K624" s="3">
        <v>28</v>
      </c>
      <c r="L624">
        <v>1</v>
      </c>
      <c r="M624" s="3">
        <v>28</v>
      </c>
      <c r="N624" s="1" t="s">
        <v>21</v>
      </c>
      <c r="O624" s="1" t="s">
        <v>37</v>
      </c>
    </row>
    <row r="625" spans="1:15" x14ac:dyDescent="0.3">
      <c r="A625" s="1" t="s">
        <v>2460</v>
      </c>
      <c r="B625" s="2">
        <v>45273</v>
      </c>
      <c r="C625" s="1" t="s">
        <v>6670</v>
      </c>
      <c r="D625" s="1" t="s">
        <v>107</v>
      </c>
      <c r="E625">
        <v>2023</v>
      </c>
      <c r="F625" s="1" t="s">
        <v>16</v>
      </c>
      <c r="G625" s="1" t="s">
        <v>2114</v>
      </c>
      <c r="H625" s="1" t="s">
        <v>1538</v>
      </c>
      <c r="I625" s="1" t="s">
        <v>2461</v>
      </c>
      <c r="J625" s="1" t="s">
        <v>70</v>
      </c>
      <c r="K625" s="3">
        <v>49.98</v>
      </c>
      <c r="L625">
        <v>1</v>
      </c>
      <c r="M625" s="3">
        <v>49.98</v>
      </c>
      <c r="N625" s="1" t="s">
        <v>29</v>
      </c>
      <c r="O625" s="1" t="s">
        <v>80</v>
      </c>
    </row>
    <row r="626" spans="1:15" x14ac:dyDescent="0.3">
      <c r="A626" s="1" t="s">
        <v>2462</v>
      </c>
      <c r="B626" s="2">
        <v>45086</v>
      </c>
      <c r="C626" s="1" t="s">
        <v>6668</v>
      </c>
      <c r="D626" s="1" t="s">
        <v>24</v>
      </c>
      <c r="E626">
        <v>2023</v>
      </c>
      <c r="F626" s="1" t="s">
        <v>2463</v>
      </c>
      <c r="G626" s="1" t="s">
        <v>2464</v>
      </c>
      <c r="H626" s="1" t="s">
        <v>678</v>
      </c>
      <c r="I626" s="1" t="s">
        <v>679</v>
      </c>
      <c r="J626" s="1" t="s">
        <v>70</v>
      </c>
      <c r="K626" s="3">
        <v>28.55</v>
      </c>
      <c r="L626">
        <v>4</v>
      </c>
      <c r="M626" s="3">
        <v>114.2</v>
      </c>
      <c r="N626" s="1" t="s">
        <v>29</v>
      </c>
      <c r="O626" s="1" t="s">
        <v>44</v>
      </c>
    </row>
    <row r="627" spans="1:15" x14ac:dyDescent="0.3">
      <c r="A627" s="1" t="s">
        <v>2465</v>
      </c>
      <c r="B627" s="2">
        <v>44971</v>
      </c>
      <c r="C627" s="1" t="s">
        <v>6671</v>
      </c>
      <c r="D627" s="1" t="s">
        <v>39</v>
      </c>
      <c r="E627">
        <v>2023</v>
      </c>
      <c r="F627" s="1" t="s">
        <v>1422</v>
      </c>
      <c r="G627" s="1" t="s">
        <v>2466</v>
      </c>
      <c r="H627" s="1" t="s">
        <v>1651</v>
      </c>
      <c r="I627" s="1" t="s">
        <v>1652</v>
      </c>
      <c r="J627" s="1" t="s">
        <v>70</v>
      </c>
      <c r="K627" s="3">
        <v>54.07</v>
      </c>
      <c r="L627">
        <v>2</v>
      </c>
      <c r="M627" s="3">
        <v>108.14</v>
      </c>
      <c r="N627" s="1" t="s">
        <v>21</v>
      </c>
      <c r="O627" s="1" t="s">
        <v>44</v>
      </c>
    </row>
    <row r="628" spans="1:15" x14ac:dyDescent="0.3">
      <c r="A628" s="1" t="s">
        <v>2467</v>
      </c>
      <c r="B628" s="2">
        <v>45038</v>
      </c>
      <c r="C628" s="1" t="s">
        <v>6673</v>
      </c>
      <c r="D628" s="1" t="s">
        <v>82</v>
      </c>
      <c r="E628">
        <v>2023</v>
      </c>
      <c r="F628" s="1" t="s">
        <v>231</v>
      </c>
      <c r="G628" s="1" t="s">
        <v>2468</v>
      </c>
      <c r="H628" s="1" t="s">
        <v>1730</v>
      </c>
      <c r="I628" s="1" t="s">
        <v>1731</v>
      </c>
      <c r="J628" s="1" t="s">
        <v>51</v>
      </c>
      <c r="K628" s="3">
        <v>36.79</v>
      </c>
      <c r="L628">
        <v>2</v>
      </c>
      <c r="M628" s="3">
        <v>73.58</v>
      </c>
      <c r="N628" s="1" t="s">
        <v>29</v>
      </c>
      <c r="O628" s="1" t="s">
        <v>37</v>
      </c>
    </row>
    <row r="629" spans="1:15" x14ac:dyDescent="0.3">
      <c r="A629" s="1" t="s">
        <v>2469</v>
      </c>
      <c r="B629" s="2">
        <v>45099</v>
      </c>
      <c r="C629" s="1" t="s">
        <v>6672</v>
      </c>
      <c r="D629" s="1" t="s">
        <v>24</v>
      </c>
      <c r="E629">
        <v>2023</v>
      </c>
      <c r="F629" s="1" t="s">
        <v>424</v>
      </c>
      <c r="G629" s="1" t="s">
        <v>425</v>
      </c>
      <c r="H629" s="1" t="s">
        <v>2470</v>
      </c>
      <c r="I629" s="1" t="s">
        <v>2471</v>
      </c>
      <c r="J629" s="1" t="s">
        <v>70</v>
      </c>
      <c r="K629" s="3">
        <v>20.81</v>
      </c>
      <c r="L629">
        <v>3</v>
      </c>
      <c r="M629" s="3">
        <v>62.43</v>
      </c>
      <c r="N629" s="1" t="s">
        <v>29</v>
      </c>
      <c r="O629" s="1" t="s">
        <v>37</v>
      </c>
    </row>
    <row r="630" spans="1:15" x14ac:dyDescent="0.3">
      <c r="A630" s="1" t="s">
        <v>2472</v>
      </c>
      <c r="B630" s="2">
        <v>45838</v>
      </c>
      <c r="C630" s="1" t="s">
        <v>6667</v>
      </c>
      <c r="D630" s="1" t="s">
        <v>24</v>
      </c>
      <c r="E630">
        <v>2025</v>
      </c>
      <c r="F630" s="1" t="s">
        <v>2473</v>
      </c>
      <c r="G630" s="1" t="s">
        <v>2474</v>
      </c>
      <c r="H630" s="1" t="s">
        <v>63</v>
      </c>
      <c r="I630" s="1" t="s">
        <v>2475</v>
      </c>
      <c r="J630" s="1" t="s">
        <v>51</v>
      </c>
      <c r="K630" s="3">
        <v>6.36</v>
      </c>
      <c r="L630">
        <v>5</v>
      </c>
      <c r="M630" s="3">
        <v>31.8</v>
      </c>
      <c r="N630" s="1" t="s">
        <v>21</v>
      </c>
      <c r="O630" s="1" t="s">
        <v>95</v>
      </c>
    </row>
    <row r="631" spans="1:15" x14ac:dyDescent="0.3">
      <c r="A631" s="1" t="s">
        <v>2476</v>
      </c>
      <c r="B631" s="2">
        <v>44824</v>
      </c>
      <c r="C631" s="1" t="s">
        <v>6671</v>
      </c>
      <c r="D631" s="1" t="s">
        <v>60</v>
      </c>
      <c r="E631">
        <v>2022</v>
      </c>
      <c r="F631" s="1" t="s">
        <v>2477</v>
      </c>
      <c r="G631" s="1" t="s">
        <v>2478</v>
      </c>
      <c r="H631" s="1" t="s">
        <v>1518</v>
      </c>
      <c r="I631" s="1" t="s">
        <v>1519</v>
      </c>
      <c r="J631" s="1" t="s">
        <v>70</v>
      </c>
      <c r="K631" s="3">
        <v>24.94</v>
      </c>
      <c r="L631">
        <v>2</v>
      </c>
      <c r="M631" s="3">
        <v>49.88</v>
      </c>
      <c r="N631" s="1" t="s">
        <v>29</v>
      </c>
      <c r="O631" s="1" t="s">
        <v>80</v>
      </c>
    </row>
    <row r="632" spans="1:15" x14ac:dyDescent="0.3">
      <c r="A632" s="1" t="s">
        <v>2479</v>
      </c>
      <c r="B632" s="2">
        <v>45564</v>
      </c>
      <c r="C632" s="1" t="s">
        <v>6666</v>
      </c>
      <c r="D632" s="1" t="s">
        <v>60</v>
      </c>
      <c r="E632">
        <v>2024</v>
      </c>
      <c r="F632" s="1" t="s">
        <v>322</v>
      </c>
      <c r="G632" s="1" t="s">
        <v>864</v>
      </c>
      <c r="H632" s="1" t="s">
        <v>559</v>
      </c>
      <c r="I632" s="1" t="s">
        <v>560</v>
      </c>
      <c r="J632" s="1" t="s">
        <v>20</v>
      </c>
      <c r="K632" s="3">
        <v>41.26</v>
      </c>
      <c r="L632">
        <v>3</v>
      </c>
      <c r="M632" s="3">
        <v>123.78</v>
      </c>
      <c r="N632" s="1" t="s">
        <v>21</v>
      </c>
      <c r="O632" s="1" t="s">
        <v>22</v>
      </c>
    </row>
    <row r="633" spans="1:15" x14ac:dyDescent="0.3">
      <c r="A633" s="1" t="s">
        <v>2480</v>
      </c>
      <c r="B633" s="2">
        <v>45842</v>
      </c>
      <c r="C633" s="1" t="s">
        <v>6668</v>
      </c>
      <c r="D633" s="1" t="s">
        <v>32</v>
      </c>
      <c r="E633">
        <v>2025</v>
      </c>
      <c r="F633" s="1" t="s">
        <v>1569</v>
      </c>
      <c r="G633" s="1" t="s">
        <v>1698</v>
      </c>
      <c r="H633" s="1" t="s">
        <v>821</v>
      </c>
      <c r="I633" s="1" t="s">
        <v>822</v>
      </c>
      <c r="J633" s="1" t="s">
        <v>70</v>
      </c>
      <c r="K633" s="3">
        <v>9.56</v>
      </c>
      <c r="L633">
        <v>4</v>
      </c>
      <c r="M633" s="3">
        <v>38.24</v>
      </c>
      <c r="N633" s="1" t="s">
        <v>21</v>
      </c>
      <c r="O633" s="1" t="s">
        <v>193</v>
      </c>
    </row>
    <row r="634" spans="1:15" x14ac:dyDescent="0.3">
      <c r="A634" s="1" t="s">
        <v>2481</v>
      </c>
      <c r="B634" s="2">
        <v>45122</v>
      </c>
      <c r="C634" s="1" t="s">
        <v>6673</v>
      </c>
      <c r="D634" s="1" t="s">
        <v>32</v>
      </c>
      <c r="E634">
        <v>2023</v>
      </c>
      <c r="F634" s="1" t="s">
        <v>2482</v>
      </c>
      <c r="G634" s="1" t="s">
        <v>2483</v>
      </c>
      <c r="H634" s="1" t="s">
        <v>1939</v>
      </c>
      <c r="I634" s="1" t="s">
        <v>2484</v>
      </c>
      <c r="J634" s="1" t="s">
        <v>51</v>
      </c>
      <c r="K634" s="3">
        <v>48.17</v>
      </c>
      <c r="L634">
        <v>2</v>
      </c>
      <c r="M634" s="3">
        <v>96.34</v>
      </c>
      <c r="N634" s="1" t="s">
        <v>29</v>
      </c>
      <c r="O634" s="1" t="s">
        <v>52</v>
      </c>
    </row>
    <row r="635" spans="1:15" x14ac:dyDescent="0.3">
      <c r="A635" s="1" t="s">
        <v>2485</v>
      </c>
      <c r="B635" s="2">
        <v>45173</v>
      </c>
      <c r="C635" s="1" t="s">
        <v>6667</v>
      </c>
      <c r="D635" s="1" t="s">
        <v>60</v>
      </c>
      <c r="E635">
        <v>2023</v>
      </c>
      <c r="F635" s="1" t="s">
        <v>601</v>
      </c>
      <c r="G635" s="1" t="s">
        <v>602</v>
      </c>
      <c r="H635" s="1" t="s">
        <v>1194</v>
      </c>
      <c r="I635" s="1" t="s">
        <v>1195</v>
      </c>
      <c r="J635" s="1" t="s">
        <v>20</v>
      </c>
      <c r="K635" s="3">
        <v>18.440000000000001</v>
      </c>
      <c r="L635">
        <v>4</v>
      </c>
      <c r="M635" s="3">
        <v>73.760000000000005</v>
      </c>
      <c r="N635" s="1" t="s">
        <v>29</v>
      </c>
      <c r="O635" s="1" t="s">
        <v>37</v>
      </c>
    </row>
    <row r="636" spans="1:15" x14ac:dyDescent="0.3">
      <c r="A636" s="1" t="s">
        <v>2486</v>
      </c>
      <c r="B636" s="2">
        <v>45026</v>
      </c>
      <c r="C636" s="1" t="s">
        <v>6667</v>
      </c>
      <c r="D636" s="1" t="s">
        <v>82</v>
      </c>
      <c r="E636">
        <v>2023</v>
      </c>
      <c r="F636" s="1" t="s">
        <v>396</v>
      </c>
      <c r="G636" s="1" t="s">
        <v>2487</v>
      </c>
      <c r="H636" s="1" t="s">
        <v>2488</v>
      </c>
      <c r="I636" s="1" t="s">
        <v>2489</v>
      </c>
      <c r="J636" s="1" t="s">
        <v>51</v>
      </c>
      <c r="K636" s="3">
        <v>21.82</v>
      </c>
      <c r="L636">
        <v>1</v>
      </c>
      <c r="M636" s="3">
        <v>21.82</v>
      </c>
      <c r="N636" s="1" t="s">
        <v>29</v>
      </c>
      <c r="O636" s="1" t="s">
        <v>37</v>
      </c>
    </row>
    <row r="637" spans="1:15" x14ac:dyDescent="0.3">
      <c r="A637" s="1" t="s">
        <v>2490</v>
      </c>
      <c r="B637" s="2">
        <v>45572</v>
      </c>
      <c r="C637" s="1" t="s">
        <v>6667</v>
      </c>
      <c r="D637" s="1" t="s">
        <v>133</v>
      </c>
      <c r="E637">
        <v>2024</v>
      </c>
      <c r="F637" s="1" t="s">
        <v>2491</v>
      </c>
      <c r="G637" s="1" t="s">
        <v>2492</v>
      </c>
      <c r="H637" s="1" t="s">
        <v>2493</v>
      </c>
      <c r="I637" s="1" t="s">
        <v>2494</v>
      </c>
      <c r="J637" s="1" t="s">
        <v>51</v>
      </c>
      <c r="K637" s="3">
        <v>35.17</v>
      </c>
      <c r="L637">
        <v>4</v>
      </c>
      <c r="M637" s="3">
        <v>140.68</v>
      </c>
      <c r="N637" s="1" t="s">
        <v>21</v>
      </c>
      <c r="O637" s="1" t="s">
        <v>44</v>
      </c>
    </row>
    <row r="638" spans="1:15" x14ac:dyDescent="0.3">
      <c r="A638" s="1" t="s">
        <v>2495</v>
      </c>
      <c r="B638" s="2">
        <v>44965</v>
      </c>
      <c r="C638" s="1" t="s">
        <v>6670</v>
      </c>
      <c r="D638" s="1" t="s">
        <v>39</v>
      </c>
      <c r="E638">
        <v>2023</v>
      </c>
      <c r="F638" s="1" t="s">
        <v>396</v>
      </c>
      <c r="G638" s="1" t="s">
        <v>397</v>
      </c>
      <c r="H638" s="1" t="s">
        <v>213</v>
      </c>
      <c r="I638" s="1" t="s">
        <v>214</v>
      </c>
      <c r="J638" s="1" t="s">
        <v>70</v>
      </c>
      <c r="K638" s="3">
        <v>16.02</v>
      </c>
      <c r="L638">
        <v>4</v>
      </c>
      <c r="M638" s="3">
        <v>64.08</v>
      </c>
      <c r="N638" s="1" t="s">
        <v>6669</v>
      </c>
      <c r="O638" s="1" t="s">
        <v>37</v>
      </c>
    </row>
    <row r="639" spans="1:15" x14ac:dyDescent="0.3">
      <c r="A639" s="1" t="s">
        <v>2496</v>
      </c>
      <c r="B639" s="2">
        <v>45122</v>
      </c>
      <c r="C639" s="1" t="s">
        <v>6673</v>
      </c>
      <c r="D639" s="1" t="s">
        <v>32</v>
      </c>
      <c r="E639">
        <v>2023</v>
      </c>
      <c r="F639" s="1" t="s">
        <v>1123</v>
      </c>
      <c r="G639" s="1" t="s">
        <v>1222</v>
      </c>
      <c r="H639" s="1" t="s">
        <v>2497</v>
      </c>
      <c r="I639" s="1" t="s">
        <v>2498</v>
      </c>
      <c r="J639" s="1" t="s">
        <v>20</v>
      </c>
      <c r="K639" s="3">
        <v>31.23</v>
      </c>
      <c r="L639">
        <v>2</v>
      </c>
      <c r="M639" s="3">
        <v>62.46</v>
      </c>
      <c r="N639" s="1" t="s">
        <v>6669</v>
      </c>
      <c r="O639" s="1" t="s">
        <v>80</v>
      </c>
    </row>
    <row r="640" spans="1:15" x14ac:dyDescent="0.3">
      <c r="A640" s="1" t="s">
        <v>2499</v>
      </c>
      <c r="B640" s="2">
        <v>45634</v>
      </c>
      <c r="C640" s="1" t="s">
        <v>6666</v>
      </c>
      <c r="D640" s="1" t="s">
        <v>107</v>
      </c>
      <c r="E640">
        <v>2024</v>
      </c>
      <c r="F640" s="1" t="s">
        <v>1344</v>
      </c>
      <c r="G640" s="1" t="s">
        <v>1345</v>
      </c>
      <c r="H640" s="1" t="s">
        <v>2500</v>
      </c>
      <c r="I640" s="1" t="s">
        <v>2501</v>
      </c>
      <c r="J640" s="1" t="s">
        <v>70</v>
      </c>
      <c r="K640" s="3">
        <v>39.549999999999997</v>
      </c>
      <c r="L640">
        <v>4</v>
      </c>
      <c r="M640" s="3">
        <v>158.19999999999999</v>
      </c>
      <c r="N640" s="1" t="s">
        <v>6669</v>
      </c>
      <c r="O640" s="1" t="s">
        <v>30</v>
      </c>
    </row>
    <row r="641" spans="1:15" x14ac:dyDescent="0.3">
      <c r="A641" s="1" t="s">
        <v>2502</v>
      </c>
      <c r="B641" s="2">
        <v>45262</v>
      </c>
      <c r="C641" s="1" t="s">
        <v>6673</v>
      </c>
      <c r="D641" s="1" t="s">
        <v>107</v>
      </c>
      <c r="E641">
        <v>2023</v>
      </c>
      <c r="F641" s="1" t="s">
        <v>1304</v>
      </c>
      <c r="G641" s="1" t="s">
        <v>1759</v>
      </c>
      <c r="H641" s="1" t="s">
        <v>78</v>
      </c>
      <c r="I641" s="1" t="s">
        <v>79</v>
      </c>
      <c r="J641" s="1" t="s">
        <v>70</v>
      </c>
      <c r="K641" s="3">
        <v>42.91</v>
      </c>
      <c r="L641">
        <v>4</v>
      </c>
      <c r="M641" s="3">
        <v>171.64</v>
      </c>
      <c r="N641" s="1" t="s">
        <v>6669</v>
      </c>
      <c r="O641" s="1" t="s">
        <v>37</v>
      </c>
    </row>
    <row r="642" spans="1:15" x14ac:dyDescent="0.3">
      <c r="A642" s="1" t="s">
        <v>2503</v>
      </c>
      <c r="B642" s="2">
        <v>45241</v>
      </c>
      <c r="C642" s="1" t="s">
        <v>6673</v>
      </c>
      <c r="D642" s="1" t="s">
        <v>54</v>
      </c>
      <c r="E642">
        <v>2023</v>
      </c>
      <c r="F642" s="1" t="s">
        <v>2028</v>
      </c>
      <c r="G642" s="1" t="s">
        <v>180</v>
      </c>
      <c r="H642" s="1" t="s">
        <v>2504</v>
      </c>
      <c r="I642" s="1" t="s">
        <v>2505</v>
      </c>
      <c r="J642" s="1" t="s">
        <v>70</v>
      </c>
      <c r="K642" s="3">
        <v>24.22</v>
      </c>
      <c r="L642">
        <v>3</v>
      </c>
      <c r="M642" s="3">
        <v>72.66</v>
      </c>
      <c r="N642" s="1" t="s">
        <v>6669</v>
      </c>
      <c r="O642" s="1" t="s">
        <v>52</v>
      </c>
    </row>
    <row r="643" spans="1:15" x14ac:dyDescent="0.3">
      <c r="A643" s="1" t="s">
        <v>2506</v>
      </c>
      <c r="B643" s="2">
        <v>45112</v>
      </c>
      <c r="C643" s="1" t="s">
        <v>6670</v>
      </c>
      <c r="D643" s="1" t="s">
        <v>32</v>
      </c>
      <c r="E643">
        <v>2023</v>
      </c>
      <c r="F643" s="1" t="s">
        <v>2507</v>
      </c>
      <c r="G643" s="1" t="s">
        <v>2508</v>
      </c>
      <c r="H643" s="1" t="s">
        <v>2509</v>
      </c>
      <c r="I643" s="1" t="s">
        <v>2510</v>
      </c>
      <c r="J643" s="1" t="s">
        <v>87</v>
      </c>
      <c r="K643" s="3">
        <v>30.77</v>
      </c>
      <c r="L643">
        <v>1</v>
      </c>
      <c r="M643" s="3">
        <v>30.77</v>
      </c>
      <c r="N643" s="1" t="s">
        <v>21</v>
      </c>
      <c r="O643" s="1" t="s">
        <v>30</v>
      </c>
    </row>
    <row r="644" spans="1:15" x14ac:dyDescent="0.3">
      <c r="A644" s="1" t="s">
        <v>2511</v>
      </c>
      <c r="B644" s="2">
        <v>44947</v>
      </c>
      <c r="C644" s="1" t="s">
        <v>6673</v>
      </c>
      <c r="D644" s="1" t="s">
        <v>210</v>
      </c>
      <c r="E644">
        <v>2023</v>
      </c>
      <c r="F644" s="1" t="s">
        <v>419</v>
      </c>
      <c r="G644" s="1" t="s">
        <v>2512</v>
      </c>
      <c r="H644" s="1" t="s">
        <v>1566</v>
      </c>
      <c r="I644" s="1" t="s">
        <v>2513</v>
      </c>
      <c r="J644" s="1" t="s">
        <v>87</v>
      </c>
      <c r="K644" s="3">
        <v>41.51</v>
      </c>
      <c r="L644">
        <v>4</v>
      </c>
      <c r="M644" s="3">
        <v>166.04</v>
      </c>
      <c r="N644" s="1" t="s">
        <v>21</v>
      </c>
      <c r="O644" s="1" t="s">
        <v>44</v>
      </c>
    </row>
    <row r="645" spans="1:15" x14ac:dyDescent="0.3">
      <c r="A645" s="1" t="s">
        <v>2514</v>
      </c>
      <c r="B645" s="2">
        <v>45096</v>
      </c>
      <c r="C645" s="1" t="s">
        <v>6667</v>
      </c>
      <c r="D645" s="1" t="s">
        <v>24</v>
      </c>
      <c r="E645">
        <v>2023</v>
      </c>
      <c r="F645" s="1" t="s">
        <v>2515</v>
      </c>
      <c r="G645" s="1" t="s">
        <v>2516</v>
      </c>
      <c r="H645" s="1" t="s">
        <v>2517</v>
      </c>
      <c r="I645" s="1" t="s">
        <v>2518</v>
      </c>
      <c r="J645" s="1" t="s">
        <v>20</v>
      </c>
      <c r="K645" s="3">
        <v>45.25</v>
      </c>
      <c r="L645">
        <v>3</v>
      </c>
      <c r="M645" s="3">
        <v>135.75</v>
      </c>
      <c r="N645" s="1" t="s">
        <v>88</v>
      </c>
      <c r="O645" s="1" t="s">
        <v>30</v>
      </c>
    </row>
    <row r="646" spans="1:15" x14ac:dyDescent="0.3">
      <c r="A646" s="1" t="s">
        <v>2519</v>
      </c>
      <c r="B646" s="2">
        <v>45152</v>
      </c>
      <c r="C646" s="1" t="s">
        <v>6667</v>
      </c>
      <c r="D646" s="1" t="s">
        <v>90</v>
      </c>
      <c r="E646">
        <v>2023</v>
      </c>
      <c r="F646" s="1" t="s">
        <v>732</v>
      </c>
      <c r="G646" s="1" t="s">
        <v>2520</v>
      </c>
      <c r="H646" s="1" t="s">
        <v>2521</v>
      </c>
      <c r="I646" s="1" t="s">
        <v>2522</v>
      </c>
      <c r="J646" s="1" t="s">
        <v>20</v>
      </c>
      <c r="K646" s="3">
        <v>17.97</v>
      </c>
      <c r="L646">
        <v>5</v>
      </c>
      <c r="M646" s="3">
        <v>89.85</v>
      </c>
      <c r="N646" s="1" t="s">
        <v>6669</v>
      </c>
      <c r="O646" s="1" t="s">
        <v>193</v>
      </c>
    </row>
    <row r="647" spans="1:15" x14ac:dyDescent="0.3">
      <c r="A647" s="1" t="s">
        <v>2523</v>
      </c>
      <c r="B647" s="2">
        <v>44843</v>
      </c>
      <c r="C647" s="1" t="s">
        <v>6666</v>
      </c>
      <c r="D647" s="1" t="s">
        <v>133</v>
      </c>
      <c r="E647">
        <v>2022</v>
      </c>
      <c r="F647" s="1" t="s">
        <v>1063</v>
      </c>
      <c r="G647" s="1" t="s">
        <v>2524</v>
      </c>
      <c r="H647" s="1" t="s">
        <v>886</v>
      </c>
      <c r="I647" s="1" t="s">
        <v>2525</v>
      </c>
      <c r="J647" s="1" t="s">
        <v>70</v>
      </c>
      <c r="K647" s="3">
        <v>35.9</v>
      </c>
      <c r="L647">
        <v>5</v>
      </c>
      <c r="M647" s="3">
        <v>179.5</v>
      </c>
      <c r="N647" s="1" t="s">
        <v>21</v>
      </c>
      <c r="O647" s="1" t="s">
        <v>22</v>
      </c>
    </row>
    <row r="648" spans="1:15" x14ac:dyDescent="0.3">
      <c r="A648" s="1" t="s">
        <v>2526</v>
      </c>
      <c r="B648" s="2">
        <v>45245</v>
      </c>
      <c r="C648" s="1" t="s">
        <v>6670</v>
      </c>
      <c r="D648" s="1" t="s">
        <v>54</v>
      </c>
      <c r="E648">
        <v>2023</v>
      </c>
      <c r="F648" s="1" t="s">
        <v>169</v>
      </c>
      <c r="G648" s="1" t="s">
        <v>507</v>
      </c>
      <c r="H648" s="1" t="s">
        <v>2527</v>
      </c>
      <c r="I648" s="1" t="s">
        <v>2528</v>
      </c>
      <c r="J648" s="1" t="s">
        <v>20</v>
      </c>
      <c r="K648" s="3">
        <v>17.579999999999998</v>
      </c>
      <c r="L648">
        <v>1</v>
      </c>
      <c r="M648" s="3">
        <v>17.579999999999998</v>
      </c>
      <c r="N648" s="1" t="s">
        <v>21</v>
      </c>
      <c r="O648" s="1" t="s">
        <v>37</v>
      </c>
    </row>
    <row r="649" spans="1:15" x14ac:dyDescent="0.3">
      <c r="A649" s="1" t="s">
        <v>2529</v>
      </c>
      <c r="B649" s="2">
        <v>45090</v>
      </c>
      <c r="C649" s="1" t="s">
        <v>6671</v>
      </c>
      <c r="D649" s="1" t="s">
        <v>24</v>
      </c>
      <c r="E649">
        <v>2023</v>
      </c>
      <c r="F649" s="1" t="s">
        <v>1095</v>
      </c>
      <c r="G649" s="1" t="s">
        <v>1151</v>
      </c>
      <c r="H649" s="1" t="s">
        <v>1713</v>
      </c>
      <c r="I649" s="1" t="s">
        <v>1714</v>
      </c>
      <c r="J649" s="1" t="s">
        <v>70</v>
      </c>
      <c r="K649" s="3">
        <v>24.83</v>
      </c>
      <c r="L649">
        <v>1</v>
      </c>
      <c r="M649" s="3">
        <v>24.83</v>
      </c>
      <c r="N649" s="1" t="s">
        <v>21</v>
      </c>
      <c r="O649" s="1" t="s">
        <v>22</v>
      </c>
    </row>
    <row r="650" spans="1:15" x14ac:dyDescent="0.3">
      <c r="A650" s="1" t="s">
        <v>2530</v>
      </c>
      <c r="B650" s="2">
        <v>44923</v>
      </c>
      <c r="C650" s="1" t="s">
        <v>6670</v>
      </c>
      <c r="D650" s="1" t="s">
        <v>107</v>
      </c>
      <c r="E650">
        <v>2022</v>
      </c>
      <c r="F650" s="1" t="s">
        <v>1942</v>
      </c>
      <c r="G650" s="1" t="s">
        <v>1943</v>
      </c>
      <c r="H650" s="1" t="s">
        <v>891</v>
      </c>
      <c r="I650" s="1" t="s">
        <v>2531</v>
      </c>
      <c r="J650" s="1" t="s">
        <v>20</v>
      </c>
      <c r="K650" s="3">
        <v>14.57</v>
      </c>
      <c r="L650">
        <v>5</v>
      </c>
      <c r="M650" s="3">
        <v>72.849999999999994</v>
      </c>
      <c r="N650" s="1" t="s">
        <v>29</v>
      </c>
      <c r="O650" s="1" t="s">
        <v>80</v>
      </c>
    </row>
    <row r="651" spans="1:15" x14ac:dyDescent="0.3">
      <c r="A651" s="1" t="s">
        <v>2532</v>
      </c>
      <c r="B651" s="2">
        <v>45042</v>
      </c>
      <c r="C651" s="1" t="s">
        <v>6670</v>
      </c>
      <c r="D651" s="1" t="s">
        <v>82</v>
      </c>
      <c r="E651">
        <v>2023</v>
      </c>
      <c r="F651" s="1" t="s">
        <v>2533</v>
      </c>
      <c r="G651" s="1" t="s">
        <v>2534</v>
      </c>
      <c r="H651" s="1" t="s">
        <v>2535</v>
      </c>
      <c r="I651" s="1" t="s">
        <v>2536</v>
      </c>
      <c r="J651" s="1" t="s">
        <v>70</v>
      </c>
      <c r="K651" s="3">
        <v>22.32</v>
      </c>
      <c r="L651">
        <v>4</v>
      </c>
      <c r="M651" s="3">
        <v>89.28</v>
      </c>
      <c r="N651" s="1" t="s">
        <v>6669</v>
      </c>
      <c r="O651" s="1" t="s">
        <v>22</v>
      </c>
    </row>
    <row r="652" spans="1:15" x14ac:dyDescent="0.3">
      <c r="A652" s="1" t="s">
        <v>2537</v>
      </c>
      <c r="B652" s="2">
        <v>45431</v>
      </c>
      <c r="C652" s="1" t="s">
        <v>6666</v>
      </c>
      <c r="D652" s="1" t="s">
        <v>46</v>
      </c>
      <c r="E652">
        <v>2024</v>
      </c>
      <c r="F652" s="1" t="s">
        <v>2491</v>
      </c>
      <c r="G652" s="1" t="s">
        <v>2538</v>
      </c>
      <c r="H652" s="1" t="s">
        <v>2539</v>
      </c>
      <c r="I652" s="1" t="s">
        <v>2540</v>
      </c>
      <c r="J652" s="1" t="s">
        <v>20</v>
      </c>
      <c r="K652" s="3">
        <v>48.35</v>
      </c>
      <c r="L652">
        <v>4</v>
      </c>
      <c r="M652" s="3">
        <v>193.4</v>
      </c>
      <c r="N652" s="1" t="s">
        <v>88</v>
      </c>
      <c r="O652" s="1" t="s">
        <v>193</v>
      </c>
    </row>
    <row r="653" spans="1:15" x14ac:dyDescent="0.3">
      <c r="A653" s="1" t="s">
        <v>2541</v>
      </c>
      <c r="B653" s="2">
        <v>45329</v>
      </c>
      <c r="C653" s="1" t="s">
        <v>6670</v>
      </c>
      <c r="D653" s="1" t="s">
        <v>39</v>
      </c>
      <c r="E653">
        <v>2024</v>
      </c>
      <c r="F653" s="1" t="s">
        <v>2542</v>
      </c>
      <c r="G653" s="1" t="s">
        <v>2543</v>
      </c>
      <c r="H653" s="1" t="s">
        <v>421</v>
      </c>
      <c r="I653" s="1" t="s">
        <v>422</v>
      </c>
      <c r="J653" s="1" t="s">
        <v>70</v>
      </c>
      <c r="K653" s="3">
        <v>11.6</v>
      </c>
      <c r="L653">
        <v>2</v>
      </c>
      <c r="M653" s="3">
        <v>23.2</v>
      </c>
      <c r="N653" s="1" t="s">
        <v>21</v>
      </c>
      <c r="O653" s="1" t="s">
        <v>80</v>
      </c>
    </row>
    <row r="654" spans="1:15" x14ac:dyDescent="0.3">
      <c r="A654" s="1" t="s">
        <v>2544</v>
      </c>
      <c r="B654" s="2">
        <v>44811</v>
      </c>
      <c r="C654" s="1" t="s">
        <v>6670</v>
      </c>
      <c r="D654" s="1" t="s">
        <v>60</v>
      </c>
      <c r="E654">
        <v>2022</v>
      </c>
      <c r="F654" s="1" t="s">
        <v>1408</v>
      </c>
      <c r="G654" s="1" t="s">
        <v>1409</v>
      </c>
      <c r="H654" s="1" t="s">
        <v>191</v>
      </c>
      <c r="I654" s="1" t="s">
        <v>2545</v>
      </c>
      <c r="J654" s="1" t="s">
        <v>51</v>
      </c>
      <c r="K654" s="3">
        <v>41.01</v>
      </c>
      <c r="L654">
        <v>4</v>
      </c>
      <c r="M654" s="3">
        <v>164.04</v>
      </c>
      <c r="N654" s="1" t="s">
        <v>21</v>
      </c>
      <c r="O654" s="1" t="s">
        <v>44</v>
      </c>
    </row>
    <row r="655" spans="1:15" x14ac:dyDescent="0.3">
      <c r="A655" s="1" t="s">
        <v>2546</v>
      </c>
      <c r="B655" s="2">
        <v>44976</v>
      </c>
      <c r="C655" s="1" t="s">
        <v>6666</v>
      </c>
      <c r="D655" s="1" t="s">
        <v>39</v>
      </c>
      <c r="E655">
        <v>2023</v>
      </c>
      <c r="F655" s="1" t="s">
        <v>992</v>
      </c>
      <c r="G655" s="1" t="s">
        <v>993</v>
      </c>
      <c r="H655" s="1" t="s">
        <v>2356</v>
      </c>
      <c r="I655" s="1" t="s">
        <v>2547</v>
      </c>
      <c r="J655" s="1" t="s">
        <v>51</v>
      </c>
      <c r="K655" s="3">
        <v>23.66</v>
      </c>
      <c r="L655">
        <v>1</v>
      </c>
      <c r="M655" s="3">
        <v>23.66</v>
      </c>
      <c r="N655" s="1" t="s">
        <v>21</v>
      </c>
      <c r="O655" s="1" t="s">
        <v>193</v>
      </c>
    </row>
    <row r="656" spans="1:15" x14ac:dyDescent="0.3">
      <c r="A656" s="1" t="s">
        <v>2548</v>
      </c>
      <c r="B656" s="2">
        <v>45302</v>
      </c>
      <c r="C656" s="1" t="s">
        <v>6672</v>
      </c>
      <c r="D656" s="1" t="s">
        <v>210</v>
      </c>
      <c r="E656">
        <v>2024</v>
      </c>
      <c r="F656" s="1" t="s">
        <v>2549</v>
      </c>
      <c r="G656" s="1" t="s">
        <v>2550</v>
      </c>
      <c r="H656" s="1" t="s">
        <v>2551</v>
      </c>
      <c r="I656" s="1" t="s">
        <v>2552</v>
      </c>
      <c r="J656" s="1" t="s">
        <v>51</v>
      </c>
      <c r="K656" s="3">
        <v>13.88</v>
      </c>
      <c r="L656">
        <v>3</v>
      </c>
      <c r="M656" s="3">
        <v>41.64</v>
      </c>
      <c r="N656" s="1" t="s">
        <v>29</v>
      </c>
      <c r="O656" s="1" t="s">
        <v>30</v>
      </c>
    </row>
    <row r="657" spans="1:15" x14ac:dyDescent="0.3">
      <c r="A657" s="1" t="s">
        <v>2553</v>
      </c>
      <c r="B657" s="2">
        <v>44927</v>
      </c>
      <c r="C657" s="1" t="s">
        <v>6666</v>
      </c>
      <c r="D657" s="1" t="s">
        <v>210</v>
      </c>
      <c r="E657">
        <v>2023</v>
      </c>
      <c r="F657" s="1" t="s">
        <v>2554</v>
      </c>
      <c r="G657" s="1" t="s">
        <v>2555</v>
      </c>
      <c r="H657" s="1" t="s">
        <v>1859</v>
      </c>
      <c r="I657" s="1" t="s">
        <v>1860</v>
      </c>
      <c r="J657" s="1" t="s">
        <v>70</v>
      </c>
      <c r="K657" s="3">
        <v>43.25</v>
      </c>
      <c r="L657">
        <v>1</v>
      </c>
      <c r="M657" s="3">
        <v>43.25</v>
      </c>
      <c r="N657" s="1" t="s">
        <v>21</v>
      </c>
      <c r="O657" s="1" t="s">
        <v>37</v>
      </c>
    </row>
    <row r="658" spans="1:15" x14ac:dyDescent="0.3">
      <c r="A658" s="1" t="s">
        <v>2556</v>
      </c>
      <c r="B658" s="2">
        <v>44798</v>
      </c>
      <c r="C658" s="1" t="s">
        <v>6672</v>
      </c>
      <c r="D658" s="1" t="s">
        <v>90</v>
      </c>
      <c r="E658">
        <v>2022</v>
      </c>
      <c r="F658" s="1" t="s">
        <v>1230</v>
      </c>
      <c r="G658" s="1" t="s">
        <v>1231</v>
      </c>
      <c r="H658" s="1" t="s">
        <v>445</v>
      </c>
      <c r="I658" s="1" t="s">
        <v>446</v>
      </c>
      <c r="J658" s="1" t="s">
        <v>87</v>
      </c>
      <c r="K658" s="3">
        <v>42.33</v>
      </c>
      <c r="L658">
        <v>3</v>
      </c>
      <c r="M658" s="3">
        <v>126.99</v>
      </c>
      <c r="N658" s="1" t="s">
        <v>6669</v>
      </c>
      <c r="O658" s="1" t="s">
        <v>44</v>
      </c>
    </row>
    <row r="659" spans="1:15" x14ac:dyDescent="0.3">
      <c r="A659" s="1" t="s">
        <v>2557</v>
      </c>
      <c r="B659" s="2">
        <v>45138</v>
      </c>
      <c r="C659" s="1" t="s">
        <v>6667</v>
      </c>
      <c r="D659" s="1" t="s">
        <v>32</v>
      </c>
      <c r="E659">
        <v>2023</v>
      </c>
      <c r="F659" s="1" t="s">
        <v>308</v>
      </c>
      <c r="G659" s="1" t="s">
        <v>1342</v>
      </c>
      <c r="H659" s="1" t="s">
        <v>355</v>
      </c>
      <c r="I659" s="1" t="s">
        <v>2558</v>
      </c>
      <c r="J659" s="1" t="s">
        <v>51</v>
      </c>
      <c r="K659" s="3">
        <v>30.84</v>
      </c>
      <c r="L659">
        <v>2</v>
      </c>
      <c r="M659" s="3">
        <v>61.68</v>
      </c>
      <c r="N659" s="1" t="s">
        <v>21</v>
      </c>
      <c r="O659" s="1" t="s">
        <v>193</v>
      </c>
    </row>
    <row r="660" spans="1:15" x14ac:dyDescent="0.3">
      <c r="A660" s="1" t="s">
        <v>2559</v>
      </c>
      <c r="B660" s="2">
        <v>45517</v>
      </c>
      <c r="C660" s="1" t="s">
        <v>6671</v>
      </c>
      <c r="D660" s="1" t="s">
        <v>90</v>
      </c>
      <c r="E660">
        <v>2024</v>
      </c>
      <c r="F660" s="1" t="s">
        <v>921</v>
      </c>
      <c r="G660" s="1" t="s">
        <v>2560</v>
      </c>
      <c r="H660" s="1" t="s">
        <v>2561</v>
      </c>
      <c r="I660" s="1" t="s">
        <v>2562</v>
      </c>
      <c r="J660" s="1" t="s">
        <v>87</v>
      </c>
      <c r="K660" s="3">
        <v>9.64</v>
      </c>
      <c r="L660">
        <v>3</v>
      </c>
      <c r="M660" s="3">
        <v>28.92</v>
      </c>
      <c r="N660" s="1" t="s">
        <v>6669</v>
      </c>
      <c r="O660" s="1" t="s">
        <v>193</v>
      </c>
    </row>
    <row r="661" spans="1:15" x14ac:dyDescent="0.3">
      <c r="A661" s="1" t="s">
        <v>2563</v>
      </c>
      <c r="B661" s="2">
        <v>45091</v>
      </c>
      <c r="C661" s="1" t="s">
        <v>6670</v>
      </c>
      <c r="D661" s="1" t="s">
        <v>24</v>
      </c>
      <c r="E661">
        <v>2023</v>
      </c>
      <c r="F661" s="1" t="s">
        <v>2146</v>
      </c>
      <c r="G661" s="1" t="s">
        <v>2564</v>
      </c>
      <c r="H661" s="1" t="s">
        <v>1590</v>
      </c>
      <c r="I661" s="1" t="s">
        <v>1591</v>
      </c>
      <c r="J661" s="1" t="s">
        <v>70</v>
      </c>
      <c r="K661" s="3">
        <v>25.85</v>
      </c>
      <c r="L661">
        <v>1</v>
      </c>
      <c r="M661" s="3">
        <v>25.85</v>
      </c>
      <c r="N661" s="1" t="s">
        <v>21</v>
      </c>
      <c r="O661" s="1" t="s">
        <v>193</v>
      </c>
    </row>
    <row r="662" spans="1:15" x14ac:dyDescent="0.3">
      <c r="A662" s="1" t="s">
        <v>2565</v>
      </c>
      <c r="B662" s="2">
        <v>44839</v>
      </c>
      <c r="C662" s="1" t="s">
        <v>6670</v>
      </c>
      <c r="D662" s="1" t="s">
        <v>133</v>
      </c>
      <c r="E662">
        <v>2022</v>
      </c>
      <c r="F662" s="1" t="s">
        <v>2089</v>
      </c>
      <c r="G662" s="1" t="s">
        <v>2090</v>
      </c>
      <c r="H662" s="1" t="s">
        <v>2566</v>
      </c>
      <c r="I662" s="1" t="s">
        <v>2567</v>
      </c>
      <c r="J662" s="1" t="s">
        <v>20</v>
      </c>
      <c r="K662" s="3">
        <v>8.17</v>
      </c>
      <c r="L662">
        <v>1</v>
      </c>
      <c r="M662" s="3">
        <v>8.17</v>
      </c>
      <c r="N662" s="1" t="s">
        <v>21</v>
      </c>
      <c r="O662" s="1" t="s">
        <v>22</v>
      </c>
    </row>
    <row r="663" spans="1:15" x14ac:dyDescent="0.3">
      <c r="A663" s="1" t="s">
        <v>2568</v>
      </c>
      <c r="B663" s="2">
        <v>45580</v>
      </c>
      <c r="C663" s="1" t="s">
        <v>6671</v>
      </c>
      <c r="D663" s="1" t="s">
        <v>133</v>
      </c>
      <c r="E663">
        <v>2024</v>
      </c>
      <c r="F663" s="1" t="s">
        <v>992</v>
      </c>
      <c r="G663" s="1" t="s">
        <v>2569</v>
      </c>
      <c r="H663" s="1" t="s">
        <v>851</v>
      </c>
      <c r="I663" s="1" t="s">
        <v>852</v>
      </c>
      <c r="J663" s="1" t="s">
        <v>51</v>
      </c>
      <c r="K663" s="3">
        <v>22.08</v>
      </c>
      <c r="L663">
        <v>2</v>
      </c>
      <c r="M663" s="3">
        <v>44.16</v>
      </c>
      <c r="N663" s="1" t="s">
        <v>29</v>
      </c>
      <c r="O663" s="1" t="s">
        <v>52</v>
      </c>
    </row>
    <row r="664" spans="1:15" x14ac:dyDescent="0.3">
      <c r="A664" s="1" t="s">
        <v>2570</v>
      </c>
      <c r="B664" s="2">
        <v>45411</v>
      </c>
      <c r="C664" s="1" t="s">
        <v>6667</v>
      </c>
      <c r="D664" s="1" t="s">
        <v>82</v>
      </c>
      <c r="E664">
        <v>2024</v>
      </c>
      <c r="F664" s="1" t="s">
        <v>2571</v>
      </c>
      <c r="G664" s="1" t="s">
        <v>2572</v>
      </c>
      <c r="H664" s="1" t="s">
        <v>2174</v>
      </c>
      <c r="I664" s="1" t="s">
        <v>2573</v>
      </c>
      <c r="J664" s="1" t="s">
        <v>51</v>
      </c>
      <c r="K664" s="3">
        <v>33.22</v>
      </c>
      <c r="L664">
        <v>5</v>
      </c>
      <c r="M664" s="3">
        <v>166.1</v>
      </c>
      <c r="N664" s="1" t="s">
        <v>29</v>
      </c>
      <c r="O664" s="1" t="s">
        <v>30</v>
      </c>
    </row>
    <row r="665" spans="1:15" x14ac:dyDescent="0.3">
      <c r="A665" s="1" t="s">
        <v>2574</v>
      </c>
      <c r="B665" s="2">
        <v>45516</v>
      </c>
      <c r="C665" s="1" t="s">
        <v>6667</v>
      </c>
      <c r="D665" s="1" t="s">
        <v>90</v>
      </c>
      <c r="E665">
        <v>2024</v>
      </c>
      <c r="F665" s="1" t="s">
        <v>1405</v>
      </c>
      <c r="G665" s="1" t="s">
        <v>1406</v>
      </c>
      <c r="H665" s="1" t="s">
        <v>2575</v>
      </c>
      <c r="I665" s="1" t="s">
        <v>2576</v>
      </c>
      <c r="J665" s="1" t="s">
        <v>51</v>
      </c>
      <c r="K665" s="3">
        <v>22.33</v>
      </c>
      <c r="L665">
        <v>1</v>
      </c>
      <c r="M665" s="3">
        <v>22.33</v>
      </c>
      <c r="N665" s="1" t="s">
        <v>88</v>
      </c>
      <c r="O665" s="1" t="s">
        <v>44</v>
      </c>
    </row>
    <row r="666" spans="1:15" x14ac:dyDescent="0.3">
      <c r="A666" s="1" t="s">
        <v>2577</v>
      </c>
      <c r="B666" s="2">
        <v>45608</v>
      </c>
      <c r="C666" s="1" t="s">
        <v>6671</v>
      </c>
      <c r="D666" s="1" t="s">
        <v>54</v>
      </c>
      <c r="E666">
        <v>2024</v>
      </c>
      <c r="F666" s="1" t="s">
        <v>794</v>
      </c>
      <c r="G666" s="1" t="s">
        <v>2578</v>
      </c>
      <c r="H666" s="1" t="s">
        <v>2579</v>
      </c>
      <c r="I666" s="1" t="s">
        <v>2580</v>
      </c>
      <c r="J666" s="1" t="s">
        <v>20</v>
      </c>
      <c r="K666" s="3">
        <v>12.25</v>
      </c>
      <c r="L666">
        <v>2</v>
      </c>
      <c r="M666" s="3">
        <v>24.5</v>
      </c>
      <c r="N666" s="1" t="s">
        <v>6669</v>
      </c>
      <c r="O666" s="1" t="s">
        <v>22</v>
      </c>
    </row>
    <row r="667" spans="1:15" x14ac:dyDescent="0.3">
      <c r="A667" s="1" t="s">
        <v>2581</v>
      </c>
      <c r="B667" s="2">
        <v>45211</v>
      </c>
      <c r="C667" s="1" t="s">
        <v>6672</v>
      </c>
      <c r="D667" s="1" t="s">
        <v>133</v>
      </c>
      <c r="E667">
        <v>2023</v>
      </c>
      <c r="F667" s="1" t="s">
        <v>275</v>
      </c>
      <c r="G667" s="1" t="s">
        <v>2582</v>
      </c>
      <c r="H667" s="1" t="s">
        <v>2583</v>
      </c>
      <c r="I667" s="1" t="s">
        <v>2584</v>
      </c>
      <c r="J667" s="1" t="s">
        <v>70</v>
      </c>
      <c r="K667" s="3">
        <v>43.11</v>
      </c>
      <c r="L667">
        <v>2</v>
      </c>
      <c r="M667" s="3">
        <v>86.22</v>
      </c>
      <c r="N667" s="1" t="s">
        <v>88</v>
      </c>
      <c r="O667" s="1" t="s">
        <v>52</v>
      </c>
    </row>
    <row r="668" spans="1:15" x14ac:dyDescent="0.3">
      <c r="A668" s="1" t="s">
        <v>2585</v>
      </c>
      <c r="B668" s="2">
        <v>45361</v>
      </c>
      <c r="C668" s="1" t="s">
        <v>6666</v>
      </c>
      <c r="D668" s="1" t="s">
        <v>15</v>
      </c>
      <c r="E668">
        <v>2024</v>
      </c>
      <c r="F668" s="1" t="s">
        <v>1128</v>
      </c>
      <c r="G668" s="1" t="s">
        <v>2586</v>
      </c>
      <c r="H668" s="1" t="s">
        <v>650</v>
      </c>
      <c r="I668" s="1" t="s">
        <v>651</v>
      </c>
      <c r="J668" s="1" t="s">
        <v>87</v>
      </c>
      <c r="K668" s="3">
        <v>46.7</v>
      </c>
      <c r="L668">
        <v>3</v>
      </c>
      <c r="M668" s="3">
        <v>140.1</v>
      </c>
      <c r="N668" s="1" t="s">
        <v>6669</v>
      </c>
      <c r="O668" s="1" t="s">
        <v>22</v>
      </c>
    </row>
    <row r="669" spans="1:15" x14ac:dyDescent="0.3">
      <c r="A669" s="1" t="s">
        <v>2587</v>
      </c>
      <c r="B669" s="2">
        <v>45522</v>
      </c>
      <c r="C669" s="1" t="s">
        <v>6666</v>
      </c>
      <c r="D669" s="1" t="s">
        <v>90</v>
      </c>
      <c r="E669">
        <v>2024</v>
      </c>
      <c r="F669" s="1" t="s">
        <v>2588</v>
      </c>
      <c r="G669" s="1" t="s">
        <v>2589</v>
      </c>
      <c r="H669" s="1" t="s">
        <v>2590</v>
      </c>
      <c r="I669" s="1" t="s">
        <v>2591</v>
      </c>
      <c r="J669" s="1" t="s">
        <v>20</v>
      </c>
      <c r="K669" s="3">
        <v>10.42</v>
      </c>
      <c r="L669">
        <v>1</v>
      </c>
      <c r="M669" s="3">
        <v>10.42</v>
      </c>
      <c r="N669" s="1" t="s">
        <v>21</v>
      </c>
      <c r="O669" s="1" t="s">
        <v>30</v>
      </c>
    </row>
    <row r="670" spans="1:15" x14ac:dyDescent="0.3">
      <c r="A670" s="1" t="s">
        <v>2592</v>
      </c>
      <c r="B670" s="2">
        <v>45208</v>
      </c>
      <c r="C670" s="1" t="s">
        <v>6667</v>
      </c>
      <c r="D670" s="1" t="s">
        <v>133</v>
      </c>
      <c r="E670">
        <v>2023</v>
      </c>
      <c r="F670" s="1" t="s">
        <v>2593</v>
      </c>
      <c r="G670" s="1" t="s">
        <v>2594</v>
      </c>
      <c r="H670" s="1" t="s">
        <v>2595</v>
      </c>
      <c r="I670" s="1" t="s">
        <v>2596</v>
      </c>
      <c r="J670" s="1" t="s">
        <v>20</v>
      </c>
      <c r="K670" s="3">
        <v>21.44</v>
      </c>
      <c r="L670">
        <v>4</v>
      </c>
      <c r="M670" s="3">
        <v>85.76</v>
      </c>
      <c r="N670" s="1" t="s">
        <v>21</v>
      </c>
      <c r="O670" s="1" t="s">
        <v>37</v>
      </c>
    </row>
    <row r="671" spans="1:15" x14ac:dyDescent="0.3">
      <c r="A671" s="1" t="s">
        <v>2597</v>
      </c>
      <c r="B671" s="2">
        <v>45893</v>
      </c>
      <c r="C671" s="1" t="s">
        <v>6666</v>
      </c>
      <c r="D671" s="1" t="s">
        <v>90</v>
      </c>
      <c r="E671">
        <v>2025</v>
      </c>
      <c r="F671" s="1" t="s">
        <v>1459</v>
      </c>
      <c r="G671" s="1" t="s">
        <v>1460</v>
      </c>
      <c r="H671" s="1" t="s">
        <v>2224</v>
      </c>
      <c r="I671" s="1" t="s">
        <v>2225</v>
      </c>
      <c r="J671" s="1" t="s">
        <v>70</v>
      </c>
      <c r="K671" s="3">
        <v>33.99</v>
      </c>
      <c r="L671">
        <v>2</v>
      </c>
      <c r="M671" s="3">
        <v>67.98</v>
      </c>
      <c r="N671" s="1" t="s">
        <v>29</v>
      </c>
      <c r="O671" s="1" t="s">
        <v>22</v>
      </c>
    </row>
    <row r="672" spans="1:15" x14ac:dyDescent="0.3">
      <c r="A672" s="1" t="s">
        <v>2598</v>
      </c>
      <c r="B672" s="2">
        <v>44924</v>
      </c>
      <c r="C672" s="1" t="s">
        <v>6672</v>
      </c>
      <c r="D672" s="1" t="s">
        <v>107</v>
      </c>
      <c r="E672">
        <v>2022</v>
      </c>
      <c r="F672" s="1" t="s">
        <v>1733</v>
      </c>
      <c r="G672" s="1" t="s">
        <v>2109</v>
      </c>
      <c r="H672" s="1" t="s">
        <v>678</v>
      </c>
      <c r="I672" s="1" t="s">
        <v>2599</v>
      </c>
      <c r="J672" s="1" t="s">
        <v>70</v>
      </c>
      <c r="K672" s="3">
        <v>9.3699999999999992</v>
      </c>
      <c r="L672">
        <v>4</v>
      </c>
      <c r="M672" s="3">
        <v>37.479999999999997</v>
      </c>
      <c r="N672" s="1" t="s">
        <v>21</v>
      </c>
      <c r="O672" s="1" t="s">
        <v>22</v>
      </c>
    </row>
    <row r="673" spans="1:15" x14ac:dyDescent="0.3">
      <c r="A673" s="1" t="s">
        <v>2600</v>
      </c>
      <c r="B673" s="2">
        <v>45578</v>
      </c>
      <c r="C673" s="1" t="s">
        <v>6666</v>
      </c>
      <c r="D673" s="1" t="s">
        <v>133</v>
      </c>
      <c r="E673">
        <v>2024</v>
      </c>
      <c r="F673" s="1" t="s">
        <v>676</v>
      </c>
      <c r="G673" s="1" t="s">
        <v>677</v>
      </c>
      <c r="H673" s="1" t="s">
        <v>1282</v>
      </c>
      <c r="I673" s="1" t="s">
        <v>2601</v>
      </c>
      <c r="J673" s="1" t="s">
        <v>51</v>
      </c>
      <c r="K673" s="3">
        <v>19.29</v>
      </c>
      <c r="L673">
        <v>1</v>
      </c>
      <c r="M673" s="3">
        <v>19.29</v>
      </c>
      <c r="N673" s="1" t="s">
        <v>29</v>
      </c>
      <c r="O673" s="1" t="s">
        <v>52</v>
      </c>
    </row>
    <row r="674" spans="1:15" x14ac:dyDescent="0.3">
      <c r="A674" s="1" t="s">
        <v>2602</v>
      </c>
      <c r="B674" s="2">
        <v>45273</v>
      </c>
      <c r="C674" s="1" t="s">
        <v>6670</v>
      </c>
      <c r="D674" s="1" t="s">
        <v>107</v>
      </c>
      <c r="E674">
        <v>2023</v>
      </c>
      <c r="F674" s="1" t="s">
        <v>1120</v>
      </c>
      <c r="G674" s="1" t="s">
        <v>1121</v>
      </c>
      <c r="H674" s="1" t="s">
        <v>2424</v>
      </c>
      <c r="I674" s="1" t="s">
        <v>2425</v>
      </c>
      <c r="J674" s="1" t="s">
        <v>87</v>
      </c>
      <c r="K674" s="3">
        <v>16.399999999999999</v>
      </c>
      <c r="L674">
        <v>3</v>
      </c>
      <c r="M674" s="3">
        <v>49.2</v>
      </c>
      <c r="N674" s="1" t="s">
        <v>6669</v>
      </c>
      <c r="O674" s="1" t="s">
        <v>37</v>
      </c>
    </row>
    <row r="675" spans="1:15" x14ac:dyDescent="0.3">
      <c r="A675" s="1" t="s">
        <v>2603</v>
      </c>
      <c r="B675" s="2">
        <v>44832</v>
      </c>
      <c r="C675" s="1" t="s">
        <v>6670</v>
      </c>
      <c r="D675" s="1" t="s">
        <v>60</v>
      </c>
      <c r="E675">
        <v>2022</v>
      </c>
      <c r="F675" s="1" t="s">
        <v>1993</v>
      </c>
      <c r="G675" s="1" t="s">
        <v>2434</v>
      </c>
      <c r="H675" s="1" t="s">
        <v>2604</v>
      </c>
      <c r="I675" s="1" t="s">
        <v>2605</v>
      </c>
      <c r="J675" s="1" t="s">
        <v>70</v>
      </c>
      <c r="K675" s="3">
        <v>55.4</v>
      </c>
      <c r="L675">
        <v>2</v>
      </c>
      <c r="M675" s="3">
        <v>110.8</v>
      </c>
      <c r="N675" s="1" t="s">
        <v>21</v>
      </c>
      <c r="O675" s="1" t="s">
        <v>80</v>
      </c>
    </row>
    <row r="676" spans="1:15" x14ac:dyDescent="0.3">
      <c r="A676" s="1" t="s">
        <v>2606</v>
      </c>
      <c r="B676" s="2">
        <v>45380</v>
      </c>
      <c r="C676" s="1" t="s">
        <v>6668</v>
      </c>
      <c r="D676" s="1" t="s">
        <v>15</v>
      </c>
      <c r="E676">
        <v>2024</v>
      </c>
      <c r="F676" s="1" t="s">
        <v>1106</v>
      </c>
      <c r="G676" s="1" t="s">
        <v>2607</v>
      </c>
      <c r="H676" s="1" t="s">
        <v>85</v>
      </c>
      <c r="I676" s="1" t="s">
        <v>86</v>
      </c>
      <c r="J676" s="1" t="s">
        <v>70</v>
      </c>
      <c r="K676" s="3">
        <v>28.66</v>
      </c>
      <c r="L676">
        <v>5</v>
      </c>
      <c r="M676" s="3">
        <v>143.30000000000001</v>
      </c>
      <c r="N676" s="1" t="s">
        <v>29</v>
      </c>
      <c r="O676" s="1" t="s">
        <v>95</v>
      </c>
    </row>
    <row r="677" spans="1:15" x14ac:dyDescent="0.3">
      <c r="A677" s="1" t="s">
        <v>2608</v>
      </c>
      <c r="B677" s="2">
        <v>45326</v>
      </c>
      <c r="C677" s="1" t="s">
        <v>6666</v>
      </c>
      <c r="D677" s="1" t="s">
        <v>39</v>
      </c>
      <c r="E677">
        <v>2024</v>
      </c>
      <c r="F677" s="1" t="s">
        <v>1906</v>
      </c>
      <c r="G677" s="1" t="s">
        <v>2609</v>
      </c>
      <c r="H677" s="1" t="s">
        <v>68</v>
      </c>
      <c r="I677" s="1" t="s">
        <v>2610</v>
      </c>
      <c r="J677" s="1" t="s">
        <v>20</v>
      </c>
      <c r="K677" s="3">
        <v>49.21</v>
      </c>
      <c r="L677">
        <v>1</v>
      </c>
      <c r="M677" s="3">
        <v>49.21</v>
      </c>
      <c r="N677" s="1" t="s">
        <v>21</v>
      </c>
      <c r="O677" s="1" t="s">
        <v>95</v>
      </c>
    </row>
    <row r="678" spans="1:15" x14ac:dyDescent="0.3">
      <c r="A678" s="1" t="s">
        <v>2611</v>
      </c>
      <c r="B678" s="2">
        <v>45329</v>
      </c>
      <c r="C678" s="1" t="s">
        <v>6670</v>
      </c>
      <c r="D678" s="1" t="s">
        <v>39</v>
      </c>
      <c r="E678">
        <v>2024</v>
      </c>
      <c r="F678" s="1" t="s">
        <v>2612</v>
      </c>
      <c r="G678" s="1" t="s">
        <v>2613</v>
      </c>
      <c r="H678" s="1" t="s">
        <v>1155</v>
      </c>
      <c r="I678" s="1" t="s">
        <v>1828</v>
      </c>
      <c r="J678" s="1" t="s">
        <v>51</v>
      </c>
      <c r="K678" s="3">
        <v>42.21</v>
      </c>
      <c r="L678">
        <v>5</v>
      </c>
      <c r="M678" s="3">
        <v>211.05</v>
      </c>
      <c r="N678" s="1" t="s">
        <v>88</v>
      </c>
      <c r="O678" s="1" t="s">
        <v>44</v>
      </c>
    </row>
    <row r="679" spans="1:15" x14ac:dyDescent="0.3">
      <c r="A679" s="1" t="s">
        <v>2614</v>
      </c>
      <c r="B679" s="2">
        <v>45420</v>
      </c>
      <c r="C679" s="1" t="s">
        <v>6670</v>
      </c>
      <c r="D679" s="1" t="s">
        <v>46</v>
      </c>
      <c r="E679">
        <v>2024</v>
      </c>
      <c r="F679" s="1" t="s">
        <v>2615</v>
      </c>
      <c r="G679" s="1" t="s">
        <v>2616</v>
      </c>
      <c r="H679" s="1" t="s">
        <v>936</v>
      </c>
      <c r="I679" s="1" t="s">
        <v>1292</v>
      </c>
      <c r="J679" s="1" t="s">
        <v>20</v>
      </c>
      <c r="K679" s="3">
        <v>20.75</v>
      </c>
      <c r="L679">
        <v>3</v>
      </c>
      <c r="M679" s="3">
        <v>62.25</v>
      </c>
      <c r="N679" s="1" t="s">
        <v>21</v>
      </c>
      <c r="O679" s="1" t="s">
        <v>37</v>
      </c>
    </row>
    <row r="680" spans="1:15" x14ac:dyDescent="0.3">
      <c r="A680" s="1" t="s">
        <v>2617</v>
      </c>
      <c r="B680" s="2">
        <v>44981</v>
      </c>
      <c r="C680" s="1" t="s">
        <v>6668</v>
      </c>
      <c r="D680" s="1" t="s">
        <v>39</v>
      </c>
      <c r="E680">
        <v>2023</v>
      </c>
      <c r="F680" s="1" t="s">
        <v>1815</v>
      </c>
      <c r="G680" s="1" t="s">
        <v>1816</v>
      </c>
      <c r="H680" s="1" t="s">
        <v>2618</v>
      </c>
      <c r="I680" s="1" t="s">
        <v>2619</v>
      </c>
      <c r="J680" s="1" t="s">
        <v>70</v>
      </c>
      <c r="K680" s="3">
        <v>28.16</v>
      </c>
      <c r="L680">
        <v>3</v>
      </c>
      <c r="M680" s="3">
        <v>84.48</v>
      </c>
      <c r="N680" s="1" t="s">
        <v>88</v>
      </c>
      <c r="O680" s="1" t="s">
        <v>52</v>
      </c>
    </row>
    <row r="681" spans="1:15" x14ac:dyDescent="0.3">
      <c r="A681" s="1" t="s">
        <v>2620</v>
      </c>
      <c r="B681" s="2">
        <v>45150</v>
      </c>
      <c r="C681" s="1" t="s">
        <v>6673</v>
      </c>
      <c r="D681" s="1" t="s">
        <v>90</v>
      </c>
      <c r="E681">
        <v>2023</v>
      </c>
      <c r="F681" s="1" t="s">
        <v>463</v>
      </c>
      <c r="G681" s="1" t="s">
        <v>2621</v>
      </c>
      <c r="H681" s="1" t="s">
        <v>1856</v>
      </c>
      <c r="I681" s="1" t="s">
        <v>2276</v>
      </c>
      <c r="J681" s="1" t="s">
        <v>51</v>
      </c>
      <c r="K681" s="3">
        <v>22.78</v>
      </c>
      <c r="L681">
        <v>5</v>
      </c>
      <c r="M681" s="3">
        <v>113.9</v>
      </c>
      <c r="N681" s="1" t="s">
        <v>21</v>
      </c>
      <c r="O681" s="1" t="s">
        <v>44</v>
      </c>
    </row>
    <row r="682" spans="1:15" x14ac:dyDescent="0.3">
      <c r="A682" s="1" t="s">
        <v>2622</v>
      </c>
      <c r="B682" s="2">
        <v>45201</v>
      </c>
      <c r="C682" s="1" t="s">
        <v>6667</v>
      </c>
      <c r="D682" s="1" t="s">
        <v>133</v>
      </c>
      <c r="E682">
        <v>2023</v>
      </c>
      <c r="F682" s="1" t="s">
        <v>1120</v>
      </c>
      <c r="G682" s="1" t="s">
        <v>2623</v>
      </c>
      <c r="H682" s="1" t="s">
        <v>99</v>
      </c>
      <c r="I682" s="1" t="s">
        <v>100</v>
      </c>
      <c r="J682" s="1" t="s">
        <v>20</v>
      </c>
      <c r="K682" s="3">
        <v>26.74</v>
      </c>
      <c r="L682">
        <v>2</v>
      </c>
      <c r="M682" s="3">
        <v>53.48</v>
      </c>
      <c r="N682" s="1" t="s">
        <v>21</v>
      </c>
      <c r="O682" s="1" t="s">
        <v>44</v>
      </c>
    </row>
    <row r="683" spans="1:15" x14ac:dyDescent="0.3">
      <c r="A683" s="1" t="s">
        <v>2624</v>
      </c>
      <c r="B683" s="2">
        <v>44851</v>
      </c>
      <c r="C683" s="1" t="s">
        <v>6667</v>
      </c>
      <c r="D683" s="1" t="s">
        <v>133</v>
      </c>
      <c r="E683">
        <v>2022</v>
      </c>
      <c r="F683" s="1" t="s">
        <v>2625</v>
      </c>
      <c r="G683" s="1" t="s">
        <v>2626</v>
      </c>
      <c r="H683" s="1" t="s">
        <v>2627</v>
      </c>
      <c r="I683" s="1" t="s">
        <v>2628</v>
      </c>
      <c r="J683" s="1" t="s">
        <v>87</v>
      </c>
      <c r="K683" s="3">
        <v>33.22</v>
      </c>
      <c r="L683">
        <v>2</v>
      </c>
      <c r="M683" s="3">
        <v>66.44</v>
      </c>
      <c r="N683" s="1" t="s">
        <v>29</v>
      </c>
      <c r="O683" s="1" t="s">
        <v>22</v>
      </c>
    </row>
    <row r="684" spans="1:15" x14ac:dyDescent="0.3">
      <c r="A684" s="1" t="s">
        <v>2629</v>
      </c>
      <c r="B684" s="2">
        <v>45108</v>
      </c>
      <c r="C684" s="1" t="s">
        <v>6673</v>
      </c>
      <c r="D684" s="1" t="s">
        <v>32</v>
      </c>
      <c r="E684">
        <v>2023</v>
      </c>
      <c r="F684" s="1" t="s">
        <v>1596</v>
      </c>
      <c r="G684" s="1" t="s">
        <v>2630</v>
      </c>
      <c r="H684" s="1" t="s">
        <v>540</v>
      </c>
      <c r="I684" s="1" t="s">
        <v>2631</v>
      </c>
      <c r="J684" s="1" t="s">
        <v>70</v>
      </c>
      <c r="K684" s="3">
        <v>42.37</v>
      </c>
      <c r="L684">
        <v>5</v>
      </c>
      <c r="M684" s="3">
        <v>211.85</v>
      </c>
      <c r="N684" s="1" t="s">
        <v>21</v>
      </c>
      <c r="O684" s="1" t="s">
        <v>80</v>
      </c>
    </row>
    <row r="685" spans="1:15" x14ac:dyDescent="0.3">
      <c r="A685" s="1" t="s">
        <v>2632</v>
      </c>
      <c r="B685" s="2">
        <v>45327</v>
      </c>
      <c r="C685" s="1" t="s">
        <v>6667</v>
      </c>
      <c r="D685" s="1" t="s">
        <v>39</v>
      </c>
      <c r="E685">
        <v>2024</v>
      </c>
      <c r="F685" s="1" t="s">
        <v>1058</v>
      </c>
      <c r="G685" s="1" t="s">
        <v>1059</v>
      </c>
      <c r="H685" s="1" t="s">
        <v>370</v>
      </c>
      <c r="I685" s="1" t="s">
        <v>380</v>
      </c>
      <c r="J685" s="1" t="s">
        <v>87</v>
      </c>
      <c r="K685" s="3">
        <v>36</v>
      </c>
      <c r="L685">
        <v>5</v>
      </c>
      <c r="M685" s="3">
        <v>180</v>
      </c>
      <c r="N685" s="1" t="s">
        <v>88</v>
      </c>
      <c r="O685" s="1" t="s">
        <v>52</v>
      </c>
    </row>
    <row r="686" spans="1:15" x14ac:dyDescent="0.3">
      <c r="A686" s="1" t="s">
        <v>2633</v>
      </c>
      <c r="B686" s="2">
        <v>45425</v>
      </c>
      <c r="C686" s="1" t="s">
        <v>6667</v>
      </c>
      <c r="D686" s="1" t="s">
        <v>46</v>
      </c>
      <c r="E686">
        <v>2024</v>
      </c>
      <c r="F686" s="1" t="s">
        <v>1993</v>
      </c>
      <c r="G686" s="1" t="s">
        <v>2434</v>
      </c>
      <c r="H686" s="1" t="s">
        <v>197</v>
      </c>
      <c r="I686" s="1" t="s">
        <v>2634</v>
      </c>
      <c r="J686" s="1" t="s">
        <v>20</v>
      </c>
      <c r="K686" s="3">
        <v>12.6</v>
      </c>
      <c r="L686">
        <v>5</v>
      </c>
      <c r="M686" s="3">
        <v>63</v>
      </c>
      <c r="N686" s="1" t="s">
        <v>6669</v>
      </c>
      <c r="O686" s="1" t="s">
        <v>44</v>
      </c>
    </row>
    <row r="687" spans="1:15" x14ac:dyDescent="0.3">
      <c r="A687" s="1" t="s">
        <v>2635</v>
      </c>
      <c r="B687" s="2">
        <v>45235</v>
      </c>
      <c r="C687" s="1" t="s">
        <v>6666</v>
      </c>
      <c r="D687" s="1" t="s">
        <v>54</v>
      </c>
      <c r="E687">
        <v>2023</v>
      </c>
      <c r="F687" s="1" t="s">
        <v>653</v>
      </c>
      <c r="G687" s="1" t="s">
        <v>654</v>
      </c>
      <c r="H687" s="1" t="s">
        <v>115</v>
      </c>
      <c r="I687" s="1" t="s">
        <v>116</v>
      </c>
      <c r="J687" s="1" t="s">
        <v>51</v>
      </c>
      <c r="K687" s="3">
        <v>38.57</v>
      </c>
      <c r="L687">
        <v>4</v>
      </c>
      <c r="M687" s="3">
        <v>154.28</v>
      </c>
      <c r="N687" s="1" t="s">
        <v>21</v>
      </c>
      <c r="O687" s="1" t="s">
        <v>37</v>
      </c>
    </row>
    <row r="688" spans="1:15" x14ac:dyDescent="0.3">
      <c r="A688" s="1" t="s">
        <v>2636</v>
      </c>
      <c r="B688" s="2">
        <v>45421</v>
      </c>
      <c r="C688" s="1" t="s">
        <v>6672</v>
      </c>
      <c r="D688" s="1" t="s">
        <v>46</v>
      </c>
      <c r="E688">
        <v>2024</v>
      </c>
      <c r="F688" s="1" t="s">
        <v>2637</v>
      </c>
      <c r="G688" s="1" t="s">
        <v>2638</v>
      </c>
      <c r="H688" s="1" t="s">
        <v>2639</v>
      </c>
      <c r="I688" s="1" t="s">
        <v>2640</v>
      </c>
      <c r="J688" s="1" t="s">
        <v>87</v>
      </c>
      <c r="K688" s="3">
        <v>16.09</v>
      </c>
      <c r="L688">
        <v>2</v>
      </c>
      <c r="M688" s="3">
        <v>32.18</v>
      </c>
      <c r="N688" s="1" t="s">
        <v>6669</v>
      </c>
      <c r="O688" s="1" t="s">
        <v>22</v>
      </c>
    </row>
    <row r="689" spans="1:15" x14ac:dyDescent="0.3">
      <c r="A689" s="1" t="s">
        <v>2641</v>
      </c>
      <c r="B689" s="2">
        <v>45558</v>
      </c>
      <c r="C689" s="1" t="s">
        <v>6667</v>
      </c>
      <c r="D689" s="1" t="s">
        <v>60</v>
      </c>
      <c r="E689">
        <v>2024</v>
      </c>
      <c r="F689" s="1" t="s">
        <v>1053</v>
      </c>
      <c r="G689" s="1" t="s">
        <v>2642</v>
      </c>
      <c r="H689" s="1" t="s">
        <v>1497</v>
      </c>
      <c r="I689" s="1" t="s">
        <v>2341</v>
      </c>
      <c r="J689" s="1" t="s">
        <v>20</v>
      </c>
      <c r="K689" s="3">
        <v>44.01</v>
      </c>
      <c r="L689">
        <v>1</v>
      </c>
      <c r="M689" s="3">
        <v>44.01</v>
      </c>
      <c r="N689" s="1" t="s">
        <v>21</v>
      </c>
      <c r="O689" s="1" t="s">
        <v>37</v>
      </c>
    </row>
    <row r="690" spans="1:15" x14ac:dyDescent="0.3">
      <c r="A690" s="1" t="s">
        <v>2643</v>
      </c>
      <c r="B690" s="2">
        <v>45221</v>
      </c>
      <c r="C690" s="1" t="s">
        <v>6666</v>
      </c>
      <c r="D690" s="1" t="s">
        <v>133</v>
      </c>
      <c r="E690">
        <v>2023</v>
      </c>
      <c r="F690" s="1" t="s">
        <v>2644</v>
      </c>
      <c r="G690" s="1" t="s">
        <v>2645</v>
      </c>
      <c r="H690" s="1" t="s">
        <v>941</v>
      </c>
      <c r="I690" s="1" t="s">
        <v>942</v>
      </c>
      <c r="J690" s="1" t="s">
        <v>20</v>
      </c>
      <c r="K690" s="3">
        <v>23.64</v>
      </c>
      <c r="L690">
        <v>1</v>
      </c>
      <c r="M690" s="3">
        <v>23.64</v>
      </c>
      <c r="N690" s="1" t="s">
        <v>6669</v>
      </c>
      <c r="O690" s="1" t="s">
        <v>193</v>
      </c>
    </row>
    <row r="691" spans="1:15" x14ac:dyDescent="0.3">
      <c r="A691" s="1" t="s">
        <v>2646</v>
      </c>
      <c r="B691" s="2">
        <v>45406</v>
      </c>
      <c r="C691" s="1" t="s">
        <v>6670</v>
      </c>
      <c r="D691" s="1" t="s">
        <v>82</v>
      </c>
      <c r="E691">
        <v>2024</v>
      </c>
      <c r="F691" s="1" t="s">
        <v>1027</v>
      </c>
      <c r="G691" s="1" t="s">
        <v>1028</v>
      </c>
      <c r="H691" s="1" t="s">
        <v>2424</v>
      </c>
      <c r="I691" s="1" t="s">
        <v>2647</v>
      </c>
      <c r="J691" s="1" t="s">
        <v>51</v>
      </c>
      <c r="K691" s="3">
        <v>30.25</v>
      </c>
      <c r="L691">
        <v>4</v>
      </c>
      <c r="M691" s="3">
        <v>121</v>
      </c>
      <c r="N691" s="1" t="s">
        <v>21</v>
      </c>
      <c r="O691" s="1" t="s">
        <v>193</v>
      </c>
    </row>
    <row r="692" spans="1:15" x14ac:dyDescent="0.3">
      <c r="A692" s="1" t="s">
        <v>2648</v>
      </c>
      <c r="B692" s="2">
        <v>45133</v>
      </c>
      <c r="C692" s="1" t="s">
        <v>6670</v>
      </c>
      <c r="D692" s="1" t="s">
        <v>32</v>
      </c>
      <c r="E692">
        <v>2023</v>
      </c>
      <c r="F692" s="1" t="s">
        <v>2089</v>
      </c>
      <c r="G692" s="1" t="s">
        <v>2649</v>
      </c>
      <c r="H692" s="1" t="s">
        <v>2650</v>
      </c>
      <c r="I692" s="1" t="s">
        <v>2651</v>
      </c>
      <c r="J692" s="1" t="s">
        <v>20</v>
      </c>
      <c r="K692" s="3">
        <v>14.13</v>
      </c>
      <c r="L692">
        <v>1</v>
      </c>
      <c r="M692" s="3">
        <v>14.13</v>
      </c>
      <c r="N692" s="1" t="s">
        <v>21</v>
      </c>
      <c r="O692" s="1" t="s">
        <v>37</v>
      </c>
    </row>
    <row r="693" spans="1:15" x14ac:dyDescent="0.3">
      <c r="A693" s="1" t="s">
        <v>2652</v>
      </c>
      <c r="B693" s="2">
        <v>45199</v>
      </c>
      <c r="C693" s="1" t="s">
        <v>6673</v>
      </c>
      <c r="D693" s="1" t="s">
        <v>60</v>
      </c>
      <c r="E693">
        <v>2023</v>
      </c>
      <c r="F693" s="1" t="s">
        <v>2653</v>
      </c>
      <c r="G693" s="1" t="s">
        <v>2654</v>
      </c>
      <c r="H693" s="1" t="s">
        <v>1158</v>
      </c>
      <c r="I693" s="1" t="s">
        <v>2655</v>
      </c>
      <c r="J693" s="1" t="s">
        <v>20</v>
      </c>
      <c r="K693" s="3">
        <v>32.69</v>
      </c>
      <c r="L693">
        <v>4</v>
      </c>
      <c r="M693" s="3">
        <v>130.76</v>
      </c>
      <c r="N693" s="1" t="s">
        <v>88</v>
      </c>
      <c r="O693" s="1" t="s">
        <v>30</v>
      </c>
    </row>
    <row r="694" spans="1:15" x14ac:dyDescent="0.3">
      <c r="A694" s="1" t="s">
        <v>2656</v>
      </c>
      <c r="B694" s="2">
        <v>45076</v>
      </c>
      <c r="C694" s="1" t="s">
        <v>6671</v>
      </c>
      <c r="D694" s="1" t="s">
        <v>46</v>
      </c>
      <c r="E694">
        <v>2023</v>
      </c>
      <c r="F694" s="1" t="s">
        <v>2143</v>
      </c>
      <c r="G694" s="1" t="s">
        <v>2657</v>
      </c>
      <c r="H694" s="1" t="s">
        <v>2658</v>
      </c>
      <c r="I694" s="1" t="s">
        <v>2659</v>
      </c>
      <c r="J694" s="1" t="s">
        <v>87</v>
      </c>
      <c r="K694" s="3">
        <v>6.24</v>
      </c>
      <c r="L694">
        <v>3</v>
      </c>
      <c r="M694" s="3">
        <v>18.72</v>
      </c>
      <c r="N694" s="1" t="s">
        <v>21</v>
      </c>
      <c r="O694" s="1" t="s">
        <v>193</v>
      </c>
    </row>
    <row r="695" spans="1:15" x14ac:dyDescent="0.3">
      <c r="A695" s="1" t="s">
        <v>2660</v>
      </c>
      <c r="B695" s="2">
        <v>45652</v>
      </c>
      <c r="C695" s="1" t="s">
        <v>6672</v>
      </c>
      <c r="D695" s="1" t="s">
        <v>107</v>
      </c>
      <c r="E695">
        <v>2024</v>
      </c>
      <c r="F695" s="1" t="s">
        <v>2661</v>
      </c>
      <c r="G695" s="1" t="s">
        <v>2662</v>
      </c>
      <c r="H695" s="1" t="s">
        <v>1370</v>
      </c>
      <c r="I695" s="1" t="s">
        <v>1371</v>
      </c>
      <c r="J695" s="1" t="s">
        <v>87</v>
      </c>
      <c r="K695" s="3">
        <v>18.829999999999998</v>
      </c>
      <c r="L695">
        <v>3</v>
      </c>
      <c r="M695" s="3">
        <v>56.49</v>
      </c>
      <c r="N695" s="1" t="s">
        <v>21</v>
      </c>
      <c r="O695" s="1" t="s">
        <v>37</v>
      </c>
    </row>
    <row r="696" spans="1:15" x14ac:dyDescent="0.3">
      <c r="A696" s="1" t="s">
        <v>2663</v>
      </c>
      <c r="B696" s="2">
        <v>45564</v>
      </c>
      <c r="C696" s="1" t="s">
        <v>6666</v>
      </c>
      <c r="D696" s="1" t="s">
        <v>60</v>
      </c>
      <c r="E696">
        <v>2024</v>
      </c>
      <c r="F696" s="1" t="s">
        <v>1452</v>
      </c>
      <c r="G696" s="1" t="s">
        <v>2664</v>
      </c>
      <c r="H696" s="1" t="s">
        <v>785</v>
      </c>
      <c r="I696" s="1" t="s">
        <v>2665</v>
      </c>
      <c r="J696" s="1" t="s">
        <v>51</v>
      </c>
      <c r="K696" s="3">
        <v>32.020000000000003</v>
      </c>
      <c r="L696">
        <v>2</v>
      </c>
      <c r="M696" s="3">
        <v>64.040000000000006</v>
      </c>
      <c r="N696" s="1" t="s">
        <v>6669</v>
      </c>
      <c r="O696" s="1" t="s">
        <v>52</v>
      </c>
    </row>
    <row r="697" spans="1:15" x14ac:dyDescent="0.3">
      <c r="A697" s="1" t="s">
        <v>2666</v>
      </c>
      <c r="B697" s="2">
        <v>45359</v>
      </c>
      <c r="C697" s="1" t="s">
        <v>6668</v>
      </c>
      <c r="D697" s="1" t="s">
        <v>15</v>
      </c>
      <c r="E697">
        <v>2024</v>
      </c>
      <c r="F697" s="1" t="s">
        <v>1906</v>
      </c>
      <c r="G697" s="1" t="s">
        <v>2667</v>
      </c>
      <c r="H697" s="1" t="s">
        <v>540</v>
      </c>
      <c r="I697" s="1" t="s">
        <v>541</v>
      </c>
      <c r="J697" s="1" t="s">
        <v>51</v>
      </c>
      <c r="K697" s="3">
        <v>33.89</v>
      </c>
      <c r="L697">
        <v>5</v>
      </c>
      <c r="M697" s="3">
        <v>169.45</v>
      </c>
      <c r="N697" s="1" t="s">
        <v>6669</v>
      </c>
      <c r="O697" s="1" t="s">
        <v>44</v>
      </c>
    </row>
    <row r="698" spans="1:15" x14ac:dyDescent="0.3">
      <c r="A698" s="1" t="s">
        <v>2668</v>
      </c>
      <c r="B698" s="2">
        <v>45847</v>
      </c>
      <c r="C698" s="1" t="s">
        <v>6670</v>
      </c>
      <c r="D698" s="1" t="s">
        <v>32</v>
      </c>
      <c r="E698">
        <v>2025</v>
      </c>
      <c r="F698" s="1" t="s">
        <v>1368</v>
      </c>
      <c r="G698" s="1" t="s">
        <v>1369</v>
      </c>
      <c r="H698" s="1" t="s">
        <v>57</v>
      </c>
      <c r="I698" s="1" t="s">
        <v>2669</v>
      </c>
      <c r="J698" s="1" t="s">
        <v>20</v>
      </c>
      <c r="K698" s="3">
        <v>43.49</v>
      </c>
      <c r="L698">
        <v>4</v>
      </c>
      <c r="M698" s="3">
        <v>173.96</v>
      </c>
      <c r="N698" s="1" t="s">
        <v>6669</v>
      </c>
      <c r="O698" s="1" t="s">
        <v>37</v>
      </c>
    </row>
    <row r="699" spans="1:15" x14ac:dyDescent="0.3">
      <c r="A699" s="1" t="s">
        <v>2670</v>
      </c>
      <c r="B699" s="2">
        <v>45416</v>
      </c>
      <c r="C699" s="1" t="s">
        <v>6673</v>
      </c>
      <c r="D699" s="1" t="s">
        <v>46</v>
      </c>
      <c r="E699">
        <v>2024</v>
      </c>
      <c r="F699" s="1" t="s">
        <v>2671</v>
      </c>
      <c r="G699" s="1" t="s">
        <v>2672</v>
      </c>
      <c r="H699" s="1" t="s">
        <v>683</v>
      </c>
      <c r="I699" s="1" t="s">
        <v>2673</v>
      </c>
      <c r="J699" s="1" t="s">
        <v>87</v>
      </c>
      <c r="K699" s="3">
        <v>22.08</v>
      </c>
      <c r="L699">
        <v>4</v>
      </c>
      <c r="M699" s="3">
        <v>88.32</v>
      </c>
      <c r="N699" s="1" t="s">
        <v>6669</v>
      </c>
      <c r="O699" s="1" t="s">
        <v>193</v>
      </c>
    </row>
    <row r="700" spans="1:15" x14ac:dyDescent="0.3">
      <c r="A700" s="1" t="s">
        <v>2674</v>
      </c>
      <c r="B700" s="2">
        <v>45439</v>
      </c>
      <c r="C700" s="1" t="s">
        <v>6667</v>
      </c>
      <c r="D700" s="1" t="s">
        <v>46</v>
      </c>
      <c r="E700">
        <v>2024</v>
      </c>
      <c r="F700" s="1" t="s">
        <v>305</v>
      </c>
      <c r="G700" s="1" t="s">
        <v>306</v>
      </c>
      <c r="H700" s="1" t="s">
        <v>1385</v>
      </c>
      <c r="I700" s="1" t="s">
        <v>1386</v>
      </c>
      <c r="J700" s="1" t="s">
        <v>20</v>
      </c>
      <c r="K700" s="3">
        <v>31.2</v>
      </c>
      <c r="L700">
        <v>4</v>
      </c>
      <c r="M700" s="3">
        <v>124.8</v>
      </c>
      <c r="N700" s="1" t="s">
        <v>6669</v>
      </c>
      <c r="O700" s="1" t="s">
        <v>22</v>
      </c>
    </row>
    <row r="701" spans="1:15" x14ac:dyDescent="0.3">
      <c r="A701" s="1" t="s">
        <v>2675</v>
      </c>
      <c r="B701" s="2">
        <v>45579</v>
      </c>
      <c r="C701" s="1" t="s">
        <v>6667</v>
      </c>
      <c r="D701" s="1" t="s">
        <v>133</v>
      </c>
      <c r="E701">
        <v>2024</v>
      </c>
      <c r="F701" s="1" t="s">
        <v>2014</v>
      </c>
      <c r="G701" s="1" t="s">
        <v>2015</v>
      </c>
      <c r="H701" s="1" t="s">
        <v>277</v>
      </c>
      <c r="I701" s="1" t="s">
        <v>278</v>
      </c>
      <c r="J701" s="1" t="s">
        <v>70</v>
      </c>
      <c r="K701" s="3">
        <v>16.45</v>
      </c>
      <c r="L701">
        <v>5</v>
      </c>
      <c r="M701" s="3">
        <v>82.25</v>
      </c>
      <c r="N701" s="1" t="s">
        <v>21</v>
      </c>
      <c r="O701" s="1" t="s">
        <v>22</v>
      </c>
    </row>
    <row r="702" spans="1:15" x14ac:dyDescent="0.3">
      <c r="A702" s="1" t="s">
        <v>2676</v>
      </c>
      <c r="B702" s="2">
        <v>45080</v>
      </c>
      <c r="C702" s="1" t="s">
        <v>6673</v>
      </c>
      <c r="D702" s="1" t="s">
        <v>24</v>
      </c>
      <c r="E702">
        <v>2023</v>
      </c>
      <c r="F702" s="1" t="s">
        <v>524</v>
      </c>
      <c r="G702" s="1" t="s">
        <v>571</v>
      </c>
      <c r="H702" s="1" t="s">
        <v>936</v>
      </c>
      <c r="I702" s="1" t="s">
        <v>937</v>
      </c>
      <c r="J702" s="1" t="s">
        <v>20</v>
      </c>
      <c r="K702" s="3">
        <v>26.14</v>
      </c>
      <c r="L702">
        <v>5</v>
      </c>
      <c r="M702" s="3">
        <v>130.69999999999999</v>
      </c>
      <c r="N702" s="1" t="s">
        <v>21</v>
      </c>
      <c r="O702" s="1" t="s">
        <v>80</v>
      </c>
    </row>
    <row r="703" spans="1:15" x14ac:dyDescent="0.3">
      <c r="A703" s="1" t="s">
        <v>2677</v>
      </c>
      <c r="B703" s="2">
        <v>45701</v>
      </c>
      <c r="C703" s="1" t="s">
        <v>6672</v>
      </c>
      <c r="D703" s="1" t="s">
        <v>39</v>
      </c>
      <c r="E703">
        <v>2025</v>
      </c>
      <c r="F703" s="1" t="s">
        <v>666</v>
      </c>
      <c r="G703" s="1" t="s">
        <v>667</v>
      </c>
      <c r="H703" s="1" t="s">
        <v>2678</v>
      </c>
      <c r="I703" s="1" t="s">
        <v>2679</v>
      </c>
      <c r="J703" s="1" t="s">
        <v>51</v>
      </c>
      <c r="K703" s="3">
        <v>43.57</v>
      </c>
      <c r="L703">
        <v>5</v>
      </c>
      <c r="M703" s="3">
        <v>217.85</v>
      </c>
      <c r="N703" s="1" t="s">
        <v>6669</v>
      </c>
      <c r="O703" s="1" t="s">
        <v>44</v>
      </c>
    </row>
    <row r="704" spans="1:15" x14ac:dyDescent="0.3">
      <c r="A704" s="1" t="s">
        <v>2680</v>
      </c>
      <c r="B704" s="2">
        <v>45647</v>
      </c>
      <c r="C704" s="1" t="s">
        <v>6673</v>
      </c>
      <c r="D704" s="1" t="s">
        <v>107</v>
      </c>
      <c r="E704">
        <v>2024</v>
      </c>
      <c r="F704" s="1" t="s">
        <v>2681</v>
      </c>
      <c r="G704" s="1" t="s">
        <v>2682</v>
      </c>
      <c r="H704" s="1" t="s">
        <v>1862</v>
      </c>
      <c r="I704" s="1" t="s">
        <v>1863</v>
      </c>
      <c r="J704" s="1" t="s">
        <v>70</v>
      </c>
      <c r="K704" s="3">
        <v>49.58</v>
      </c>
      <c r="L704">
        <v>3</v>
      </c>
      <c r="M704" s="3">
        <v>148.74</v>
      </c>
      <c r="N704" s="1" t="s">
        <v>6669</v>
      </c>
      <c r="O704" s="1" t="s">
        <v>95</v>
      </c>
    </row>
    <row r="705" spans="1:15" x14ac:dyDescent="0.3">
      <c r="A705" s="1" t="s">
        <v>2683</v>
      </c>
      <c r="B705" s="2">
        <v>44957</v>
      </c>
      <c r="C705" s="1" t="s">
        <v>6671</v>
      </c>
      <c r="D705" s="1" t="s">
        <v>210</v>
      </c>
      <c r="E705">
        <v>2023</v>
      </c>
      <c r="F705" s="1" t="s">
        <v>2154</v>
      </c>
      <c r="G705" s="1" t="s">
        <v>2684</v>
      </c>
      <c r="H705" s="1" t="s">
        <v>2685</v>
      </c>
      <c r="I705" s="1" t="s">
        <v>2686</v>
      </c>
      <c r="J705" s="1" t="s">
        <v>20</v>
      </c>
      <c r="K705" s="3">
        <v>39.21</v>
      </c>
      <c r="L705">
        <v>2</v>
      </c>
      <c r="M705" s="3">
        <v>78.42</v>
      </c>
      <c r="N705" s="1" t="s">
        <v>21</v>
      </c>
      <c r="O705" s="1" t="s">
        <v>193</v>
      </c>
    </row>
    <row r="706" spans="1:15" x14ac:dyDescent="0.3">
      <c r="A706" s="1" t="s">
        <v>2687</v>
      </c>
      <c r="B706" s="2">
        <v>45329</v>
      </c>
      <c r="C706" s="1" t="s">
        <v>6670</v>
      </c>
      <c r="D706" s="1" t="s">
        <v>39</v>
      </c>
      <c r="E706">
        <v>2024</v>
      </c>
      <c r="F706" s="1" t="s">
        <v>2688</v>
      </c>
      <c r="G706" s="1" t="s">
        <v>2689</v>
      </c>
      <c r="H706" s="1" t="s">
        <v>2690</v>
      </c>
      <c r="I706" s="1" t="s">
        <v>2691</v>
      </c>
      <c r="J706" s="1" t="s">
        <v>20</v>
      </c>
      <c r="K706" s="3">
        <v>36.909999999999997</v>
      </c>
      <c r="L706">
        <v>1</v>
      </c>
      <c r="M706" s="3">
        <v>36.909999999999997</v>
      </c>
      <c r="N706" s="1" t="s">
        <v>29</v>
      </c>
      <c r="O706" s="1" t="s">
        <v>30</v>
      </c>
    </row>
    <row r="707" spans="1:15" x14ac:dyDescent="0.3">
      <c r="A707" s="1" t="s">
        <v>2692</v>
      </c>
      <c r="B707" s="2">
        <v>45408</v>
      </c>
      <c r="C707" s="1" t="s">
        <v>6668</v>
      </c>
      <c r="D707" s="1" t="s">
        <v>82</v>
      </c>
      <c r="E707">
        <v>2024</v>
      </c>
      <c r="F707" s="1" t="s">
        <v>1176</v>
      </c>
      <c r="G707" s="1" t="s">
        <v>1177</v>
      </c>
      <c r="H707" s="1" t="s">
        <v>1398</v>
      </c>
      <c r="I707" s="1" t="s">
        <v>1399</v>
      </c>
      <c r="J707" s="1" t="s">
        <v>87</v>
      </c>
      <c r="K707" s="3">
        <v>44.18</v>
      </c>
      <c r="L707">
        <v>1</v>
      </c>
      <c r="M707" s="3">
        <v>44.18</v>
      </c>
      <c r="N707" s="1" t="s">
        <v>21</v>
      </c>
      <c r="O707" s="1" t="s">
        <v>37</v>
      </c>
    </row>
    <row r="708" spans="1:15" x14ac:dyDescent="0.3">
      <c r="A708" s="1" t="s">
        <v>2693</v>
      </c>
      <c r="B708" s="2">
        <v>45086</v>
      </c>
      <c r="C708" s="1" t="s">
        <v>6668</v>
      </c>
      <c r="D708" s="1" t="s">
        <v>24</v>
      </c>
      <c r="E708">
        <v>2023</v>
      </c>
      <c r="F708" s="1" t="s">
        <v>174</v>
      </c>
      <c r="G708" s="1" t="s">
        <v>2694</v>
      </c>
      <c r="H708" s="1" t="s">
        <v>821</v>
      </c>
      <c r="I708" s="1" t="s">
        <v>2695</v>
      </c>
      <c r="J708" s="1" t="s">
        <v>20</v>
      </c>
      <c r="K708" s="3">
        <v>16.84</v>
      </c>
      <c r="L708">
        <v>3</v>
      </c>
      <c r="M708" s="3">
        <v>50.52</v>
      </c>
      <c r="N708" s="1" t="s">
        <v>29</v>
      </c>
      <c r="O708" s="1" t="s">
        <v>22</v>
      </c>
    </row>
    <row r="709" spans="1:15" x14ac:dyDescent="0.3">
      <c r="A709" s="1" t="s">
        <v>2696</v>
      </c>
      <c r="B709" s="2">
        <v>45309</v>
      </c>
      <c r="C709" s="1" t="s">
        <v>6672</v>
      </c>
      <c r="D709" s="1" t="s">
        <v>210</v>
      </c>
      <c r="E709">
        <v>2024</v>
      </c>
      <c r="F709" s="1" t="s">
        <v>200</v>
      </c>
      <c r="G709" s="1" t="s">
        <v>201</v>
      </c>
      <c r="H709" s="1" t="s">
        <v>2697</v>
      </c>
      <c r="I709" s="1" t="s">
        <v>2698</v>
      </c>
      <c r="J709" s="1" t="s">
        <v>51</v>
      </c>
      <c r="K709" s="3">
        <v>45.33</v>
      </c>
      <c r="L709">
        <v>5</v>
      </c>
      <c r="M709" s="3">
        <v>226.65</v>
      </c>
      <c r="N709" s="1" t="s">
        <v>6669</v>
      </c>
      <c r="O709" s="1" t="s">
        <v>193</v>
      </c>
    </row>
    <row r="710" spans="1:15" x14ac:dyDescent="0.3">
      <c r="A710" s="1" t="s">
        <v>2699</v>
      </c>
      <c r="B710" s="2">
        <v>45293</v>
      </c>
      <c r="C710" s="1" t="s">
        <v>6671</v>
      </c>
      <c r="D710" s="1" t="s">
        <v>210</v>
      </c>
      <c r="E710">
        <v>2024</v>
      </c>
      <c r="F710" s="1" t="s">
        <v>2406</v>
      </c>
      <c r="G710" s="1" t="s">
        <v>2700</v>
      </c>
      <c r="H710" s="1" t="s">
        <v>2701</v>
      </c>
      <c r="I710" s="1" t="s">
        <v>2702</v>
      </c>
      <c r="J710" s="1" t="s">
        <v>70</v>
      </c>
      <c r="K710" s="3">
        <v>39.97</v>
      </c>
      <c r="L710">
        <v>1</v>
      </c>
      <c r="M710" s="3">
        <v>39.97</v>
      </c>
      <c r="N710" s="1" t="s">
        <v>29</v>
      </c>
      <c r="O710" s="1" t="s">
        <v>30</v>
      </c>
    </row>
    <row r="711" spans="1:15" x14ac:dyDescent="0.3">
      <c r="A711" s="1" t="s">
        <v>2703</v>
      </c>
      <c r="B711" s="2">
        <v>45480</v>
      </c>
      <c r="C711" s="1" t="s">
        <v>6666</v>
      </c>
      <c r="D711" s="1" t="s">
        <v>32</v>
      </c>
      <c r="E711">
        <v>2024</v>
      </c>
      <c r="F711" s="1" t="s">
        <v>1477</v>
      </c>
      <c r="G711" s="1" t="s">
        <v>2392</v>
      </c>
      <c r="H711" s="1" t="s">
        <v>1194</v>
      </c>
      <c r="I711" s="1" t="s">
        <v>2704</v>
      </c>
      <c r="J711" s="1" t="s">
        <v>70</v>
      </c>
      <c r="K711" s="3">
        <v>52.64</v>
      </c>
      <c r="L711">
        <v>3</v>
      </c>
      <c r="M711" s="3">
        <v>157.91999999999999</v>
      </c>
      <c r="N711" s="1" t="s">
        <v>21</v>
      </c>
      <c r="O711" s="1" t="s">
        <v>95</v>
      </c>
    </row>
    <row r="712" spans="1:15" x14ac:dyDescent="0.3">
      <c r="A712" s="1" t="s">
        <v>2705</v>
      </c>
      <c r="B712" s="2">
        <v>45584</v>
      </c>
      <c r="C712" s="1" t="s">
        <v>6673</v>
      </c>
      <c r="D712" s="1" t="s">
        <v>133</v>
      </c>
      <c r="E712">
        <v>2024</v>
      </c>
      <c r="F712" s="1" t="s">
        <v>2199</v>
      </c>
      <c r="G712" s="1" t="s">
        <v>2706</v>
      </c>
      <c r="H712" s="1" t="s">
        <v>2707</v>
      </c>
      <c r="I712" s="1" t="s">
        <v>2708</v>
      </c>
      <c r="J712" s="1" t="s">
        <v>70</v>
      </c>
      <c r="K712" s="3">
        <v>44.91</v>
      </c>
      <c r="L712">
        <v>2</v>
      </c>
      <c r="M712" s="3">
        <v>89.82</v>
      </c>
      <c r="N712" s="1" t="s">
        <v>29</v>
      </c>
      <c r="O712" s="1" t="s">
        <v>30</v>
      </c>
    </row>
    <row r="713" spans="1:15" x14ac:dyDescent="0.3">
      <c r="A713" s="1" t="s">
        <v>2709</v>
      </c>
      <c r="B713" s="2">
        <v>45102</v>
      </c>
      <c r="C713" s="1" t="s">
        <v>6666</v>
      </c>
      <c r="D713" s="1" t="s">
        <v>24</v>
      </c>
      <c r="E713">
        <v>2023</v>
      </c>
      <c r="F713" s="1" t="s">
        <v>2710</v>
      </c>
      <c r="G713" s="1" t="s">
        <v>2711</v>
      </c>
      <c r="H713" s="1" t="s">
        <v>2174</v>
      </c>
      <c r="I713" s="1" t="s">
        <v>2712</v>
      </c>
      <c r="J713" s="1" t="s">
        <v>20</v>
      </c>
      <c r="K713" s="3">
        <v>11.01</v>
      </c>
      <c r="L713">
        <v>2</v>
      </c>
      <c r="M713" s="3">
        <v>22.02</v>
      </c>
      <c r="N713" s="1" t="s">
        <v>6669</v>
      </c>
      <c r="O713" s="1" t="s">
        <v>37</v>
      </c>
    </row>
    <row r="714" spans="1:15" x14ac:dyDescent="0.3">
      <c r="A714" s="1" t="s">
        <v>2713</v>
      </c>
      <c r="B714" s="2">
        <v>45057</v>
      </c>
      <c r="C714" s="1" t="s">
        <v>6672</v>
      </c>
      <c r="D714" s="1" t="s">
        <v>46</v>
      </c>
      <c r="E714">
        <v>2023</v>
      </c>
      <c r="F714" s="1" t="s">
        <v>1422</v>
      </c>
      <c r="G714" s="1" t="s">
        <v>2466</v>
      </c>
      <c r="H714" s="1" t="s">
        <v>166</v>
      </c>
      <c r="I714" s="1" t="s">
        <v>2714</v>
      </c>
      <c r="J714" s="1" t="s">
        <v>87</v>
      </c>
      <c r="K714" s="3">
        <v>47.97</v>
      </c>
      <c r="L714">
        <v>3</v>
      </c>
      <c r="M714" s="3">
        <v>143.91</v>
      </c>
      <c r="N714" s="1" t="s">
        <v>21</v>
      </c>
      <c r="O714" s="1" t="s">
        <v>37</v>
      </c>
    </row>
    <row r="715" spans="1:15" x14ac:dyDescent="0.3">
      <c r="A715" s="1" t="s">
        <v>2715</v>
      </c>
      <c r="B715" s="2">
        <v>45590</v>
      </c>
      <c r="C715" s="1" t="s">
        <v>6668</v>
      </c>
      <c r="D715" s="1" t="s">
        <v>133</v>
      </c>
      <c r="E715">
        <v>2024</v>
      </c>
      <c r="F715" s="1" t="s">
        <v>55</v>
      </c>
      <c r="G715" s="1" t="s">
        <v>746</v>
      </c>
      <c r="H715" s="1" t="s">
        <v>1479</v>
      </c>
      <c r="I715" s="1" t="s">
        <v>1480</v>
      </c>
      <c r="J715" s="1" t="s">
        <v>70</v>
      </c>
      <c r="K715" s="3">
        <v>33.93</v>
      </c>
      <c r="L715">
        <v>2</v>
      </c>
      <c r="M715" s="3">
        <v>67.86</v>
      </c>
      <c r="N715" s="1" t="s">
        <v>29</v>
      </c>
      <c r="O715" s="1" t="s">
        <v>37</v>
      </c>
    </row>
    <row r="716" spans="1:15" x14ac:dyDescent="0.3">
      <c r="A716" s="1" t="s">
        <v>2716</v>
      </c>
      <c r="B716" s="2">
        <v>45380</v>
      </c>
      <c r="C716" s="1" t="s">
        <v>6668</v>
      </c>
      <c r="D716" s="1" t="s">
        <v>15</v>
      </c>
      <c r="E716">
        <v>2024</v>
      </c>
      <c r="F716" s="1" t="s">
        <v>2717</v>
      </c>
      <c r="G716" s="1" t="s">
        <v>2718</v>
      </c>
      <c r="H716" s="1" t="s">
        <v>141</v>
      </c>
      <c r="I716" s="1" t="s">
        <v>142</v>
      </c>
      <c r="J716" s="1" t="s">
        <v>70</v>
      </c>
      <c r="K716" s="3">
        <v>44.82</v>
      </c>
      <c r="L716">
        <v>5</v>
      </c>
      <c r="M716" s="3">
        <v>224.1</v>
      </c>
      <c r="N716" s="1" t="s">
        <v>21</v>
      </c>
      <c r="O716" s="1" t="s">
        <v>37</v>
      </c>
    </row>
    <row r="717" spans="1:15" x14ac:dyDescent="0.3">
      <c r="A717" s="1" t="s">
        <v>2719</v>
      </c>
      <c r="B717" s="2">
        <v>45100</v>
      </c>
      <c r="C717" s="1" t="s">
        <v>6668</v>
      </c>
      <c r="D717" s="1" t="s">
        <v>24</v>
      </c>
      <c r="E717">
        <v>2023</v>
      </c>
      <c r="F717" s="1" t="s">
        <v>2285</v>
      </c>
      <c r="G717" s="1" t="s">
        <v>2720</v>
      </c>
      <c r="H717" s="1" t="s">
        <v>35</v>
      </c>
      <c r="I717" s="1" t="s">
        <v>2721</v>
      </c>
      <c r="J717" s="1" t="s">
        <v>70</v>
      </c>
      <c r="K717" s="3">
        <v>16.23</v>
      </c>
      <c r="L717">
        <v>1</v>
      </c>
      <c r="M717" s="3">
        <v>16.23</v>
      </c>
      <c r="N717" s="1" t="s">
        <v>88</v>
      </c>
      <c r="O717" s="1" t="s">
        <v>52</v>
      </c>
    </row>
    <row r="718" spans="1:15" x14ac:dyDescent="0.3">
      <c r="A718" s="1" t="s">
        <v>2722</v>
      </c>
      <c r="B718" s="2">
        <v>45348</v>
      </c>
      <c r="C718" s="1" t="s">
        <v>6667</v>
      </c>
      <c r="D718" s="1" t="s">
        <v>39</v>
      </c>
      <c r="E718">
        <v>2024</v>
      </c>
      <c r="F718" s="1" t="s">
        <v>521</v>
      </c>
      <c r="G718" s="1" t="s">
        <v>522</v>
      </c>
      <c r="H718" s="1" t="s">
        <v>826</v>
      </c>
      <c r="I718" s="1" t="s">
        <v>827</v>
      </c>
      <c r="J718" s="1" t="s">
        <v>87</v>
      </c>
      <c r="K718" s="3">
        <v>28.29</v>
      </c>
      <c r="L718">
        <v>5</v>
      </c>
      <c r="M718" s="3">
        <v>141.44999999999999</v>
      </c>
      <c r="N718" s="1" t="s">
        <v>6669</v>
      </c>
      <c r="O718" s="1" t="s">
        <v>37</v>
      </c>
    </row>
    <row r="719" spans="1:15" x14ac:dyDescent="0.3">
      <c r="A719" s="1" t="s">
        <v>2723</v>
      </c>
      <c r="B719" s="2">
        <v>45187</v>
      </c>
      <c r="C719" s="1" t="s">
        <v>6667</v>
      </c>
      <c r="D719" s="1" t="s">
        <v>60</v>
      </c>
      <c r="E719">
        <v>2023</v>
      </c>
      <c r="F719" s="1" t="s">
        <v>2399</v>
      </c>
      <c r="G719" s="1" t="s">
        <v>2724</v>
      </c>
      <c r="H719" s="1" t="s">
        <v>2130</v>
      </c>
      <c r="I719" s="1" t="s">
        <v>2725</v>
      </c>
      <c r="J719" s="1" t="s">
        <v>20</v>
      </c>
      <c r="K719" s="3">
        <v>19.52</v>
      </c>
      <c r="L719">
        <v>4</v>
      </c>
      <c r="M719" s="3">
        <v>78.08</v>
      </c>
      <c r="N719" s="1" t="s">
        <v>21</v>
      </c>
      <c r="O719" s="1" t="s">
        <v>44</v>
      </c>
    </row>
    <row r="720" spans="1:15" x14ac:dyDescent="0.3">
      <c r="A720" s="1" t="s">
        <v>2726</v>
      </c>
      <c r="B720" s="2">
        <v>44832</v>
      </c>
      <c r="C720" s="1" t="s">
        <v>6670</v>
      </c>
      <c r="D720" s="1" t="s">
        <v>60</v>
      </c>
      <c r="E720">
        <v>2022</v>
      </c>
      <c r="F720" s="1" t="s">
        <v>322</v>
      </c>
      <c r="G720" s="1" t="s">
        <v>323</v>
      </c>
      <c r="H720" s="1" t="s">
        <v>697</v>
      </c>
      <c r="I720" s="1" t="s">
        <v>1626</v>
      </c>
      <c r="J720" s="1" t="s">
        <v>70</v>
      </c>
      <c r="K720" s="3">
        <v>44.7</v>
      </c>
      <c r="L720">
        <v>3</v>
      </c>
      <c r="M720" s="3">
        <v>134.1</v>
      </c>
      <c r="N720" s="1" t="s">
        <v>6669</v>
      </c>
      <c r="O720" s="1" t="s">
        <v>30</v>
      </c>
    </row>
    <row r="721" spans="1:15" x14ac:dyDescent="0.3">
      <c r="A721" s="1" t="s">
        <v>2727</v>
      </c>
      <c r="B721" s="2">
        <v>44808</v>
      </c>
      <c r="C721" s="1" t="s">
        <v>6666</v>
      </c>
      <c r="D721" s="1" t="s">
        <v>60</v>
      </c>
      <c r="E721">
        <v>2022</v>
      </c>
      <c r="F721" s="1" t="s">
        <v>1942</v>
      </c>
      <c r="G721" s="1" t="s">
        <v>2728</v>
      </c>
      <c r="H721" s="1" t="s">
        <v>1856</v>
      </c>
      <c r="I721" s="1" t="s">
        <v>1857</v>
      </c>
      <c r="J721" s="1" t="s">
        <v>70</v>
      </c>
      <c r="K721" s="3">
        <v>9.16</v>
      </c>
      <c r="L721">
        <v>5</v>
      </c>
      <c r="M721" s="3">
        <v>45.8</v>
      </c>
      <c r="N721" s="1" t="s">
        <v>21</v>
      </c>
      <c r="O721" s="1" t="s">
        <v>37</v>
      </c>
    </row>
    <row r="722" spans="1:15" x14ac:dyDescent="0.3">
      <c r="A722" s="1" t="s">
        <v>2729</v>
      </c>
      <c r="B722" s="2">
        <v>45228</v>
      </c>
      <c r="C722" s="1" t="s">
        <v>6666</v>
      </c>
      <c r="D722" s="1" t="s">
        <v>133</v>
      </c>
      <c r="E722">
        <v>2023</v>
      </c>
      <c r="F722" s="1" t="s">
        <v>1133</v>
      </c>
      <c r="G722" s="1" t="s">
        <v>2002</v>
      </c>
      <c r="H722" s="1" t="s">
        <v>2730</v>
      </c>
      <c r="I722" s="1" t="s">
        <v>2731</v>
      </c>
      <c r="J722" s="1" t="s">
        <v>70</v>
      </c>
      <c r="K722" s="3">
        <v>52.15</v>
      </c>
      <c r="L722">
        <v>4</v>
      </c>
      <c r="M722" s="3">
        <v>208.6</v>
      </c>
      <c r="N722" s="1" t="s">
        <v>6669</v>
      </c>
      <c r="O722" s="1" t="s">
        <v>95</v>
      </c>
    </row>
    <row r="723" spans="1:15" x14ac:dyDescent="0.3">
      <c r="A723" s="1" t="s">
        <v>2732</v>
      </c>
      <c r="B723" s="2">
        <v>44924</v>
      </c>
      <c r="C723" s="1" t="s">
        <v>6672</v>
      </c>
      <c r="D723" s="1" t="s">
        <v>107</v>
      </c>
      <c r="E723">
        <v>2022</v>
      </c>
      <c r="F723" s="1" t="s">
        <v>1304</v>
      </c>
      <c r="G723" s="1" t="s">
        <v>1759</v>
      </c>
      <c r="H723" s="1" t="s">
        <v>2268</v>
      </c>
      <c r="I723" s="1" t="s">
        <v>2269</v>
      </c>
      <c r="J723" s="1" t="s">
        <v>70</v>
      </c>
      <c r="K723" s="3">
        <v>38.840000000000003</v>
      </c>
      <c r="L723">
        <v>5</v>
      </c>
      <c r="M723" s="3">
        <v>194.2</v>
      </c>
      <c r="N723" s="1" t="s">
        <v>21</v>
      </c>
      <c r="O723" s="1" t="s">
        <v>30</v>
      </c>
    </row>
    <row r="724" spans="1:15" x14ac:dyDescent="0.3">
      <c r="A724" s="1" t="s">
        <v>2733</v>
      </c>
      <c r="B724" s="2">
        <v>45270</v>
      </c>
      <c r="C724" s="1" t="s">
        <v>6666</v>
      </c>
      <c r="D724" s="1" t="s">
        <v>107</v>
      </c>
      <c r="E724">
        <v>2023</v>
      </c>
      <c r="F724" s="1" t="s">
        <v>788</v>
      </c>
      <c r="G724" s="1" t="s">
        <v>2223</v>
      </c>
      <c r="H724" s="1" t="s">
        <v>2734</v>
      </c>
      <c r="I724" s="1" t="s">
        <v>2735</v>
      </c>
      <c r="J724" s="1" t="s">
        <v>87</v>
      </c>
      <c r="K724" s="3">
        <v>41.1</v>
      </c>
      <c r="L724">
        <v>2</v>
      </c>
      <c r="M724" s="3">
        <v>82.2</v>
      </c>
      <c r="N724" s="1" t="s">
        <v>88</v>
      </c>
      <c r="O724" s="1" t="s">
        <v>37</v>
      </c>
    </row>
    <row r="725" spans="1:15" x14ac:dyDescent="0.3">
      <c r="A725" s="1" t="s">
        <v>2736</v>
      </c>
      <c r="B725" s="2">
        <v>45803</v>
      </c>
      <c r="C725" s="1" t="s">
        <v>6667</v>
      </c>
      <c r="D725" s="1" t="s">
        <v>46</v>
      </c>
      <c r="E725">
        <v>2025</v>
      </c>
      <c r="F725" s="1" t="s">
        <v>2406</v>
      </c>
      <c r="G725" s="1" t="s">
        <v>2737</v>
      </c>
      <c r="H725" s="1" t="s">
        <v>608</v>
      </c>
      <c r="I725" s="1" t="s">
        <v>609</v>
      </c>
      <c r="J725" s="1" t="s">
        <v>70</v>
      </c>
      <c r="K725" s="3">
        <v>30.98</v>
      </c>
      <c r="L725">
        <v>3</v>
      </c>
      <c r="M725" s="3">
        <v>92.94</v>
      </c>
      <c r="N725" s="1" t="s">
        <v>29</v>
      </c>
      <c r="O725" s="1" t="s">
        <v>22</v>
      </c>
    </row>
    <row r="726" spans="1:15" x14ac:dyDescent="0.3">
      <c r="A726" s="1" t="s">
        <v>2738</v>
      </c>
      <c r="B726" s="2">
        <v>45649</v>
      </c>
      <c r="C726" s="1" t="s">
        <v>6667</v>
      </c>
      <c r="D726" s="1" t="s">
        <v>107</v>
      </c>
      <c r="E726">
        <v>2024</v>
      </c>
      <c r="F726" s="1" t="s">
        <v>317</v>
      </c>
      <c r="G726" s="1" t="s">
        <v>318</v>
      </c>
      <c r="H726" s="1" t="s">
        <v>2324</v>
      </c>
      <c r="I726" s="1" t="s">
        <v>2325</v>
      </c>
      <c r="J726" s="1" t="s">
        <v>20</v>
      </c>
      <c r="K726" s="3">
        <v>16.170000000000002</v>
      </c>
      <c r="L726">
        <v>1</v>
      </c>
      <c r="M726" s="3">
        <v>16.170000000000002</v>
      </c>
      <c r="N726" s="1" t="s">
        <v>21</v>
      </c>
      <c r="O726" s="1" t="s">
        <v>37</v>
      </c>
    </row>
    <row r="727" spans="1:15" x14ac:dyDescent="0.3">
      <c r="A727" s="1" t="s">
        <v>2739</v>
      </c>
      <c r="B727" s="2">
        <v>45102</v>
      </c>
      <c r="C727" s="1" t="s">
        <v>6666</v>
      </c>
      <c r="D727" s="1" t="s">
        <v>24</v>
      </c>
      <c r="E727">
        <v>2023</v>
      </c>
      <c r="F727" s="1" t="s">
        <v>611</v>
      </c>
      <c r="G727" s="1" t="s">
        <v>2740</v>
      </c>
      <c r="H727" s="1" t="s">
        <v>2319</v>
      </c>
      <c r="I727" s="1" t="s">
        <v>2320</v>
      </c>
      <c r="J727" s="1" t="s">
        <v>70</v>
      </c>
      <c r="K727" s="3">
        <v>27.08</v>
      </c>
      <c r="L727">
        <v>5</v>
      </c>
      <c r="M727" s="3">
        <v>135.4</v>
      </c>
      <c r="N727" s="1" t="s">
        <v>88</v>
      </c>
      <c r="O727" s="1" t="s">
        <v>37</v>
      </c>
    </row>
    <row r="728" spans="1:15" x14ac:dyDescent="0.3">
      <c r="A728" s="1" t="s">
        <v>2741</v>
      </c>
      <c r="B728" s="2">
        <v>44883</v>
      </c>
      <c r="C728" s="1" t="s">
        <v>6668</v>
      </c>
      <c r="D728" s="1" t="s">
        <v>54</v>
      </c>
      <c r="E728">
        <v>2022</v>
      </c>
      <c r="F728" s="1" t="s">
        <v>814</v>
      </c>
      <c r="G728" s="1" t="s">
        <v>815</v>
      </c>
      <c r="H728" s="1" t="s">
        <v>2742</v>
      </c>
      <c r="I728" s="1" t="s">
        <v>2743</v>
      </c>
      <c r="J728" s="1" t="s">
        <v>70</v>
      </c>
      <c r="K728" s="3">
        <v>33.450000000000003</v>
      </c>
      <c r="L728">
        <v>1</v>
      </c>
      <c r="M728" s="3">
        <v>33.450000000000003</v>
      </c>
      <c r="N728" s="1" t="s">
        <v>21</v>
      </c>
      <c r="O728" s="1" t="s">
        <v>193</v>
      </c>
    </row>
    <row r="729" spans="1:15" x14ac:dyDescent="0.3">
      <c r="A729" s="1" t="s">
        <v>2744</v>
      </c>
      <c r="B729" s="2">
        <v>45242</v>
      </c>
      <c r="C729" s="1" t="s">
        <v>6666</v>
      </c>
      <c r="D729" s="1" t="s">
        <v>54</v>
      </c>
      <c r="E729">
        <v>2023</v>
      </c>
      <c r="F729" s="1" t="s">
        <v>2745</v>
      </c>
      <c r="G729" s="1" t="s">
        <v>682</v>
      </c>
      <c r="H729" s="1" t="s">
        <v>1953</v>
      </c>
      <c r="I729" s="1" t="s">
        <v>2746</v>
      </c>
      <c r="J729" s="1" t="s">
        <v>51</v>
      </c>
      <c r="K729" s="3">
        <v>44.83</v>
      </c>
      <c r="L729">
        <v>4</v>
      </c>
      <c r="M729" s="3">
        <v>179.32</v>
      </c>
      <c r="N729" s="1" t="s">
        <v>21</v>
      </c>
      <c r="O729" s="1" t="s">
        <v>44</v>
      </c>
    </row>
    <row r="730" spans="1:15" x14ac:dyDescent="0.3">
      <c r="A730" s="1" t="s">
        <v>2747</v>
      </c>
      <c r="B730" s="2">
        <v>45177</v>
      </c>
      <c r="C730" s="1" t="s">
        <v>6668</v>
      </c>
      <c r="D730" s="1" t="s">
        <v>60</v>
      </c>
      <c r="E730">
        <v>2023</v>
      </c>
      <c r="F730" s="1" t="s">
        <v>2206</v>
      </c>
      <c r="G730" s="1" t="s">
        <v>2748</v>
      </c>
      <c r="H730" s="1" t="s">
        <v>1390</v>
      </c>
      <c r="I730" s="1" t="s">
        <v>2749</v>
      </c>
      <c r="J730" s="1" t="s">
        <v>51</v>
      </c>
      <c r="K730" s="3">
        <v>42.92</v>
      </c>
      <c r="L730">
        <v>3</v>
      </c>
      <c r="M730" s="3">
        <v>128.76</v>
      </c>
      <c r="N730" s="1" t="s">
        <v>88</v>
      </c>
      <c r="O730" s="1" t="s">
        <v>52</v>
      </c>
    </row>
    <row r="731" spans="1:15" x14ac:dyDescent="0.3">
      <c r="A731" s="1" t="s">
        <v>2750</v>
      </c>
      <c r="B731" s="2">
        <v>45354</v>
      </c>
      <c r="C731" s="1" t="s">
        <v>6666</v>
      </c>
      <c r="D731" s="1" t="s">
        <v>15</v>
      </c>
      <c r="E731">
        <v>2024</v>
      </c>
      <c r="F731" s="1" t="s">
        <v>1180</v>
      </c>
      <c r="G731" s="1" t="s">
        <v>1181</v>
      </c>
      <c r="H731" s="1" t="s">
        <v>267</v>
      </c>
      <c r="I731" s="1" t="s">
        <v>268</v>
      </c>
      <c r="J731" s="1" t="s">
        <v>20</v>
      </c>
      <c r="K731" s="3">
        <v>10.58</v>
      </c>
      <c r="L731">
        <v>4</v>
      </c>
      <c r="M731" s="3">
        <v>42.32</v>
      </c>
      <c r="N731" s="1" t="s">
        <v>21</v>
      </c>
      <c r="O731" s="1" t="s">
        <v>44</v>
      </c>
    </row>
    <row r="732" spans="1:15" x14ac:dyDescent="0.3">
      <c r="A732" s="1" t="s">
        <v>2751</v>
      </c>
      <c r="B732" s="2">
        <v>45436</v>
      </c>
      <c r="C732" s="1" t="s">
        <v>6668</v>
      </c>
      <c r="D732" s="1" t="s">
        <v>46</v>
      </c>
      <c r="E732">
        <v>2024</v>
      </c>
      <c r="F732" s="1" t="s">
        <v>2752</v>
      </c>
      <c r="G732" s="1" t="s">
        <v>2753</v>
      </c>
      <c r="H732" s="1" t="s">
        <v>2754</v>
      </c>
      <c r="I732" s="1" t="s">
        <v>2755</v>
      </c>
      <c r="J732" s="1" t="s">
        <v>20</v>
      </c>
      <c r="K732" s="3">
        <v>15.59</v>
      </c>
      <c r="L732">
        <v>1</v>
      </c>
      <c r="M732" s="3">
        <v>15.59</v>
      </c>
      <c r="N732" s="1" t="s">
        <v>88</v>
      </c>
      <c r="O732" s="1" t="s">
        <v>193</v>
      </c>
    </row>
    <row r="733" spans="1:15" x14ac:dyDescent="0.3">
      <c r="A733" s="1" t="s">
        <v>2756</v>
      </c>
      <c r="B733" s="2">
        <v>45119</v>
      </c>
      <c r="C733" s="1" t="s">
        <v>6670</v>
      </c>
      <c r="D733" s="1" t="s">
        <v>32</v>
      </c>
      <c r="E733">
        <v>2023</v>
      </c>
      <c r="F733" s="1" t="s">
        <v>2372</v>
      </c>
      <c r="G733" s="1" t="s">
        <v>2373</v>
      </c>
      <c r="H733" s="1" t="s">
        <v>1762</v>
      </c>
      <c r="I733" s="1" t="s">
        <v>2757</v>
      </c>
      <c r="J733" s="1" t="s">
        <v>87</v>
      </c>
      <c r="K733" s="3">
        <v>23.24</v>
      </c>
      <c r="L733">
        <v>3</v>
      </c>
      <c r="M733" s="3">
        <v>69.72</v>
      </c>
      <c r="N733" s="1" t="s">
        <v>21</v>
      </c>
      <c r="O733" s="1" t="s">
        <v>193</v>
      </c>
    </row>
    <row r="734" spans="1:15" x14ac:dyDescent="0.3">
      <c r="A734" s="1" t="s">
        <v>2758</v>
      </c>
      <c r="B734" s="2">
        <v>45218</v>
      </c>
      <c r="C734" s="1" t="s">
        <v>6672</v>
      </c>
      <c r="D734" s="1" t="s">
        <v>133</v>
      </c>
      <c r="E734">
        <v>2023</v>
      </c>
      <c r="F734" s="1" t="s">
        <v>1616</v>
      </c>
      <c r="G734" s="1" t="s">
        <v>2759</v>
      </c>
      <c r="H734" s="1" t="s">
        <v>18</v>
      </c>
      <c r="I734" s="1" t="s">
        <v>19</v>
      </c>
      <c r="J734" s="1" t="s">
        <v>20</v>
      </c>
      <c r="K734" s="3">
        <v>6.7</v>
      </c>
      <c r="L734">
        <v>3</v>
      </c>
      <c r="M734" s="3">
        <v>20.100000000000001</v>
      </c>
      <c r="N734" s="1" t="s">
        <v>6669</v>
      </c>
      <c r="O734" s="1" t="s">
        <v>30</v>
      </c>
    </row>
    <row r="735" spans="1:15" x14ac:dyDescent="0.3">
      <c r="A735" s="1" t="s">
        <v>2760</v>
      </c>
      <c r="B735" s="2">
        <v>45640</v>
      </c>
      <c r="C735" s="1" t="s">
        <v>6673</v>
      </c>
      <c r="D735" s="1" t="s">
        <v>107</v>
      </c>
      <c r="E735">
        <v>2024</v>
      </c>
      <c r="F735" s="1" t="s">
        <v>2761</v>
      </c>
      <c r="G735" s="1" t="s">
        <v>2762</v>
      </c>
      <c r="H735" s="1" t="s">
        <v>2763</v>
      </c>
      <c r="I735" s="1" t="s">
        <v>2764</v>
      </c>
      <c r="J735" s="1" t="s">
        <v>20</v>
      </c>
      <c r="K735" s="3">
        <v>14.52</v>
      </c>
      <c r="L735">
        <v>4</v>
      </c>
      <c r="M735" s="3">
        <v>58.08</v>
      </c>
      <c r="N735" s="1" t="s">
        <v>21</v>
      </c>
      <c r="O735" s="1" t="s">
        <v>37</v>
      </c>
    </row>
    <row r="736" spans="1:15" x14ac:dyDescent="0.3">
      <c r="A736" s="1" t="s">
        <v>2765</v>
      </c>
      <c r="B736" s="2">
        <v>45197</v>
      </c>
      <c r="C736" s="1" t="s">
        <v>6672</v>
      </c>
      <c r="D736" s="1" t="s">
        <v>60</v>
      </c>
      <c r="E736">
        <v>2023</v>
      </c>
      <c r="F736" s="1" t="s">
        <v>1668</v>
      </c>
      <c r="G736" s="1" t="s">
        <v>1669</v>
      </c>
      <c r="H736" s="1" t="s">
        <v>2766</v>
      </c>
      <c r="I736" s="1" t="s">
        <v>2767</v>
      </c>
      <c r="J736" s="1" t="s">
        <v>87</v>
      </c>
      <c r="K736" s="3">
        <v>22.01</v>
      </c>
      <c r="L736">
        <v>5</v>
      </c>
      <c r="M736" s="3">
        <v>110.05</v>
      </c>
      <c r="N736" s="1" t="s">
        <v>6669</v>
      </c>
      <c r="O736" s="1" t="s">
        <v>95</v>
      </c>
    </row>
    <row r="737" spans="1:15" x14ac:dyDescent="0.3">
      <c r="A737" s="1" t="s">
        <v>2768</v>
      </c>
      <c r="B737" s="2">
        <v>45572</v>
      </c>
      <c r="C737" s="1" t="s">
        <v>6667</v>
      </c>
      <c r="D737" s="1" t="s">
        <v>133</v>
      </c>
      <c r="E737">
        <v>2024</v>
      </c>
      <c r="F737" s="1" t="s">
        <v>1637</v>
      </c>
      <c r="G737" s="1" t="s">
        <v>1638</v>
      </c>
      <c r="H737" s="1" t="s">
        <v>2497</v>
      </c>
      <c r="I737" s="1" t="s">
        <v>2769</v>
      </c>
      <c r="J737" s="1" t="s">
        <v>87</v>
      </c>
      <c r="K737" s="3">
        <v>40.03</v>
      </c>
      <c r="L737">
        <v>2</v>
      </c>
      <c r="M737" s="3">
        <v>80.06</v>
      </c>
      <c r="N737" s="1" t="s">
        <v>88</v>
      </c>
      <c r="O737" s="1" t="s">
        <v>44</v>
      </c>
    </row>
    <row r="738" spans="1:15" x14ac:dyDescent="0.3">
      <c r="A738" s="1" t="s">
        <v>2770</v>
      </c>
      <c r="B738" s="2">
        <v>45402</v>
      </c>
      <c r="C738" s="1" t="s">
        <v>6673</v>
      </c>
      <c r="D738" s="1" t="s">
        <v>82</v>
      </c>
      <c r="E738">
        <v>2024</v>
      </c>
      <c r="F738" s="1" t="s">
        <v>1439</v>
      </c>
      <c r="G738" s="1" t="s">
        <v>1440</v>
      </c>
      <c r="H738" s="1" t="s">
        <v>2771</v>
      </c>
      <c r="I738" s="1" t="s">
        <v>2772</v>
      </c>
      <c r="J738" s="1" t="s">
        <v>20</v>
      </c>
      <c r="K738" s="3">
        <v>10.18</v>
      </c>
      <c r="L738">
        <v>3</v>
      </c>
      <c r="M738" s="3">
        <v>30.54</v>
      </c>
      <c r="N738" s="1" t="s">
        <v>6669</v>
      </c>
      <c r="O738" s="1" t="s">
        <v>44</v>
      </c>
    </row>
    <row r="739" spans="1:15" x14ac:dyDescent="0.3">
      <c r="A739" s="1" t="s">
        <v>2773</v>
      </c>
      <c r="B739" s="2">
        <v>45451</v>
      </c>
      <c r="C739" s="1" t="s">
        <v>6673</v>
      </c>
      <c r="D739" s="1" t="s">
        <v>24</v>
      </c>
      <c r="E739">
        <v>2024</v>
      </c>
      <c r="F739" s="1" t="s">
        <v>2774</v>
      </c>
      <c r="G739" s="1" t="s">
        <v>2775</v>
      </c>
      <c r="H739" s="1" t="s">
        <v>905</v>
      </c>
      <c r="I739" s="1" t="s">
        <v>1717</v>
      </c>
      <c r="J739" s="1" t="s">
        <v>70</v>
      </c>
      <c r="K739" s="3">
        <v>13.17</v>
      </c>
      <c r="L739">
        <v>1</v>
      </c>
      <c r="M739" s="3">
        <v>13.17</v>
      </c>
      <c r="N739" s="1" t="s">
        <v>21</v>
      </c>
      <c r="O739" s="1" t="s">
        <v>37</v>
      </c>
    </row>
    <row r="740" spans="1:15" x14ac:dyDescent="0.3">
      <c r="A740" s="1" t="s">
        <v>2776</v>
      </c>
      <c r="B740" s="2">
        <v>45461</v>
      </c>
      <c r="C740" s="1" t="s">
        <v>6671</v>
      </c>
      <c r="D740" s="1" t="s">
        <v>24</v>
      </c>
      <c r="E740">
        <v>2024</v>
      </c>
      <c r="F740" s="1" t="s">
        <v>921</v>
      </c>
      <c r="G740" s="1" t="s">
        <v>2777</v>
      </c>
      <c r="H740" s="1" t="s">
        <v>1152</v>
      </c>
      <c r="I740" s="1" t="s">
        <v>1190</v>
      </c>
      <c r="J740" s="1" t="s">
        <v>20</v>
      </c>
      <c r="K740" s="3">
        <v>9.99</v>
      </c>
      <c r="L740">
        <v>2</v>
      </c>
      <c r="M740" s="3">
        <v>19.98</v>
      </c>
      <c r="N740" s="1" t="s">
        <v>29</v>
      </c>
      <c r="O740" s="1" t="s">
        <v>193</v>
      </c>
    </row>
    <row r="741" spans="1:15" x14ac:dyDescent="0.3">
      <c r="A741" s="1" t="s">
        <v>2778</v>
      </c>
      <c r="B741" s="2">
        <v>45591</v>
      </c>
      <c r="C741" s="1" t="s">
        <v>6673</v>
      </c>
      <c r="D741" s="1" t="s">
        <v>133</v>
      </c>
      <c r="E741">
        <v>2024</v>
      </c>
      <c r="F741" s="1" t="s">
        <v>1235</v>
      </c>
      <c r="G741" s="1" t="s">
        <v>1576</v>
      </c>
      <c r="H741" s="1" t="s">
        <v>2779</v>
      </c>
      <c r="I741" s="1" t="s">
        <v>2780</v>
      </c>
      <c r="J741" s="1" t="s">
        <v>70</v>
      </c>
      <c r="K741" s="3">
        <v>34.409999999999997</v>
      </c>
      <c r="L741">
        <v>5</v>
      </c>
      <c r="M741" s="3">
        <v>172.05</v>
      </c>
      <c r="N741" s="1" t="s">
        <v>21</v>
      </c>
      <c r="O741" s="1" t="s">
        <v>30</v>
      </c>
    </row>
    <row r="742" spans="1:15" x14ac:dyDescent="0.3">
      <c r="A742" s="1" t="s">
        <v>2781</v>
      </c>
      <c r="B742" s="2">
        <v>45303</v>
      </c>
      <c r="C742" s="1" t="s">
        <v>6668</v>
      </c>
      <c r="D742" s="1" t="s">
        <v>210</v>
      </c>
      <c r="E742">
        <v>2024</v>
      </c>
      <c r="F742" s="1" t="s">
        <v>2782</v>
      </c>
      <c r="G742" s="1" t="s">
        <v>2783</v>
      </c>
      <c r="H742" s="1" t="s">
        <v>176</v>
      </c>
      <c r="I742" s="1" t="s">
        <v>177</v>
      </c>
      <c r="J742" s="1" t="s">
        <v>51</v>
      </c>
      <c r="K742" s="3">
        <v>20.34</v>
      </c>
      <c r="L742">
        <v>3</v>
      </c>
      <c r="M742" s="3">
        <v>61.02</v>
      </c>
      <c r="N742" s="1" t="s">
        <v>6669</v>
      </c>
      <c r="O742" s="1" t="s">
        <v>22</v>
      </c>
    </row>
    <row r="743" spans="1:15" x14ac:dyDescent="0.3">
      <c r="A743" s="1" t="s">
        <v>2784</v>
      </c>
      <c r="B743" s="2">
        <v>44984</v>
      </c>
      <c r="C743" s="1" t="s">
        <v>6667</v>
      </c>
      <c r="D743" s="1" t="s">
        <v>39</v>
      </c>
      <c r="E743">
        <v>2023</v>
      </c>
      <c r="F743" s="1" t="s">
        <v>1688</v>
      </c>
      <c r="G743" s="1" t="s">
        <v>2785</v>
      </c>
      <c r="H743" s="1" t="s">
        <v>2707</v>
      </c>
      <c r="I743" s="1" t="s">
        <v>2708</v>
      </c>
      <c r="J743" s="1" t="s">
        <v>51</v>
      </c>
      <c r="K743" s="3">
        <v>48.23</v>
      </c>
      <c r="L743">
        <v>4</v>
      </c>
      <c r="M743" s="3">
        <v>192.92</v>
      </c>
      <c r="N743" s="1" t="s">
        <v>6669</v>
      </c>
      <c r="O743" s="1" t="s">
        <v>30</v>
      </c>
    </row>
    <row r="744" spans="1:15" x14ac:dyDescent="0.3">
      <c r="A744" s="1" t="s">
        <v>2786</v>
      </c>
      <c r="B744" s="2">
        <v>45376</v>
      </c>
      <c r="C744" s="1" t="s">
        <v>6667</v>
      </c>
      <c r="D744" s="1" t="s">
        <v>15</v>
      </c>
      <c r="E744">
        <v>2024</v>
      </c>
      <c r="F744" s="1" t="s">
        <v>1633</v>
      </c>
      <c r="G744" s="1" t="s">
        <v>1634</v>
      </c>
      <c r="H744" s="1" t="s">
        <v>2787</v>
      </c>
      <c r="I744" s="1" t="s">
        <v>2788</v>
      </c>
      <c r="J744" s="1" t="s">
        <v>20</v>
      </c>
      <c r="K744" s="3">
        <v>17.91</v>
      </c>
      <c r="L744">
        <v>2</v>
      </c>
      <c r="M744" s="3">
        <v>35.82</v>
      </c>
      <c r="N744" s="1" t="s">
        <v>21</v>
      </c>
      <c r="O744" s="1" t="s">
        <v>37</v>
      </c>
    </row>
    <row r="745" spans="1:15" x14ac:dyDescent="0.3">
      <c r="A745" s="1" t="s">
        <v>2789</v>
      </c>
      <c r="B745" s="2">
        <v>45851</v>
      </c>
      <c r="C745" s="1" t="s">
        <v>6666</v>
      </c>
      <c r="D745" s="1" t="s">
        <v>32</v>
      </c>
      <c r="E745">
        <v>2025</v>
      </c>
      <c r="F745" s="1" t="s">
        <v>2790</v>
      </c>
      <c r="G745" s="1" t="s">
        <v>2791</v>
      </c>
      <c r="H745" s="1" t="s">
        <v>2792</v>
      </c>
      <c r="I745" s="1" t="s">
        <v>2793</v>
      </c>
      <c r="J745" s="1" t="s">
        <v>20</v>
      </c>
      <c r="K745" s="3">
        <v>16.23</v>
      </c>
      <c r="L745">
        <v>5</v>
      </c>
      <c r="M745" s="3">
        <v>81.150000000000006</v>
      </c>
      <c r="N745" s="1" t="s">
        <v>6669</v>
      </c>
      <c r="O745" s="1" t="s">
        <v>95</v>
      </c>
    </row>
    <row r="746" spans="1:15" x14ac:dyDescent="0.3">
      <c r="A746" s="1" t="s">
        <v>2794</v>
      </c>
      <c r="B746" s="2">
        <v>45442</v>
      </c>
      <c r="C746" s="1" t="s">
        <v>6672</v>
      </c>
      <c r="D746" s="1" t="s">
        <v>46</v>
      </c>
      <c r="E746">
        <v>2024</v>
      </c>
      <c r="F746" s="1" t="s">
        <v>300</v>
      </c>
      <c r="G746" s="1" t="s">
        <v>2795</v>
      </c>
      <c r="H746" s="1" t="s">
        <v>2796</v>
      </c>
      <c r="I746" s="1" t="s">
        <v>2797</v>
      </c>
      <c r="J746" s="1" t="s">
        <v>70</v>
      </c>
      <c r="K746" s="3">
        <v>24.79</v>
      </c>
      <c r="L746">
        <v>4</v>
      </c>
      <c r="M746" s="3">
        <v>99.16</v>
      </c>
      <c r="N746" s="1" t="s">
        <v>6669</v>
      </c>
      <c r="O746" s="1" t="s">
        <v>30</v>
      </c>
    </row>
    <row r="747" spans="1:15" x14ac:dyDescent="0.3">
      <c r="A747" s="1" t="s">
        <v>2798</v>
      </c>
      <c r="B747" s="2">
        <v>45327</v>
      </c>
      <c r="C747" s="1" t="s">
        <v>6667</v>
      </c>
      <c r="D747" s="1" t="s">
        <v>39</v>
      </c>
      <c r="E747">
        <v>2024</v>
      </c>
      <c r="F747" s="1" t="s">
        <v>2799</v>
      </c>
      <c r="G747" s="1" t="s">
        <v>2800</v>
      </c>
      <c r="H747" s="1" t="s">
        <v>668</v>
      </c>
      <c r="I747" s="1" t="s">
        <v>2801</v>
      </c>
      <c r="J747" s="1" t="s">
        <v>87</v>
      </c>
      <c r="K747" s="3">
        <v>38.64</v>
      </c>
      <c r="L747">
        <v>1</v>
      </c>
      <c r="M747" s="3">
        <v>38.64</v>
      </c>
      <c r="N747" s="1" t="s">
        <v>21</v>
      </c>
      <c r="O747" s="1" t="s">
        <v>22</v>
      </c>
    </row>
    <row r="748" spans="1:15" x14ac:dyDescent="0.3">
      <c r="A748" s="1" t="s">
        <v>2802</v>
      </c>
      <c r="B748" s="2">
        <v>45854</v>
      </c>
      <c r="C748" s="1" t="s">
        <v>6670</v>
      </c>
      <c r="D748" s="1" t="s">
        <v>32</v>
      </c>
      <c r="E748">
        <v>2025</v>
      </c>
      <c r="F748" s="1" t="s">
        <v>2761</v>
      </c>
      <c r="G748" s="1" t="s">
        <v>2803</v>
      </c>
      <c r="H748" s="1" t="s">
        <v>1618</v>
      </c>
      <c r="I748" s="1" t="s">
        <v>1619</v>
      </c>
      <c r="J748" s="1" t="s">
        <v>20</v>
      </c>
      <c r="K748" s="3">
        <v>23.65</v>
      </c>
      <c r="L748">
        <v>5</v>
      </c>
      <c r="M748" s="3">
        <v>118.25</v>
      </c>
      <c r="N748" s="1" t="s">
        <v>21</v>
      </c>
      <c r="O748" s="1" t="s">
        <v>22</v>
      </c>
    </row>
    <row r="749" spans="1:15" x14ac:dyDescent="0.3">
      <c r="A749" s="1" t="s">
        <v>2804</v>
      </c>
      <c r="B749" s="2">
        <v>45375</v>
      </c>
      <c r="C749" s="1" t="s">
        <v>6666</v>
      </c>
      <c r="D749" s="1" t="s">
        <v>15</v>
      </c>
      <c r="E749">
        <v>2024</v>
      </c>
      <c r="F749" s="1" t="s">
        <v>2805</v>
      </c>
      <c r="G749" s="1" t="s">
        <v>2806</v>
      </c>
      <c r="H749" s="1" t="s">
        <v>2807</v>
      </c>
      <c r="I749" s="1" t="s">
        <v>2808</v>
      </c>
      <c r="J749" s="1" t="s">
        <v>20</v>
      </c>
      <c r="K749" s="3">
        <v>37.799999999999997</v>
      </c>
      <c r="L749">
        <v>3</v>
      </c>
      <c r="M749" s="3">
        <v>113.4</v>
      </c>
      <c r="N749" s="1" t="s">
        <v>6669</v>
      </c>
      <c r="O749" s="1" t="s">
        <v>52</v>
      </c>
    </row>
    <row r="750" spans="1:15" x14ac:dyDescent="0.3">
      <c r="A750" s="1" t="s">
        <v>2809</v>
      </c>
      <c r="B750" s="2">
        <v>44834</v>
      </c>
      <c r="C750" s="1" t="s">
        <v>6668</v>
      </c>
      <c r="D750" s="1" t="s">
        <v>60</v>
      </c>
      <c r="E750">
        <v>2022</v>
      </c>
      <c r="F750" s="1" t="s">
        <v>443</v>
      </c>
      <c r="G750" s="1" t="s">
        <v>444</v>
      </c>
      <c r="H750" s="1" t="s">
        <v>2810</v>
      </c>
      <c r="I750" s="1" t="s">
        <v>2811</v>
      </c>
      <c r="J750" s="1" t="s">
        <v>87</v>
      </c>
      <c r="K750" s="3">
        <v>20.98</v>
      </c>
      <c r="L750">
        <v>1</v>
      </c>
      <c r="M750" s="3">
        <v>20.98</v>
      </c>
      <c r="N750" s="1" t="s">
        <v>21</v>
      </c>
      <c r="O750" s="1" t="s">
        <v>80</v>
      </c>
    </row>
    <row r="751" spans="1:15" x14ac:dyDescent="0.3">
      <c r="A751" s="1" t="s">
        <v>2812</v>
      </c>
      <c r="B751" s="2">
        <v>45794</v>
      </c>
      <c r="C751" s="1" t="s">
        <v>6673</v>
      </c>
      <c r="D751" s="1" t="s">
        <v>46</v>
      </c>
      <c r="E751">
        <v>2025</v>
      </c>
      <c r="F751" s="1" t="s">
        <v>2813</v>
      </c>
      <c r="G751" s="1" t="s">
        <v>2814</v>
      </c>
      <c r="H751" s="1" t="s">
        <v>2815</v>
      </c>
      <c r="I751" s="1" t="s">
        <v>2816</v>
      </c>
      <c r="J751" s="1" t="s">
        <v>20</v>
      </c>
      <c r="K751" s="3">
        <v>26.7</v>
      </c>
      <c r="L751">
        <v>4</v>
      </c>
      <c r="M751" s="3">
        <v>106.8</v>
      </c>
      <c r="N751" s="1" t="s">
        <v>21</v>
      </c>
      <c r="O751" s="1" t="s">
        <v>37</v>
      </c>
    </row>
    <row r="752" spans="1:15" x14ac:dyDescent="0.3">
      <c r="A752" s="1" t="s">
        <v>2818</v>
      </c>
      <c r="B752" s="2">
        <v>45664</v>
      </c>
      <c r="C752" s="1" t="s">
        <v>6671</v>
      </c>
      <c r="D752" s="1" t="s">
        <v>210</v>
      </c>
      <c r="E752">
        <v>2025</v>
      </c>
      <c r="F752" s="1" t="s">
        <v>1993</v>
      </c>
      <c r="G752" s="1" t="s">
        <v>2819</v>
      </c>
      <c r="H752" s="1" t="s">
        <v>2110</v>
      </c>
      <c r="I752" s="1" t="s">
        <v>2111</v>
      </c>
      <c r="J752" s="1" t="s">
        <v>87</v>
      </c>
      <c r="K752" s="3">
        <v>27.5</v>
      </c>
      <c r="L752">
        <v>5</v>
      </c>
      <c r="M752" s="3">
        <v>137.5</v>
      </c>
      <c r="N752" s="1" t="s">
        <v>6669</v>
      </c>
      <c r="O752" s="1" t="s">
        <v>22</v>
      </c>
    </row>
    <row r="753" spans="1:15" x14ac:dyDescent="0.3">
      <c r="A753" s="1" t="s">
        <v>2820</v>
      </c>
      <c r="B753" s="2">
        <v>45066</v>
      </c>
      <c r="C753" s="1" t="s">
        <v>6673</v>
      </c>
      <c r="D753" s="1" t="s">
        <v>46</v>
      </c>
      <c r="E753">
        <v>2023</v>
      </c>
      <c r="F753" s="1" t="s">
        <v>211</v>
      </c>
      <c r="G753" s="1" t="s">
        <v>212</v>
      </c>
      <c r="H753" s="1" t="s">
        <v>707</v>
      </c>
      <c r="I753" s="1" t="s">
        <v>708</v>
      </c>
      <c r="J753" s="1" t="s">
        <v>20</v>
      </c>
      <c r="K753" s="3">
        <v>12.1</v>
      </c>
      <c r="L753">
        <v>2</v>
      </c>
      <c r="M753" s="3">
        <v>24.2</v>
      </c>
      <c r="N753" s="1" t="s">
        <v>21</v>
      </c>
      <c r="O753" s="1" t="s">
        <v>80</v>
      </c>
    </row>
    <row r="754" spans="1:15" x14ac:dyDescent="0.3">
      <c r="A754" s="1" t="s">
        <v>2821</v>
      </c>
      <c r="B754" s="2">
        <v>45360</v>
      </c>
      <c r="C754" s="1" t="s">
        <v>6673</v>
      </c>
      <c r="D754" s="1" t="s">
        <v>15</v>
      </c>
      <c r="E754">
        <v>2024</v>
      </c>
      <c r="F754" s="1" t="s">
        <v>2822</v>
      </c>
      <c r="G754" s="1" t="s">
        <v>2823</v>
      </c>
      <c r="H754" s="1" t="s">
        <v>297</v>
      </c>
      <c r="I754" s="1" t="s">
        <v>298</v>
      </c>
      <c r="J754" s="1" t="s">
        <v>70</v>
      </c>
      <c r="K754" s="3">
        <v>34.880000000000003</v>
      </c>
      <c r="L754">
        <v>3</v>
      </c>
      <c r="M754" s="3">
        <v>104.64</v>
      </c>
      <c r="N754" s="1" t="s">
        <v>21</v>
      </c>
      <c r="O754" s="1" t="s">
        <v>80</v>
      </c>
    </row>
    <row r="755" spans="1:15" x14ac:dyDescent="0.3">
      <c r="A755" s="1" t="s">
        <v>2824</v>
      </c>
      <c r="B755" s="2">
        <v>45520</v>
      </c>
      <c r="C755" s="1" t="s">
        <v>6668</v>
      </c>
      <c r="D755" s="1" t="s">
        <v>90</v>
      </c>
      <c r="E755">
        <v>2024</v>
      </c>
      <c r="F755" s="1" t="s">
        <v>2825</v>
      </c>
      <c r="G755" s="1" t="s">
        <v>2826</v>
      </c>
      <c r="H755" s="1" t="s">
        <v>878</v>
      </c>
      <c r="I755" s="1" t="s">
        <v>1721</v>
      </c>
      <c r="J755" s="1" t="s">
        <v>70</v>
      </c>
      <c r="K755" s="3">
        <v>5.99</v>
      </c>
      <c r="L755">
        <v>1</v>
      </c>
      <c r="M755" s="3">
        <v>5.99</v>
      </c>
      <c r="N755" s="1" t="s">
        <v>88</v>
      </c>
      <c r="O755" s="1" t="s">
        <v>30</v>
      </c>
    </row>
    <row r="756" spans="1:15" x14ac:dyDescent="0.3">
      <c r="A756" s="1" t="s">
        <v>2827</v>
      </c>
      <c r="B756" s="2">
        <v>45467</v>
      </c>
      <c r="C756" s="1" t="s">
        <v>6667</v>
      </c>
      <c r="D756" s="1" t="s">
        <v>24</v>
      </c>
      <c r="E756">
        <v>2024</v>
      </c>
      <c r="F756" s="1" t="s">
        <v>2828</v>
      </c>
      <c r="G756" s="1" t="s">
        <v>2829</v>
      </c>
      <c r="H756" s="1" t="s">
        <v>2830</v>
      </c>
      <c r="I756" s="1" t="s">
        <v>2831</v>
      </c>
      <c r="J756" s="1" t="s">
        <v>70</v>
      </c>
      <c r="K756" s="3">
        <v>43.23</v>
      </c>
      <c r="L756">
        <v>4</v>
      </c>
      <c r="M756" s="3">
        <v>172.92</v>
      </c>
      <c r="N756" s="1" t="s">
        <v>21</v>
      </c>
      <c r="O756" s="1" t="s">
        <v>22</v>
      </c>
    </row>
    <row r="757" spans="1:15" x14ac:dyDescent="0.3">
      <c r="A757" s="1" t="s">
        <v>2832</v>
      </c>
      <c r="B757" s="2">
        <v>44949</v>
      </c>
      <c r="C757" s="1" t="s">
        <v>6667</v>
      </c>
      <c r="D757" s="1" t="s">
        <v>210</v>
      </c>
      <c r="E757">
        <v>2023</v>
      </c>
      <c r="F757" s="1" t="s">
        <v>2833</v>
      </c>
      <c r="G757" s="1" t="s">
        <v>2834</v>
      </c>
      <c r="H757" s="1" t="s">
        <v>2835</v>
      </c>
      <c r="I757" s="1" t="s">
        <v>2836</v>
      </c>
      <c r="J757" s="1" t="s">
        <v>51</v>
      </c>
      <c r="K757" s="3">
        <v>9.0500000000000007</v>
      </c>
      <c r="L757">
        <v>2</v>
      </c>
      <c r="M757" s="3">
        <v>18.100000000000001</v>
      </c>
      <c r="N757" s="1" t="s">
        <v>21</v>
      </c>
      <c r="O757" s="1" t="s">
        <v>52</v>
      </c>
    </row>
    <row r="758" spans="1:15" x14ac:dyDescent="0.3">
      <c r="A758" s="1" t="s">
        <v>2837</v>
      </c>
      <c r="B758" s="2">
        <v>44936</v>
      </c>
      <c r="C758" s="1" t="s">
        <v>6671</v>
      </c>
      <c r="D758" s="1" t="s">
        <v>210</v>
      </c>
      <c r="E758">
        <v>2023</v>
      </c>
      <c r="F758" s="1" t="s">
        <v>2838</v>
      </c>
      <c r="G758" s="1" t="s">
        <v>2839</v>
      </c>
      <c r="H758" s="1" t="s">
        <v>1334</v>
      </c>
      <c r="I758" s="1" t="s">
        <v>1335</v>
      </c>
      <c r="J758" s="1" t="s">
        <v>87</v>
      </c>
      <c r="K758" s="3">
        <v>4.3499999999999996</v>
      </c>
      <c r="L758">
        <v>5</v>
      </c>
      <c r="M758" s="3">
        <v>21.75</v>
      </c>
      <c r="N758" s="1" t="s">
        <v>21</v>
      </c>
      <c r="O758" s="1" t="s">
        <v>37</v>
      </c>
    </row>
    <row r="759" spans="1:15" x14ac:dyDescent="0.3">
      <c r="A759" s="1" t="s">
        <v>2840</v>
      </c>
      <c r="B759" s="2">
        <v>45719</v>
      </c>
      <c r="C759" s="1" t="s">
        <v>6667</v>
      </c>
      <c r="D759" s="1" t="s">
        <v>15</v>
      </c>
      <c r="E759">
        <v>2025</v>
      </c>
      <c r="F759" s="1" t="s">
        <v>305</v>
      </c>
      <c r="G759" s="1" t="s">
        <v>2841</v>
      </c>
      <c r="H759" s="1" t="s">
        <v>2707</v>
      </c>
      <c r="I759" s="1" t="s">
        <v>2708</v>
      </c>
      <c r="J759" s="1" t="s">
        <v>20</v>
      </c>
      <c r="K759" s="3">
        <v>48.71</v>
      </c>
      <c r="L759">
        <v>5</v>
      </c>
      <c r="M759" s="3">
        <v>243.55</v>
      </c>
      <c r="N759" s="1" t="s">
        <v>21</v>
      </c>
      <c r="O759" s="1" t="s">
        <v>37</v>
      </c>
    </row>
    <row r="760" spans="1:15" x14ac:dyDescent="0.3">
      <c r="A760" s="1" t="s">
        <v>2842</v>
      </c>
      <c r="B760" s="2">
        <v>45047</v>
      </c>
      <c r="C760" s="1" t="s">
        <v>6667</v>
      </c>
      <c r="D760" s="1" t="s">
        <v>46</v>
      </c>
      <c r="E760">
        <v>2023</v>
      </c>
      <c r="F760" s="1" t="s">
        <v>1058</v>
      </c>
      <c r="G760" s="1" t="s">
        <v>2843</v>
      </c>
      <c r="H760" s="1" t="s">
        <v>2844</v>
      </c>
      <c r="I760" s="1" t="s">
        <v>2845</v>
      </c>
      <c r="J760" s="1" t="s">
        <v>87</v>
      </c>
      <c r="K760" s="3">
        <v>38.36</v>
      </c>
      <c r="L760">
        <v>4</v>
      </c>
      <c r="M760" s="3">
        <v>153.44</v>
      </c>
      <c r="N760" s="1" t="s">
        <v>6669</v>
      </c>
      <c r="O760" s="1" t="s">
        <v>37</v>
      </c>
    </row>
    <row r="761" spans="1:15" x14ac:dyDescent="0.3">
      <c r="A761" s="1" t="s">
        <v>2846</v>
      </c>
      <c r="B761" s="2">
        <v>45031</v>
      </c>
      <c r="C761" s="1" t="s">
        <v>6673</v>
      </c>
      <c r="D761" s="1" t="s">
        <v>82</v>
      </c>
      <c r="E761">
        <v>2023</v>
      </c>
      <c r="F761" s="1" t="s">
        <v>2035</v>
      </c>
      <c r="G761" s="1" t="s">
        <v>2036</v>
      </c>
      <c r="H761" s="1" t="s">
        <v>2830</v>
      </c>
      <c r="I761" s="1" t="s">
        <v>2831</v>
      </c>
      <c r="J761" s="1" t="s">
        <v>70</v>
      </c>
      <c r="K761" s="3">
        <v>53.05</v>
      </c>
      <c r="L761">
        <v>4</v>
      </c>
      <c r="M761" s="3">
        <v>212.2</v>
      </c>
      <c r="N761" s="1" t="s">
        <v>21</v>
      </c>
      <c r="O761" s="1" t="s">
        <v>30</v>
      </c>
    </row>
    <row r="762" spans="1:15" x14ac:dyDescent="0.3">
      <c r="A762" s="1" t="s">
        <v>2847</v>
      </c>
      <c r="B762" s="2">
        <v>44976</v>
      </c>
      <c r="C762" s="1" t="s">
        <v>6666</v>
      </c>
      <c r="D762" s="1" t="s">
        <v>39</v>
      </c>
      <c r="E762">
        <v>2023</v>
      </c>
      <c r="F762" s="1" t="s">
        <v>2848</v>
      </c>
      <c r="G762" s="1" t="s">
        <v>2849</v>
      </c>
      <c r="H762" s="1" t="s">
        <v>2796</v>
      </c>
      <c r="I762" s="1" t="s">
        <v>2797</v>
      </c>
      <c r="J762" s="1" t="s">
        <v>20</v>
      </c>
      <c r="K762" s="3">
        <v>30.67</v>
      </c>
      <c r="L762">
        <v>4</v>
      </c>
      <c r="M762" s="3">
        <v>122.68</v>
      </c>
      <c r="N762" s="1" t="s">
        <v>21</v>
      </c>
      <c r="O762" s="1" t="s">
        <v>22</v>
      </c>
    </row>
    <row r="763" spans="1:15" x14ac:dyDescent="0.3">
      <c r="A763" s="1" t="s">
        <v>2850</v>
      </c>
      <c r="B763" s="2">
        <v>45180</v>
      </c>
      <c r="C763" s="1" t="s">
        <v>6667</v>
      </c>
      <c r="D763" s="1" t="s">
        <v>60</v>
      </c>
      <c r="E763">
        <v>2023</v>
      </c>
      <c r="F763" s="1" t="s">
        <v>921</v>
      </c>
      <c r="G763" s="1" t="s">
        <v>2851</v>
      </c>
      <c r="H763" s="1" t="s">
        <v>1165</v>
      </c>
      <c r="I763" s="1" t="s">
        <v>2852</v>
      </c>
      <c r="J763" s="1" t="s">
        <v>51</v>
      </c>
      <c r="K763" s="3">
        <v>33.78</v>
      </c>
      <c r="L763">
        <v>1</v>
      </c>
      <c r="M763" s="3">
        <v>33.78</v>
      </c>
      <c r="N763" s="1" t="s">
        <v>21</v>
      </c>
      <c r="O763" s="1" t="s">
        <v>95</v>
      </c>
    </row>
    <row r="764" spans="1:15" x14ac:dyDescent="0.3">
      <c r="A764" s="1" t="s">
        <v>2853</v>
      </c>
      <c r="B764" s="2">
        <v>44871</v>
      </c>
      <c r="C764" s="1" t="s">
        <v>6666</v>
      </c>
      <c r="D764" s="1" t="s">
        <v>54</v>
      </c>
      <c r="E764">
        <v>2022</v>
      </c>
      <c r="F764" s="1" t="s">
        <v>636</v>
      </c>
      <c r="G764" s="1" t="s">
        <v>637</v>
      </c>
      <c r="H764" s="1" t="s">
        <v>310</v>
      </c>
      <c r="I764" s="1" t="s">
        <v>311</v>
      </c>
      <c r="J764" s="1" t="s">
        <v>70</v>
      </c>
      <c r="K764" s="3">
        <v>41.61</v>
      </c>
      <c r="L764">
        <v>3</v>
      </c>
      <c r="M764" s="3">
        <v>124.83</v>
      </c>
      <c r="N764" s="1" t="s">
        <v>21</v>
      </c>
      <c r="O764" s="1" t="s">
        <v>30</v>
      </c>
    </row>
    <row r="765" spans="1:15" x14ac:dyDescent="0.3">
      <c r="A765" s="1" t="s">
        <v>2854</v>
      </c>
      <c r="B765" s="2">
        <v>45693</v>
      </c>
      <c r="C765" s="1" t="s">
        <v>6670</v>
      </c>
      <c r="D765" s="1" t="s">
        <v>39</v>
      </c>
      <c r="E765">
        <v>2025</v>
      </c>
      <c r="F765" s="1" t="s">
        <v>2855</v>
      </c>
      <c r="G765" s="1" t="s">
        <v>2856</v>
      </c>
      <c r="H765" s="1" t="s">
        <v>540</v>
      </c>
      <c r="I765" s="1" t="s">
        <v>2857</v>
      </c>
      <c r="J765" s="1" t="s">
        <v>20</v>
      </c>
      <c r="K765" s="3">
        <v>47.02</v>
      </c>
      <c r="L765">
        <v>5</v>
      </c>
      <c r="M765" s="3">
        <v>235.1</v>
      </c>
      <c r="N765" s="1" t="s">
        <v>6669</v>
      </c>
      <c r="O765" s="1" t="s">
        <v>80</v>
      </c>
    </row>
    <row r="766" spans="1:15" x14ac:dyDescent="0.3">
      <c r="A766" s="1" t="s">
        <v>2858</v>
      </c>
      <c r="B766" s="2">
        <v>44821</v>
      </c>
      <c r="C766" s="1" t="s">
        <v>6673</v>
      </c>
      <c r="D766" s="1" t="s">
        <v>60</v>
      </c>
      <c r="E766">
        <v>2022</v>
      </c>
      <c r="F766" s="1" t="s">
        <v>1002</v>
      </c>
      <c r="G766" s="1" t="s">
        <v>2859</v>
      </c>
      <c r="H766" s="1" t="s">
        <v>1646</v>
      </c>
      <c r="I766" s="1" t="s">
        <v>1647</v>
      </c>
      <c r="J766" s="1" t="s">
        <v>20</v>
      </c>
      <c r="K766" s="3">
        <v>39.340000000000003</v>
      </c>
      <c r="L766">
        <v>5</v>
      </c>
      <c r="M766" s="3">
        <v>196.7</v>
      </c>
      <c r="N766" s="1" t="s">
        <v>29</v>
      </c>
      <c r="O766" s="1" t="s">
        <v>30</v>
      </c>
    </row>
    <row r="767" spans="1:15" x14ac:dyDescent="0.3">
      <c r="A767" s="1" t="s">
        <v>2860</v>
      </c>
      <c r="B767" s="2">
        <v>45619</v>
      </c>
      <c r="C767" s="1" t="s">
        <v>6673</v>
      </c>
      <c r="D767" s="1" t="s">
        <v>54</v>
      </c>
      <c r="E767">
        <v>2024</v>
      </c>
      <c r="F767" s="1" t="s">
        <v>1549</v>
      </c>
      <c r="G767" s="1" t="s">
        <v>2861</v>
      </c>
      <c r="H767" s="1" t="s">
        <v>2862</v>
      </c>
      <c r="I767" s="1" t="s">
        <v>2863</v>
      </c>
      <c r="J767" s="1" t="s">
        <v>51</v>
      </c>
      <c r="K767" s="3">
        <v>23.59</v>
      </c>
      <c r="L767">
        <v>3</v>
      </c>
      <c r="M767" s="3">
        <v>70.77</v>
      </c>
      <c r="N767" s="1" t="s">
        <v>21</v>
      </c>
      <c r="O767" s="1" t="s">
        <v>44</v>
      </c>
    </row>
    <row r="768" spans="1:15" x14ac:dyDescent="0.3">
      <c r="A768" s="1" t="s">
        <v>2864</v>
      </c>
      <c r="B768" s="2">
        <v>45227</v>
      </c>
      <c r="C768" s="1" t="s">
        <v>6673</v>
      </c>
      <c r="D768" s="1" t="s">
        <v>133</v>
      </c>
      <c r="E768">
        <v>2023</v>
      </c>
      <c r="F768" s="1" t="s">
        <v>1564</v>
      </c>
      <c r="G768" s="1" t="s">
        <v>2865</v>
      </c>
      <c r="H768" s="1" t="s">
        <v>1361</v>
      </c>
      <c r="I768" s="1" t="s">
        <v>1362</v>
      </c>
      <c r="J768" s="1" t="s">
        <v>87</v>
      </c>
      <c r="K768" s="3">
        <v>56.95</v>
      </c>
      <c r="L768">
        <v>3</v>
      </c>
      <c r="M768" s="3">
        <v>170.85</v>
      </c>
      <c r="N768" s="1" t="s">
        <v>21</v>
      </c>
      <c r="O768" s="1" t="s">
        <v>193</v>
      </c>
    </row>
    <row r="769" spans="1:15" x14ac:dyDescent="0.3">
      <c r="A769" s="1" t="s">
        <v>2866</v>
      </c>
      <c r="B769" s="2">
        <v>45402</v>
      </c>
      <c r="C769" s="1" t="s">
        <v>6673</v>
      </c>
      <c r="D769" s="1" t="s">
        <v>82</v>
      </c>
      <c r="E769">
        <v>2024</v>
      </c>
      <c r="F769" s="1" t="s">
        <v>2353</v>
      </c>
      <c r="G769" s="1" t="s">
        <v>2354</v>
      </c>
      <c r="H769" s="1" t="s">
        <v>2517</v>
      </c>
      <c r="I769" s="1" t="s">
        <v>2867</v>
      </c>
      <c r="J769" s="1" t="s">
        <v>70</v>
      </c>
      <c r="K769" s="3">
        <v>34.35</v>
      </c>
      <c r="L769">
        <v>1</v>
      </c>
      <c r="M769" s="3">
        <v>34.35</v>
      </c>
      <c r="N769" s="1" t="s">
        <v>6669</v>
      </c>
      <c r="O769" s="1" t="s">
        <v>44</v>
      </c>
    </row>
    <row r="770" spans="1:15" x14ac:dyDescent="0.3">
      <c r="A770" s="1" t="s">
        <v>2868</v>
      </c>
      <c r="B770" s="2">
        <v>45221</v>
      </c>
      <c r="C770" s="1" t="s">
        <v>6666</v>
      </c>
      <c r="D770" s="1" t="s">
        <v>133</v>
      </c>
      <c r="E770">
        <v>2023</v>
      </c>
      <c r="F770" s="1" t="s">
        <v>666</v>
      </c>
      <c r="G770" s="1" t="s">
        <v>667</v>
      </c>
      <c r="H770" s="1" t="s">
        <v>568</v>
      </c>
      <c r="I770" s="1" t="s">
        <v>965</v>
      </c>
      <c r="J770" s="1" t="s">
        <v>87</v>
      </c>
      <c r="K770" s="3">
        <v>48.96</v>
      </c>
      <c r="L770">
        <v>2</v>
      </c>
      <c r="M770" s="3">
        <v>97.92</v>
      </c>
      <c r="N770" s="1" t="s">
        <v>6669</v>
      </c>
      <c r="O770" s="1" t="s">
        <v>193</v>
      </c>
    </row>
    <row r="771" spans="1:15" x14ac:dyDescent="0.3">
      <c r="A771" s="1" t="s">
        <v>2869</v>
      </c>
      <c r="B771" s="2">
        <v>45890</v>
      </c>
      <c r="C771" s="1" t="s">
        <v>6672</v>
      </c>
      <c r="D771" s="1" t="s">
        <v>90</v>
      </c>
      <c r="E771">
        <v>2025</v>
      </c>
      <c r="F771" s="1" t="s">
        <v>2870</v>
      </c>
      <c r="G771" s="1" t="s">
        <v>2871</v>
      </c>
      <c r="H771" s="1" t="s">
        <v>2872</v>
      </c>
      <c r="I771" s="1" t="s">
        <v>2873</v>
      </c>
      <c r="J771" s="1" t="s">
        <v>20</v>
      </c>
      <c r="K771" s="3">
        <v>20.079999999999998</v>
      </c>
      <c r="L771">
        <v>2</v>
      </c>
      <c r="M771" s="3">
        <v>40.159999999999997</v>
      </c>
      <c r="N771" s="1" t="s">
        <v>21</v>
      </c>
      <c r="O771" s="1" t="s">
        <v>37</v>
      </c>
    </row>
    <row r="772" spans="1:15" x14ac:dyDescent="0.3">
      <c r="A772" s="1" t="s">
        <v>2874</v>
      </c>
      <c r="B772" s="2">
        <v>45591</v>
      </c>
      <c r="C772" s="1" t="s">
        <v>6673</v>
      </c>
      <c r="D772" s="1" t="s">
        <v>133</v>
      </c>
      <c r="E772">
        <v>2024</v>
      </c>
      <c r="F772" s="1" t="s">
        <v>2875</v>
      </c>
      <c r="G772" s="1" t="s">
        <v>2876</v>
      </c>
      <c r="H772" s="1" t="s">
        <v>2877</v>
      </c>
      <c r="I772" s="1" t="s">
        <v>2878</v>
      </c>
      <c r="J772" s="1" t="s">
        <v>51</v>
      </c>
      <c r="K772" s="3">
        <v>24.05</v>
      </c>
      <c r="L772">
        <v>5</v>
      </c>
      <c r="M772" s="3">
        <v>120.25</v>
      </c>
      <c r="N772" s="1" t="s">
        <v>88</v>
      </c>
      <c r="O772" s="1" t="s">
        <v>44</v>
      </c>
    </row>
    <row r="773" spans="1:15" x14ac:dyDescent="0.3">
      <c r="A773" s="1" t="s">
        <v>2879</v>
      </c>
      <c r="B773" s="2">
        <v>44962</v>
      </c>
      <c r="C773" s="1" t="s">
        <v>6666</v>
      </c>
      <c r="D773" s="1" t="s">
        <v>39</v>
      </c>
      <c r="E773">
        <v>2023</v>
      </c>
      <c r="F773" s="1" t="s">
        <v>2406</v>
      </c>
      <c r="G773" s="1" t="s">
        <v>2407</v>
      </c>
      <c r="H773" s="1" t="s">
        <v>1934</v>
      </c>
      <c r="I773" s="1" t="s">
        <v>1935</v>
      </c>
      <c r="J773" s="1" t="s">
        <v>20</v>
      </c>
      <c r="K773" s="3">
        <v>40.770000000000003</v>
      </c>
      <c r="L773">
        <v>4</v>
      </c>
      <c r="M773" s="3">
        <v>163.08000000000001</v>
      </c>
      <c r="N773" s="1" t="s">
        <v>21</v>
      </c>
      <c r="O773" s="1" t="s">
        <v>37</v>
      </c>
    </row>
    <row r="774" spans="1:15" x14ac:dyDescent="0.3">
      <c r="A774" s="1" t="s">
        <v>2880</v>
      </c>
      <c r="B774" s="2">
        <v>44947</v>
      </c>
      <c r="C774" s="1" t="s">
        <v>6673</v>
      </c>
      <c r="D774" s="1" t="s">
        <v>210</v>
      </c>
      <c r="E774">
        <v>2023</v>
      </c>
      <c r="F774" s="1" t="s">
        <v>290</v>
      </c>
      <c r="G774" s="1" t="s">
        <v>291</v>
      </c>
      <c r="H774" s="1" t="s">
        <v>2881</v>
      </c>
      <c r="I774" s="1" t="s">
        <v>2882</v>
      </c>
      <c r="J774" s="1" t="s">
        <v>70</v>
      </c>
      <c r="K774" s="3">
        <v>15.14</v>
      </c>
      <c r="L774">
        <v>1</v>
      </c>
      <c r="M774" s="3">
        <v>15.14</v>
      </c>
      <c r="N774" s="1" t="s">
        <v>88</v>
      </c>
      <c r="O774" s="1" t="s">
        <v>52</v>
      </c>
    </row>
    <row r="775" spans="1:15" x14ac:dyDescent="0.3">
      <c r="A775" s="1" t="s">
        <v>2883</v>
      </c>
      <c r="B775" s="2">
        <v>45501</v>
      </c>
      <c r="C775" s="1" t="s">
        <v>6666</v>
      </c>
      <c r="D775" s="1" t="s">
        <v>32</v>
      </c>
      <c r="E775">
        <v>2024</v>
      </c>
      <c r="F775" s="1" t="s">
        <v>2884</v>
      </c>
      <c r="G775" s="1" t="s">
        <v>2885</v>
      </c>
      <c r="H775" s="1" t="s">
        <v>2886</v>
      </c>
      <c r="I775" s="1" t="s">
        <v>2887</v>
      </c>
      <c r="J775" s="1" t="s">
        <v>87</v>
      </c>
      <c r="K775" s="3">
        <v>14.96</v>
      </c>
      <c r="L775">
        <v>4</v>
      </c>
      <c r="M775" s="3">
        <v>59.84</v>
      </c>
      <c r="N775" s="1" t="s">
        <v>21</v>
      </c>
      <c r="O775" s="1" t="s">
        <v>22</v>
      </c>
    </row>
    <row r="776" spans="1:15" x14ac:dyDescent="0.3">
      <c r="A776" s="1" t="s">
        <v>2888</v>
      </c>
      <c r="B776" s="2">
        <v>45399</v>
      </c>
      <c r="C776" s="1" t="s">
        <v>6670</v>
      </c>
      <c r="D776" s="1" t="s">
        <v>82</v>
      </c>
      <c r="E776">
        <v>2024</v>
      </c>
      <c r="F776" s="1" t="s">
        <v>1804</v>
      </c>
      <c r="G776" s="1" t="s">
        <v>1805</v>
      </c>
      <c r="H776" s="1" t="s">
        <v>2889</v>
      </c>
      <c r="I776" s="1" t="s">
        <v>2890</v>
      </c>
      <c r="J776" s="1" t="s">
        <v>20</v>
      </c>
      <c r="K776" s="3">
        <v>19.059999999999999</v>
      </c>
      <c r="L776">
        <v>4</v>
      </c>
      <c r="M776" s="3">
        <v>76.239999999999995</v>
      </c>
      <c r="N776" s="1" t="s">
        <v>21</v>
      </c>
      <c r="O776" s="1" t="s">
        <v>30</v>
      </c>
    </row>
    <row r="777" spans="1:15" x14ac:dyDescent="0.3">
      <c r="A777" s="1" t="s">
        <v>2891</v>
      </c>
      <c r="B777" s="2">
        <v>44848</v>
      </c>
      <c r="C777" s="1" t="s">
        <v>6668</v>
      </c>
      <c r="D777" s="1" t="s">
        <v>133</v>
      </c>
      <c r="E777">
        <v>2022</v>
      </c>
      <c r="F777" s="1" t="s">
        <v>881</v>
      </c>
      <c r="G777" s="1" t="s">
        <v>882</v>
      </c>
      <c r="H777" s="1" t="s">
        <v>923</v>
      </c>
      <c r="I777" s="1" t="s">
        <v>924</v>
      </c>
      <c r="J777" s="1" t="s">
        <v>20</v>
      </c>
      <c r="K777" s="3">
        <v>23.97</v>
      </c>
      <c r="L777">
        <v>4</v>
      </c>
      <c r="M777" s="3">
        <v>95.88</v>
      </c>
      <c r="N777" s="1" t="s">
        <v>21</v>
      </c>
      <c r="O777" s="1" t="s">
        <v>193</v>
      </c>
    </row>
    <row r="778" spans="1:15" x14ac:dyDescent="0.3">
      <c r="A778" s="1" t="s">
        <v>2892</v>
      </c>
      <c r="B778" s="2">
        <v>45614</v>
      </c>
      <c r="C778" s="1" t="s">
        <v>6667</v>
      </c>
      <c r="D778" s="1" t="s">
        <v>54</v>
      </c>
      <c r="E778">
        <v>2024</v>
      </c>
      <c r="F778" s="1" t="s">
        <v>819</v>
      </c>
      <c r="G778" s="1" t="s">
        <v>1118</v>
      </c>
      <c r="H778" s="1" t="s">
        <v>2893</v>
      </c>
      <c r="I778" s="1" t="s">
        <v>2894</v>
      </c>
      <c r="J778" s="1" t="s">
        <v>51</v>
      </c>
      <c r="K778" s="3">
        <v>49.82</v>
      </c>
      <c r="L778">
        <v>4</v>
      </c>
      <c r="M778" s="3">
        <v>199.28</v>
      </c>
      <c r="N778" s="1" t="s">
        <v>29</v>
      </c>
      <c r="O778" s="1" t="s">
        <v>44</v>
      </c>
    </row>
    <row r="779" spans="1:15" x14ac:dyDescent="0.3">
      <c r="A779" s="1" t="s">
        <v>2895</v>
      </c>
      <c r="B779" s="2">
        <v>45078</v>
      </c>
      <c r="C779" s="1" t="s">
        <v>6672</v>
      </c>
      <c r="D779" s="1" t="s">
        <v>24</v>
      </c>
      <c r="E779">
        <v>2023</v>
      </c>
      <c r="F779" s="1" t="s">
        <v>918</v>
      </c>
      <c r="G779" s="1" t="s">
        <v>919</v>
      </c>
      <c r="H779" s="1" t="s">
        <v>332</v>
      </c>
      <c r="I779" s="1" t="s">
        <v>333</v>
      </c>
      <c r="J779" s="1" t="s">
        <v>70</v>
      </c>
      <c r="K779" s="3">
        <v>38.49</v>
      </c>
      <c r="L779">
        <v>4</v>
      </c>
      <c r="M779" s="3">
        <v>153.96</v>
      </c>
      <c r="N779" s="1" t="s">
        <v>6669</v>
      </c>
      <c r="O779" s="1" t="s">
        <v>37</v>
      </c>
    </row>
    <row r="780" spans="1:15" x14ac:dyDescent="0.3">
      <c r="A780" s="1" t="s">
        <v>2896</v>
      </c>
      <c r="B780" s="2">
        <v>44968</v>
      </c>
      <c r="C780" s="1" t="s">
        <v>6673</v>
      </c>
      <c r="D780" s="1" t="s">
        <v>39</v>
      </c>
      <c r="E780">
        <v>2023</v>
      </c>
      <c r="F780" s="1" t="s">
        <v>1621</v>
      </c>
      <c r="G780" s="1" t="s">
        <v>1622</v>
      </c>
      <c r="H780" s="1" t="s">
        <v>2106</v>
      </c>
      <c r="I780" s="1" t="s">
        <v>2897</v>
      </c>
      <c r="J780" s="1" t="s">
        <v>70</v>
      </c>
      <c r="K780" s="3">
        <v>9.41</v>
      </c>
      <c r="L780">
        <v>4</v>
      </c>
      <c r="M780" s="3">
        <v>37.64</v>
      </c>
      <c r="N780" s="1" t="s">
        <v>6669</v>
      </c>
      <c r="O780" s="1" t="s">
        <v>95</v>
      </c>
    </row>
    <row r="781" spans="1:15" x14ac:dyDescent="0.3">
      <c r="A781" s="1" t="s">
        <v>2898</v>
      </c>
      <c r="B781" s="2">
        <v>45661</v>
      </c>
      <c r="C781" s="1" t="s">
        <v>6673</v>
      </c>
      <c r="D781" s="1" t="s">
        <v>210</v>
      </c>
      <c r="E781">
        <v>2025</v>
      </c>
      <c r="F781" s="1" t="s">
        <v>499</v>
      </c>
      <c r="G781" s="1" t="s">
        <v>500</v>
      </c>
      <c r="H781" s="1" t="s">
        <v>161</v>
      </c>
      <c r="I781" s="1" t="s">
        <v>162</v>
      </c>
      <c r="J781" s="1" t="s">
        <v>51</v>
      </c>
      <c r="K781" s="3">
        <v>35.549999999999997</v>
      </c>
      <c r="L781">
        <v>3</v>
      </c>
      <c r="M781" s="3">
        <v>106.65</v>
      </c>
      <c r="N781" s="1" t="s">
        <v>21</v>
      </c>
      <c r="O781" s="1" t="s">
        <v>22</v>
      </c>
    </row>
    <row r="782" spans="1:15" x14ac:dyDescent="0.3">
      <c r="A782" s="1" t="s">
        <v>2899</v>
      </c>
      <c r="B782" s="2">
        <v>45726</v>
      </c>
      <c r="C782" s="1" t="s">
        <v>6667</v>
      </c>
      <c r="D782" s="1" t="s">
        <v>15</v>
      </c>
      <c r="E782">
        <v>2025</v>
      </c>
      <c r="F782" s="1" t="s">
        <v>2206</v>
      </c>
      <c r="G782" s="1" t="s">
        <v>2748</v>
      </c>
      <c r="H782" s="1" t="s">
        <v>2900</v>
      </c>
      <c r="I782" s="1" t="s">
        <v>2901</v>
      </c>
      <c r="J782" s="1" t="s">
        <v>87</v>
      </c>
      <c r="K782" s="3">
        <v>24.56</v>
      </c>
      <c r="L782">
        <v>2</v>
      </c>
      <c r="M782" s="3">
        <v>49.12</v>
      </c>
      <c r="N782" s="1" t="s">
        <v>6669</v>
      </c>
      <c r="O782" s="1" t="s">
        <v>22</v>
      </c>
    </row>
    <row r="783" spans="1:15" x14ac:dyDescent="0.3">
      <c r="A783" s="1" t="s">
        <v>2902</v>
      </c>
      <c r="B783" s="2">
        <v>45877</v>
      </c>
      <c r="C783" s="1" t="s">
        <v>6668</v>
      </c>
      <c r="D783" s="1" t="s">
        <v>90</v>
      </c>
      <c r="E783">
        <v>2025</v>
      </c>
      <c r="F783" s="1" t="s">
        <v>898</v>
      </c>
      <c r="G783" s="1" t="s">
        <v>2903</v>
      </c>
      <c r="H783" s="1" t="s">
        <v>767</v>
      </c>
      <c r="I783" s="1" t="s">
        <v>2904</v>
      </c>
      <c r="J783" s="1" t="s">
        <v>51</v>
      </c>
      <c r="K783" s="3">
        <v>25.15</v>
      </c>
      <c r="L783">
        <v>4</v>
      </c>
      <c r="M783" s="3">
        <v>100.6</v>
      </c>
      <c r="N783" s="1" t="s">
        <v>21</v>
      </c>
      <c r="O783" s="1" t="s">
        <v>22</v>
      </c>
    </row>
    <row r="784" spans="1:15" x14ac:dyDescent="0.3">
      <c r="A784" s="1" t="s">
        <v>2905</v>
      </c>
      <c r="B784" s="2">
        <v>45515</v>
      </c>
      <c r="C784" s="1" t="s">
        <v>6666</v>
      </c>
      <c r="D784" s="1" t="s">
        <v>90</v>
      </c>
      <c r="E784">
        <v>2024</v>
      </c>
      <c r="F784" s="1" t="s">
        <v>2906</v>
      </c>
      <c r="G784" s="1" t="s">
        <v>2907</v>
      </c>
      <c r="H784" s="1" t="s">
        <v>1428</v>
      </c>
      <c r="I784" s="1" t="s">
        <v>2908</v>
      </c>
      <c r="J784" s="1" t="s">
        <v>20</v>
      </c>
      <c r="K784" s="3">
        <v>16.14</v>
      </c>
      <c r="L784">
        <v>1</v>
      </c>
      <c r="M784" s="3">
        <v>16.14</v>
      </c>
      <c r="N784" s="1" t="s">
        <v>29</v>
      </c>
      <c r="O784" s="1" t="s">
        <v>30</v>
      </c>
    </row>
    <row r="785" spans="1:15" x14ac:dyDescent="0.3">
      <c r="A785" s="1" t="s">
        <v>2909</v>
      </c>
      <c r="B785" s="2">
        <v>45477</v>
      </c>
      <c r="C785" s="1" t="s">
        <v>6672</v>
      </c>
      <c r="D785" s="1" t="s">
        <v>32</v>
      </c>
      <c r="E785">
        <v>2024</v>
      </c>
      <c r="F785" s="1" t="s">
        <v>732</v>
      </c>
      <c r="G785" s="1" t="s">
        <v>2520</v>
      </c>
      <c r="H785" s="1" t="s">
        <v>1287</v>
      </c>
      <c r="I785" s="1" t="s">
        <v>1288</v>
      </c>
      <c r="J785" s="1" t="s">
        <v>20</v>
      </c>
      <c r="K785" s="3">
        <v>10.45</v>
      </c>
      <c r="L785">
        <v>4</v>
      </c>
      <c r="M785" s="3">
        <v>41.8</v>
      </c>
      <c r="N785" s="1" t="s">
        <v>6669</v>
      </c>
      <c r="O785" s="1" t="s">
        <v>37</v>
      </c>
    </row>
    <row r="786" spans="1:15" x14ac:dyDescent="0.3">
      <c r="A786" s="1" t="s">
        <v>2910</v>
      </c>
      <c r="B786" s="2">
        <v>45631</v>
      </c>
      <c r="C786" s="1" t="s">
        <v>6672</v>
      </c>
      <c r="D786" s="1" t="s">
        <v>107</v>
      </c>
      <c r="E786">
        <v>2024</v>
      </c>
      <c r="F786" s="1" t="s">
        <v>305</v>
      </c>
      <c r="G786" s="1" t="s">
        <v>2040</v>
      </c>
      <c r="H786" s="1" t="s">
        <v>2182</v>
      </c>
      <c r="I786" s="1" t="s">
        <v>2911</v>
      </c>
      <c r="J786" s="1" t="s">
        <v>20</v>
      </c>
      <c r="K786" s="3">
        <v>45.98</v>
      </c>
      <c r="L786">
        <v>4</v>
      </c>
      <c r="M786" s="3">
        <v>183.92</v>
      </c>
      <c r="N786" s="1" t="s">
        <v>6669</v>
      </c>
      <c r="O786" s="1" t="s">
        <v>22</v>
      </c>
    </row>
    <row r="787" spans="1:15" x14ac:dyDescent="0.3">
      <c r="A787" s="1" t="s">
        <v>2912</v>
      </c>
      <c r="B787" s="2">
        <v>45412</v>
      </c>
      <c r="C787" s="1" t="s">
        <v>6671</v>
      </c>
      <c r="D787" s="1" t="s">
        <v>82</v>
      </c>
      <c r="E787">
        <v>2024</v>
      </c>
      <c r="F787" s="1" t="s">
        <v>1066</v>
      </c>
      <c r="G787" s="1" t="s">
        <v>1067</v>
      </c>
      <c r="H787" s="1" t="s">
        <v>2913</v>
      </c>
      <c r="I787" s="1" t="s">
        <v>2914</v>
      </c>
      <c r="J787" s="1" t="s">
        <v>70</v>
      </c>
      <c r="K787" s="3">
        <v>51.32</v>
      </c>
      <c r="L787">
        <v>1</v>
      </c>
      <c r="M787" s="3">
        <v>51.32</v>
      </c>
      <c r="N787" s="1" t="s">
        <v>21</v>
      </c>
      <c r="O787" s="1" t="s">
        <v>30</v>
      </c>
    </row>
    <row r="788" spans="1:15" x14ac:dyDescent="0.3">
      <c r="A788" s="1" t="s">
        <v>2915</v>
      </c>
      <c r="B788" s="2">
        <v>45872</v>
      </c>
      <c r="C788" s="1" t="s">
        <v>6666</v>
      </c>
      <c r="D788" s="1" t="s">
        <v>90</v>
      </c>
      <c r="E788">
        <v>2025</v>
      </c>
      <c r="F788" s="1" t="s">
        <v>2149</v>
      </c>
      <c r="G788" s="1" t="s">
        <v>2916</v>
      </c>
      <c r="H788" s="1" t="s">
        <v>2019</v>
      </c>
      <c r="I788" s="1" t="s">
        <v>2917</v>
      </c>
      <c r="J788" s="1" t="s">
        <v>20</v>
      </c>
      <c r="K788" s="3">
        <v>33.340000000000003</v>
      </c>
      <c r="L788">
        <v>2</v>
      </c>
      <c r="M788" s="3">
        <v>66.680000000000007</v>
      </c>
      <c r="N788" s="1" t="s">
        <v>21</v>
      </c>
      <c r="O788" s="1" t="s">
        <v>80</v>
      </c>
    </row>
    <row r="789" spans="1:15" x14ac:dyDescent="0.3">
      <c r="A789" s="1" t="s">
        <v>2918</v>
      </c>
      <c r="B789" s="2">
        <v>45583</v>
      </c>
      <c r="C789" s="1" t="s">
        <v>6668</v>
      </c>
      <c r="D789" s="1" t="s">
        <v>133</v>
      </c>
      <c r="E789">
        <v>2024</v>
      </c>
      <c r="F789" s="1" t="s">
        <v>2919</v>
      </c>
      <c r="G789" s="1" t="s">
        <v>2920</v>
      </c>
      <c r="H789" s="1" t="s">
        <v>2517</v>
      </c>
      <c r="I789" s="1" t="s">
        <v>2867</v>
      </c>
      <c r="J789" s="1" t="s">
        <v>51</v>
      </c>
      <c r="K789" s="3">
        <v>29.59</v>
      </c>
      <c r="L789">
        <v>1</v>
      </c>
      <c r="M789" s="3">
        <v>29.59</v>
      </c>
      <c r="N789" s="1" t="s">
        <v>6669</v>
      </c>
      <c r="O789" s="1" t="s">
        <v>95</v>
      </c>
    </row>
    <row r="790" spans="1:15" x14ac:dyDescent="0.3">
      <c r="A790" s="1" t="s">
        <v>2921</v>
      </c>
      <c r="B790" s="2">
        <v>45461</v>
      </c>
      <c r="C790" s="1" t="s">
        <v>6671</v>
      </c>
      <c r="D790" s="1" t="s">
        <v>24</v>
      </c>
      <c r="E790">
        <v>2024</v>
      </c>
      <c r="F790" s="1" t="s">
        <v>414</v>
      </c>
      <c r="G790" s="1" t="s">
        <v>2922</v>
      </c>
      <c r="H790" s="1" t="s">
        <v>593</v>
      </c>
      <c r="I790" s="1" t="s">
        <v>2923</v>
      </c>
      <c r="J790" s="1" t="s">
        <v>87</v>
      </c>
      <c r="K790" s="3">
        <v>52.43</v>
      </c>
      <c r="L790">
        <v>5</v>
      </c>
      <c r="M790" s="3">
        <v>262.14999999999998</v>
      </c>
      <c r="N790" s="1" t="s">
        <v>21</v>
      </c>
      <c r="O790" s="1" t="s">
        <v>193</v>
      </c>
    </row>
    <row r="791" spans="1:15" x14ac:dyDescent="0.3">
      <c r="A791" s="1" t="s">
        <v>2924</v>
      </c>
      <c r="B791" s="2">
        <v>45040</v>
      </c>
      <c r="C791" s="1" t="s">
        <v>6667</v>
      </c>
      <c r="D791" s="1" t="s">
        <v>82</v>
      </c>
      <c r="E791">
        <v>2023</v>
      </c>
      <c r="F791" s="1" t="s">
        <v>1474</v>
      </c>
      <c r="G791" s="1" t="s">
        <v>1475</v>
      </c>
      <c r="H791" s="1" t="s">
        <v>450</v>
      </c>
      <c r="I791" s="1" t="s">
        <v>2925</v>
      </c>
      <c r="J791" s="1" t="s">
        <v>87</v>
      </c>
      <c r="K791" s="3">
        <v>11.34</v>
      </c>
      <c r="L791">
        <v>2</v>
      </c>
      <c r="M791" s="3">
        <v>22.68</v>
      </c>
      <c r="N791" s="1" t="s">
        <v>21</v>
      </c>
      <c r="O791" s="1" t="s">
        <v>22</v>
      </c>
    </row>
    <row r="792" spans="1:15" x14ac:dyDescent="0.3">
      <c r="A792" s="1" t="s">
        <v>2926</v>
      </c>
      <c r="B792" s="2">
        <v>45548</v>
      </c>
      <c r="C792" s="1" t="s">
        <v>6668</v>
      </c>
      <c r="D792" s="1" t="s">
        <v>60</v>
      </c>
      <c r="E792">
        <v>2024</v>
      </c>
      <c r="F792" s="1" t="s">
        <v>1793</v>
      </c>
      <c r="G792" s="1" t="s">
        <v>1794</v>
      </c>
      <c r="H792" s="1" t="s">
        <v>1613</v>
      </c>
      <c r="I792" s="1" t="s">
        <v>2442</v>
      </c>
      <c r="J792" s="1" t="s">
        <v>70</v>
      </c>
      <c r="K792" s="3">
        <v>16.850000000000001</v>
      </c>
      <c r="L792">
        <v>1</v>
      </c>
      <c r="M792" s="3">
        <v>16.850000000000001</v>
      </c>
      <c r="N792" s="1" t="s">
        <v>6669</v>
      </c>
      <c r="O792" s="1" t="s">
        <v>37</v>
      </c>
    </row>
    <row r="793" spans="1:15" x14ac:dyDescent="0.3">
      <c r="A793" s="1" t="s">
        <v>2927</v>
      </c>
      <c r="B793" s="2">
        <v>45740</v>
      </c>
      <c r="C793" s="1" t="s">
        <v>6667</v>
      </c>
      <c r="D793" s="1" t="s">
        <v>15</v>
      </c>
      <c r="E793">
        <v>2025</v>
      </c>
      <c r="F793" s="1" t="s">
        <v>2447</v>
      </c>
      <c r="G793" s="1" t="s">
        <v>2448</v>
      </c>
      <c r="H793" s="1" t="s">
        <v>2070</v>
      </c>
      <c r="I793" s="1" t="s">
        <v>2928</v>
      </c>
      <c r="J793" s="1" t="s">
        <v>20</v>
      </c>
      <c r="K793" s="3">
        <v>44.86</v>
      </c>
      <c r="L793">
        <v>1</v>
      </c>
      <c r="M793" s="3">
        <v>44.86</v>
      </c>
      <c r="N793" s="1" t="s">
        <v>21</v>
      </c>
      <c r="O793" s="1" t="s">
        <v>95</v>
      </c>
    </row>
    <row r="794" spans="1:15" x14ac:dyDescent="0.3">
      <c r="A794" s="1" t="s">
        <v>2929</v>
      </c>
      <c r="B794" s="2">
        <v>45356</v>
      </c>
      <c r="C794" s="1" t="s">
        <v>6671</v>
      </c>
      <c r="D794" s="1" t="s">
        <v>15</v>
      </c>
      <c r="E794">
        <v>2024</v>
      </c>
      <c r="F794" s="1" t="s">
        <v>2266</v>
      </c>
      <c r="G794" s="1" t="s">
        <v>2930</v>
      </c>
      <c r="H794" s="1" t="s">
        <v>2779</v>
      </c>
      <c r="I794" s="1" t="s">
        <v>2780</v>
      </c>
      <c r="J794" s="1" t="s">
        <v>20</v>
      </c>
      <c r="K794" s="3">
        <v>39.24</v>
      </c>
      <c r="L794">
        <v>4</v>
      </c>
      <c r="M794" s="3">
        <v>156.96</v>
      </c>
      <c r="N794" s="1" t="s">
        <v>21</v>
      </c>
      <c r="O794" s="1" t="s">
        <v>37</v>
      </c>
    </row>
    <row r="795" spans="1:15" x14ac:dyDescent="0.3">
      <c r="A795" s="1" t="s">
        <v>2931</v>
      </c>
      <c r="B795" s="2">
        <v>45067</v>
      </c>
      <c r="C795" s="1" t="s">
        <v>6666</v>
      </c>
      <c r="D795" s="1" t="s">
        <v>46</v>
      </c>
      <c r="E795">
        <v>2023</v>
      </c>
      <c r="F795" s="1" t="s">
        <v>2932</v>
      </c>
      <c r="G795" s="1" t="s">
        <v>2933</v>
      </c>
      <c r="H795" s="1" t="s">
        <v>613</v>
      </c>
      <c r="I795" s="1" t="s">
        <v>2934</v>
      </c>
      <c r="J795" s="1" t="s">
        <v>87</v>
      </c>
      <c r="K795" s="3">
        <v>26.25</v>
      </c>
      <c r="L795">
        <v>3</v>
      </c>
      <c r="M795" s="3">
        <v>78.75</v>
      </c>
      <c r="N795" s="1" t="s">
        <v>6669</v>
      </c>
      <c r="O795" s="1" t="s">
        <v>30</v>
      </c>
    </row>
    <row r="796" spans="1:15" x14ac:dyDescent="0.3">
      <c r="A796" s="1" t="s">
        <v>2935</v>
      </c>
      <c r="B796" s="2">
        <v>45771</v>
      </c>
      <c r="C796" s="1" t="s">
        <v>6672</v>
      </c>
      <c r="D796" s="1" t="s">
        <v>82</v>
      </c>
      <c r="E796">
        <v>2025</v>
      </c>
      <c r="F796" s="1" t="s">
        <v>2710</v>
      </c>
      <c r="G796" s="1" t="s">
        <v>2711</v>
      </c>
      <c r="H796" s="1" t="s">
        <v>932</v>
      </c>
      <c r="I796" s="1" t="s">
        <v>2936</v>
      </c>
      <c r="J796" s="1" t="s">
        <v>20</v>
      </c>
      <c r="K796" s="3">
        <v>42.27</v>
      </c>
      <c r="L796">
        <v>2</v>
      </c>
      <c r="M796" s="3">
        <v>84.54</v>
      </c>
      <c r="N796" s="1" t="s">
        <v>6669</v>
      </c>
      <c r="O796" s="1" t="s">
        <v>22</v>
      </c>
    </row>
    <row r="797" spans="1:15" x14ac:dyDescent="0.3">
      <c r="A797" s="1" t="s">
        <v>2937</v>
      </c>
      <c r="B797" s="2">
        <v>45255</v>
      </c>
      <c r="C797" s="1" t="s">
        <v>6673</v>
      </c>
      <c r="D797" s="1" t="s">
        <v>54</v>
      </c>
      <c r="E797">
        <v>2023</v>
      </c>
      <c r="F797" s="1" t="s">
        <v>1490</v>
      </c>
      <c r="G797" s="1" t="s">
        <v>2938</v>
      </c>
      <c r="H797" s="1" t="s">
        <v>2697</v>
      </c>
      <c r="I797" s="1" t="s">
        <v>2939</v>
      </c>
      <c r="J797" s="1" t="s">
        <v>20</v>
      </c>
      <c r="K797" s="3">
        <v>17.670000000000002</v>
      </c>
      <c r="L797">
        <v>2</v>
      </c>
      <c r="M797" s="3">
        <v>35.340000000000003</v>
      </c>
      <c r="N797" s="1" t="s">
        <v>29</v>
      </c>
      <c r="O797" s="1" t="s">
        <v>37</v>
      </c>
    </row>
    <row r="798" spans="1:15" x14ac:dyDescent="0.3">
      <c r="A798" s="1" t="s">
        <v>2940</v>
      </c>
      <c r="B798" s="2">
        <v>45700</v>
      </c>
      <c r="C798" s="1" t="s">
        <v>6670</v>
      </c>
      <c r="D798" s="1" t="s">
        <v>39</v>
      </c>
      <c r="E798">
        <v>2025</v>
      </c>
      <c r="F798" s="1" t="s">
        <v>1819</v>
      </c>
      <c r="G798" s="1" t="s">
        <v>2941</v>
      </c>
      <c r="H798" s="1" t="s">
        <v>2942</v>
      </c>
      <c r="I798" s="1" t="s">
        <v>2943</v>
      </c>
      <c r="J798" s="1" t="s">
        <v>87</v>
      </c>
      <c r="K798" s="3">
        <v>54.19</v>
      </c>
      <c r="L798">
        <v>3</v>
      </c>
      <c r="M798" s="3">
        <v>162.57</v>
      </c>
      <c r="N798" s="1" t="s">
        <v>21</v>
      </c>
      <c r="O798" s="1" t="s">
        <v>22</v>
      </c>
    </row>
    <row r="799" spans="1:15" x14ac:dyDescent="0.3">
      <c r="A799" s="1" t="s">
        <v>2944</v>
      </c>
      <c r="B799" s="2">
        <v>45463</v>
      </c>
      <c r="C799" s="1" t="s">
        <v>6672</v>
      </c>
      <c r="D799" s="1" t="s">
        <v>24</v>
      </c>
      <c r="E799">
        <v>2024</v>
      </c>
      <c r="F799" s="1" t="s">
        <v>2774</v>
      </c>
      <c r="G799" s="1" t="s">
        <v>2945</v>
      </c>
      <c r="H799" s="1" t="s">
        <v>1518</v>
      </c>
      <c r="I799" s="1" t="s">
        <v>2946</v>
      </c>
      <c r="J799" s="1" t="s">
        <v>20</v>
      </c>
      <c r="K799" s="3">
        <v>41.86</v>
      </c>
      <c r="L799">
        <v>2</v>
      </c>
      <c r="M799" s="3">
        <v>83.72</v>
      </c>
      <c r="N799" s="1" t="s">
        <v>21</v>
      </c>
      <c r="O799" s="1" t="s">
        <v>52</v>
      </c>
    </row>
    <row r="800" spans="1:15" x14ac:dyDescent="0.3">
      <c r="A800" s="1" t="s">
        <v>2947</v>
      </c>
      <c r="B800" s="2">
        <v>45202</v>
      </c>
      <c r="C800" s="1" t="s">
        <v>6671</v>
      </c>
      <c r="D800" s="1" t="s">
        <v>133</v>
      </c>
      <c r="E800">
        <v>2023</v>
      </c>
      <c r="F800" s="1" t="s">
        <v>2035</v>
      </c>
      <c r="G800" s="1" t="s">
        <v>2948</v>
      </c>
      <c r="H800" s="1" t="s">
        <v>994</v>
      </c>
      <c r="I800" s="1" t="s">
        <v>2949</v>
      </c>
      <c r="J800" s="1" t="s">
        <v>20</v>
      </c>
      <c r="K800" s="3">
        <v>34.130000000000003</v>
      </c>
      <c r="L800">
        <v>1</v>
      </c>
      <c r="M800" s="3">
        <v>34.130000000000003</v>
      </c>
      <c r="N800" s="1" t="s">
        <v>21</v>
      </c>
      <c r="O800" s="1" t="s">
        <v>22</v>
      </c>
    </row>
    <row r="801" spans="1:15" x14ac:dyDescent="0.3">
      <c r="A801" s="1" t="s">
        <v>2950</v>
      </c>
      <c r="B801" s="2">
        <v>45807</v>
      </c>
      <c r="C801" s="1" t="s">
        <v>6668</v>
      </c>
      <c r="D801" s="1" t="s">
        <v>46</v>
      </c>
      <c r="E801">
        <v>2025</v>
      </c>
      <c r="F801" s="1" t="s">
        <v>1906</v>
      </c>
      <c r="G801" s="1" t="s">
        <v>2271</v>
      </c>
      <c r="H801" s="1" t="s">
        <v>487</v>
      </c>
      <c r="I801" s="1" t="s">
        <v>2951</v>
      </c>
      <c r="J801" s="1" t="s">
        <v>70</v>
      </c>
      <c r="K801" s="3">
        <v>32.090000000000003</v>
      </c>
      <c r="L801">
        <v>4</v>
      </c>
      <c r="M801" s="3">
        <v>128.36000000000001</v>
      </c>
      <c r="N801" s="1" t="s">
        <v>6669</v>
      </c>
      <c r="O801" s="1" t="s">
        <v>37</v>
      </c>
    </row>
    <row r="802" spans="1:15" x14ac:dyDescent="0.3">
      <c r="A802" s="1" t="s">
        <v>2952</v>
      </c>
      <c r="B802" s="2">
        <v>45624</v>
      </c>
      <c r="C802" s="1" t="s">
        <v>6672</v>
      </c>
      <c r="D802" s="1" t="s">
        <v>54</v>
      </c>
      <c r="E802">
        <v>2024</v>
      </c>
      <c r="F802" s="1" t="s">
        <v>174</v>
      </c>
      <c r="G802" s="1" t="s">
        <v>2694</v>
      </c>
      <c r="H802" s="1" t="s">
        <v>1538</v>
      </c>
      <c r="I802" s="1" t="s">
        <v>1539</v>
      </c>
      <c r="J802" s="1" t="s">
        <v>87</v>
      </c>
      <c r="K802" s="3">
        <v>26.03</v>
      </c>
      <c r="L802">
        <v>1</v>
      </c>
      <c r="M802" s="3">
        <v>26.03</v>
      </c>
      <c r="N802" s="1" t="s">
        <v>29</v>
      </c>
      <c r="O802" s="1" t="s">
        <v>22</v>
      </c>
    </row>
    <row r="803" spans="1:15" x14ac:dyDescent="0.3">
      <c r="A803" s="1" t="s">
        <v>2953</v>
      </c>
      <c r="B803" s="2">
        <v>45824</v>
      </c>
      <c r="C803" s="1" t="s">
        <v>6667</v>
      </c>
      <c r="D803" s="1" t="s">
        <v>24</v>
      </c>
      <c r="E803">
        <v>2025</v>
      </c>
      <c r="F803" s="1" t="s">
        <v>285</v>
      </c>
      <c r="G803" s="1" t="s">
        <v>2954</v>
      </c>
      <c r="H803" s="1" t="s">
        <v>2470</v>
      </c>
      <c r="I803" s="1" t="s">
        <v>2471</v>
      </c>
      <c r="J803" s="1" t="s">
        <v>87</v>
      </c>
      <c r="K803" s="3">
        <v>21.75</v>
      </c>
      <c r="L803">
        <v>5</v>
      </c>
      <c r="M803" s="3">
        <v>108.75</v>
      </c>
      <c r="N803" s="1" t="s">
        <v>6669</v>
      </c>
      <c r="O803" s="1" t="s">
        <v>37</v>
      </c>
    </row>
    <row r="804" spans="1:15" x14ac:dyDescent="0.3">
      <c r="A804" s="1" t="s">
        <v>2955</v>
      </c>
      <c r="B804" s="2">
        <v>45538</v>
      </c>
      <c r="C804" s="1" t="s">
        <v>6671</v>
      </c>
      <c r="D804" s="1" t="s">
        <v>60</v>
      </c>
      <c r="E804">
        <v>2024</v>
      </c>
      <c r="F804" s="1" t="s">
        <v>1503</v>
      </c>
      <c r="G804" s="1" t="s">
        <v>1504</v>
      </c>
      <c r="H804" s="1" t="s">
        <v>120</v>
      </c>
      <c r="I804" s="1" t="s">
        <v>2956</v>
      </c>
      <c r="J804" s="1" t="s">
        <v>70</v>
      </c>
      <c r="K804" s="3">
        <v>5.64</v>
      </c>
      <c r="L804">
        <v>3</v>
      </c>
      <c r="M804" s="3">
        <v>16.920000000000002</v>
      </c>
      <c r="N804" s="1" t="s">
        <v>29</v>
      </c>
      <c r="O804" s="1" t="s">
        <v>52</v>
      </c>
    </row>
    <row r="805" spans="1:15" x14ac:dyDescent="0.3">
      <c r="A805" s="1" t="s">
        <v>2957</v>
      </c>
      <c r="B805" s="2">
        <v>45643</v>
      </c>
      <c r="C805" s="1" t="s">
        <v>6671</v>
      </c>
      <c r="D805" s="1" t="s">
        <v>107</v>
      </c>
      <c r="E805">
        <v>2024</v>
      </c>
      <c r="F805" s="1" t="s">
        <v>1408</v>
      </c>
      <c r="G805" s="1" t="s">
        <v>1409</v>
      </c>
      <c r="H805" s="1" t="s">
        <v>1185</v>
      </c>
      <c r="I805" s="1" t="s">
        <v>1870</v>
      </c>
      <c r="J805" s="1" t="s">
        <v>20</v>
      </c>
      <c r="K805" s="3">
        <v>11.45</v>
      </c>
      <c r="L805">
        <v>3</v>
      </c>
      <c r="M805" s="3">
        <v>34.35</v>
      </c>
      <c r="N805" s="1" t="s">
        <v>29</v>
      </c>
      <c r="O805" s="1" t="s">
        <v>37</v>
      </c>
    </row>
    <row r="806" spans="1:15" x14ac:dyDescent="0.3">
      <c r="A806" s="1" t="s">
        <v>2958</v>
      </c>
      <c r="B806" s="2">
        <v>45568</v>
      </c>
      <c r="C806" s="1" t="s">
        <v>6672</v>
      </c>
      <c r="D806" s="1" t="s">
        <v>133</v>
      </c>
      <c r="E806">
        <v>2024</v>
      </c>
      <c r="F806" s="1" t="s">
        <v>1642</v>
      </c>
      <c r="G806" s="1" t="s">
        <v>2959</v>
      </c>
      <c r="H806" s="1" t="s">
        <v>702</v>
      </c>
      <c r="I806" s="1" t="s">
        <v>703</v>
      </c>
      <c r="J806" s="1" t="s">
        <v>20</v>
      </c>
      <c r="K806" s="3">
        <v>11.62</v>
      </c>
      <c r="L806">
        <v>2</v>
      </c>
      <c r="M806" s="3">
        <v>23.24</v>
      </c>
      <c r="N806" s="1" t="s">
        <v>21</v>
      </c>
      <c r="O806" s="1" t="s">
        <v>22</v>
      </c>
    </row>
    <row r="807" spans="1:15" x14ac:dyDescent="0.3">
      <c r="A807" s="1" t="s">
        <v>2960</v>
      </c>
      <c r="B807" s="2">
        <v>45227</v>
      </c>
      <c r="C807" s="1" t="s">
        <v>6673</v>
      </c>
      <c r="D807" s="1" t="s">
        <v>133</v>
      </c>
      <c r="E807">
        <v>2023</v>
      </c>
      <c r="F807" s="1" t="s">
        <v>596</v>
      </c>
      <c r="G807" s="1" t="s">
        <v>597</v>
      </c>
      <c r="H807" s="1" t="s">
        <v>1762</v>
      </c>
      <c r="I807" s="1" t="s">
        <v>2961</v>
      </c>
      <c r="J807" s="1" t="s">
        <v>20</v>
      </c>
      <c r="K807" s="3">
        <v>37.32</v>
      </c>
      <c r="L807">
        <v>1</v>
      </c>
      <c r="M807" s="3">
        <v>37.32</v>
      </c>
      <c r="N807" s="1" t="s">
        <v>21</v>
      </c>
      <c r="O807" s="1" t="s">
        <v>30</v>
      </c>
    </row>
    <row r="808" spans="1:15" x14ac:dyDescent="0.3">
      <c r="A808" s="1" t="s">
        <v>2962</v>
      </c>
      <c r="B808" s="2">
        <v>44834</v>
      </c>
      <c r="C808" s="1" t="s">
        <v>6668</v>
      </c>
      <c r="D808" s="1" t="s">
        <v>60</v>
      </c>
      <c r="E808">
        <v>2022</v>
      </c>
      <c r="F808" s="1" t="s">
        <v>2761</v>
      </c>
      <c r="G808" s="1" t="s">
        <v>2803</v>
      </c>
      <c r="H808" s="1" t="s">
        <v>603</v>
      </c>
      <c r="I808" s="1" t="s">
        <v>604</v>
      </c>
      <c r="J808" s="1" t="s">
        <v>70</v>
      </c>
      <c r="K808" s="3">
        <v>39.76</v>
      </c>
      <c r="L808">
        <v>5</v>
      </c>
      <c r="M808" s="3">
        <v>198.8</v>
      </c>
      <c r="N808" s="1" t="s">
        <v>21</v>
      </c>
      <c r="O808" s="1" t="s">
        <v>22</v>
      </c>
    </row>
    <row r="809" spans="1:15" x14ac:dyDescent="0.3">
      <c r="A809" s="1" t="s">
        <v>2963</v>
      </c>
      <c r="B809" s="2">
        <v>45589</v>
      </c>
      <c r="C809" s="1" t="s">
        <v>6672</v>
      </c>
      <c r="D809" s="1" t="s">
        <v>133</v>
      </c>
      <c r="E809">
        <v>2024</v>
      </c>
      <c r="F809" s="1" t="s">
        <v>2399</v>
      </c>
      <c r="G809" s="1" t="s">
        <v>2964</v>
      </c>
      <c r="H809" s="1" t="s">
        <v>1497</v>
      </c>
      <c r="I809" s="1" t="s">
        <v>2341</v>
      </c>
      <c r="J809" s="1" t="s">
        <v>70</v>
      </c>
      <c r="K809" s="3">
        <v>39.75</v>
      </c>
      <c r="L809">
        <v>5</v>
      </c>
      <c r="M809" s="3">
        <v>198.75</v>
      </c>
      <c r="N809" s="1" t="s">
        <v>21</v>
      </c>
      <c r="O809" s="1" t="s">
        <v>193</v>
      </c>
    </row>
    <row r="810" spans="1:15" x14ac:dyDescent="0.3">
      <c r="A810" s="1" t="s">
        <v>2965</v>
      </c>
      <c r="B810" s="2">
        <v>45167</v>
      </c>
      <c r="C810" s="1" t="s">
        <v>6671</v>
      </c>
      <c r="D810" s="1" t="s">
        <v>90</v>
      </c>
      <c r="E810">
        <v>2023</v>
      </c>
      <c r="F810" s="1" t="s">
        <v>169</v>
      </c>
      <c r="G810" s="1" t="s">
        <v>507</v>
      </c>
      <c r="H810" s="1" t="s">
        <v>1390</v>
      </c>
      <c r="I810" s="1" t="s">
        <v>1391</v>
      </c>
      <c r="J810" s="1" t="s">
        <v>51</v>
      </c>
      <c r="K810" s="3">
        <v>17.41</v>
      </c>
      <c r="L810">
        <v>5</v>
      </c>
      <c r="M810" s="3">
        <v>87.05</v>
      </c>
      <c r="N810" s="1" t="s">
        <v>6669</v>
      </c>
      <c r="O810" s="1" t="s">
        <v>22</v>
      </c>
    </row>
    <row r="811" spans="1:15" x14ac:dyDescent="0.3">
      <c r="A811" s="1" t="s">
        <v>2966</v>
      </c>
      <c r="B811" s="2">
        <v>45852</v>
      </c>
      <c r="C811" s="1" t="s">
        <v>6667</v>
      </c>
      <c r="D811" s="1" t="s">
        <v>32</v>
      </c>
      <c r="E811">
        <v>2025</v>
      </c>
      <c r="F811" s="1" t="s">
        <v>2967</v>
      </c>
      <c r="G811" s="1" t="s">
        <v>2968</v>
      </c>
      <c r="H811" s="1" t="s">
        <v>2969</v>
      </c>
      <c r="I811" s="1" t="s">
        <v>2970</v>
      </c>
      <c r="J811" s="1" t="s">
        <v>87</v>
      </c>
      <c r="K811" s="3">
        <v>34.71</v>
      </c>
      <c r="L811">
        <v>4</v>
      </c>
      <c r="M811" s="3">
        <v>138.84</v>
      </c>
      <c r="N811" s="1" t="s">
        <v>29</v>
      </c>
      <c r="O811" s="1" t="s">
        <v>22</v>
      </c>
    </row>
    <row r="812" spans="1:15" x14ac:dyDescent="0.3">
      <c r="A812" s="1" t="s">
        <v>2971</v>
      </c>
      <c r="B812" s="2">
        <v>45454</v>
      </c>
      <c r="C812" s="1" t="s">
        <v>6671</v>
      </c>
      <c r="D812" s="1" t="s">
        <v>24</v>
      </c>
      <c r="E812">
        <v>2024</v>
      </c>
      <c r="F812" s="1" t="s">
        <v>2972</v>
      </c>
      <c r="G812" s="1" t="s">
        <v>2973</v>
      </c>
      <c r="H812" s="1" t="s">
        <v>492</v>
      </c>
      <c r="I812" s="1" t="s">
        <v>493</v>
      </c>
      <c r="J812" s="1" t="s">
        <v>20</v>
      </c>
      <c r="K812" s="3">
        <v>12.18</v>
      </c>
      <c r="L812">
        <v>3</v>
      </c>
      <c r="M812" s="3">
        <v>36.54</v>
      </c>
      <c r="N812" s="1" t="s">
        <v>6669</v>
      </c>
      <c r="O812" s="1" t="s">
        <v>44</v>
      </c>
    </row>
    <row r="813" spans="1:15" x14ac:dyDescent="0.3">
      <c r="A813" s="1" t="s">
        <v>2974</v>
      </c>
      <c r="B813" s="2">
        <v>45704</v>
      </c>
      <c r="C813" s="1" t="s">
        <v>6666</v>
      </c>
      <c r="D813" s="1" t="s">
        <v>39</v>
      </c>
      <c r="E813">
        <v>2025</v>
      </c>
      <c r="F813" s="1" t="s">
        <v>2975</v>
      </c>
      <c r="G813" s="1" t="s">
        <v>2976</v>
      </c>
      <c r="H813" s="1" t="s">
        <v>125</v>
      </c>
      <c r="I813" s="1" t="s">
        <v>126</v>
      </c>
      <c r="J813" s="1" t="s">
        <v>20</v>
      </c>
      <c r="K813" s="3">
        <v>44.05</v>
      </c>
      <c r="L813">
        <v>5</v>
      </c>
      <c r="M813" s="3">
        <v>220.25</v>
      </c>
      <c r="N813" s="1" t="s">
        <v>6669</v>
      </c>
      <c r="O813" s="1" t="s">
        <v>22</v>
      </c>
    </row>
    <row r="814" spans="1:15" x14ac:dyDescent="0.3">
      <c r="A814" s="1" t="s">
        <v>2977</v>
      </c>
      <c r="B814" s="2">
        <v>45510</v>
      </c>
      <c r="C814" s="1" t="s">
        <v>6671</v>
      </c>
      <c r="D814" s="1" t="s">
        <v>90</v>
      </c>
      <c r="E814">
        <v>2024</v>
      </c>
      <c r="F814" s="1" t="s">
        <v>2978</v>
      </c>
      <c r="G814" s="1" t="s">
        <v>2979</v>
      </c>
      <c r="H814" s="1" t="s">
        <v>2787</v>
      </c>
      <c r="I814" s="1" t="s">
        <v>2788</v>
      </c>
      <c r="J814" s="1" t="s">
        <v>51</v>
      </c>
      <c r="K814" s="3">
        <v>17.43</v>
      </c>
      <c r="L814">
        <v>1</v>
      </c>
      <c r="M814" s="3">
        <v>17.43</v>
      </c>
      <c r="N814" s="1" t="s">
        <v>29</v>
      </c>
      <c r="O814" s="1" t="s">
        <v>44</v>
      </c>
    </row>
    <row r="815" spans="1:15" x14ac:dyDescent="0.3">
      <c r="A815" s="1" t="s">
        <v>2980</v>
      </c>
      <c r="B815" s="2">
        <v>45468</v>
      </c>
      <c r="C815" s="1" t="s">
        <v>6671</v>
      </c>
      <c r="D815" s="1" t="s">
        <v>24</v>
      </c>
      <c r="E815">
        <v>2024</v>
      </c>
      <c r="F815" s="1" t="s">
        <v>2981</v>
      </c>
      <c r="G815" s="1" t="s">
        <v>2982</v>
      </c>
      <c r="H815" s="1" t="s">
        <v>2983</v>
      </c>
      <c r="I815" s="1" t="s">
        <v>2984</v>
      </c>
      <c r="J815" s="1" t="s">
        <v>87</v>
      </c>
      <c r="K815" s="3">
        <v>32.79</v>
      </c>
      <c r="L815">
        <v>3</v>
      </c>
      <c r="M815" s="3">
        <v>98.37</v>
      </c>
      <c r="N815" s="1" t="s">
        <v>21</v>
      </c>
      <c r="O815" s="1" t="s">
        <v>193</v>
      </c>
    </row>
    <row r="816" spans="1:15" x14ac:dyDescent="0.3">
      <c r="A816" s="1" t="s">
        <v>2985</v>
      </c>
      <c r="B816" s="2">
        <v>45450</v>
      </c>
      <c r="C816" s="1" t="s">
        <v>6668</v>
      </c>
      <c r="D816" s="1" t="s">
        <v>24</v>
      </c>
      <c r="E816">
        <v>2024</v>
      </c>
      <c r="F816" s="1" t="s">
        <v>55</v>
      </c>
      <c r="G816" s="1" t="s">
        <v>746</v>
      </c>
      <c r="H816" s="1" t="s">
        <v>2986</v>
      </c>
      <c r="I816" s="1" t="s">
        <v>2987</v>
      </c>
      <c r="J816" s="1" t="s">
        <v>51</v>
      </c>
      <c r="K816" s="3">
        <v>16.04</v>
      </c>
      <c r="L816">
        <v>5</v>
      </c>
      <c r="M816" s="3">
        <v>80.2</v>
      </c>
      <c r="N816" s="1" t="s">
        <v>88</v>
      </c>
      <c r="O816" s="1" t="s">
        <v>193</v>
      </c>
    </row>
    <row r="817" spans="1:15" x14ac:dyDescent="0.3">
      <c r="A817" s="1" t="s">
        <v>2988</v>
      </c>
      <c r="B817" s="2">
        <v>45302</v>
      </c>
      <c r="C817" s="1" t="s">
        <v>6672</v>
      </c>
      <c r="D817" s="1" t="s">
        <v>210</v>
      </c>
      <c r="E817">
        <v>2024</v>
      </c>
      <c r="F817" s="1" t="s">
        <v>1106</v>
      </c>
      <c r="G817" s="1" t="s">
        <v>1107</v>
      </c>
      <c r="H817" s="1" t="s">
        <v>989</v>
      </c>
      <c r="I817" s="1" t="s">
        <v>990</v>
      </c>
      <c r="J817" s="1" t="s">
        <v>70</v>
      </c>
      <c r="K817" s="3">
        <v>16.61</v>
      </c>
      <c r="L817">
        <v>3</v>
      </c>
      <c r="M817" s="3">
        <v>49.83</v>
      </c>
      <c r="N817" s="1" t="s">
        <v>21</v>
      </c>
      <c r="O817" s="1" t="s">
        <v>95</v>
      </c>
    </row>
    <row r="818" spans="1:15" x14ac:dyDescent="0.3">
      <c r="A818" s="1" t="s">
        <v>2989</v>
      </c>
      <c r="B818" s="2">
        <v>45538</v>
      </c>
      <c r="C818" s="1" t="s">
        <v>6671</v>
      </c>
      <c r="D818" s="1" t="s">
        <v>60</v>
      </c>
      <c r="E818">
        <v>2024</v>
      </c>
      <c r="F818" s="1" t="s">
        <v>2990</v>
      </c>
      <c r="G818" s="1" t="s">
        <v>2991</v>
      </c>
      <c r="H818" s="1" t="s">
        <v>633</v>
      </c>
      <c r="I818" s="1" t="s">
        <v>634</v>
      </c>
      <c r="J818" s="1" t="s">
        <v>87</v>
      </c>
      <c r="K818" s="3">
        <v>11.51</v>
      </c>
      <c r="L818">
        <v>4</v>
      </c>
      <c r="M818" s="3">
        <v>46.04</v>
      </c>
      <c r="N818" s="1" t="s">
        <v>6669</v>
      </c>
      <c r="O818" s="1" t="s">
        <v>30</v>
      </c>
    </row>
    <row r="819" spans="1:15" x14ac:dyDescent="0.3">
      <c r="A819" s="1" t="s">
        <v>2992</v>
      </c>
      <c r="B819" s="2">
        <v>45427</v>
      </c>
      <c r="C819" s="1" t="s">
        <v>6670</v>
      </c>
      <c r="D819" s="1" t="s">
        <v>46</v>
      </c>
      <c r="E819">
        <v>2024</v>
      </c>
      <c r="F819" s="1" t="s">
        <v>2593</v>
      </c>
      <c r="G819" s="1" t="s">
        <v>2594</v>
      </c>
      <c r="H819" s="1" t="s">
        <v>1158</v>
      </c>
      <c r="I819" s="1" t="s">
        <v>2655</v>
      </c>
      <c r="J819" s="1" t="s">
        <v>51</v>
      </c>
      <c r="K819" s="3">
        <v>34.549999999999997</v>
      </c>
      <c r="L819">
        <v>1</v>
      </c>
      <c r="M819" s="3">
        <v>34.549999999999997</v>
      </c>
      <c r="N819" s="1" t="s">
        <v>29</v>
      </c>
      <c r="O819" s="1" t="s">
        <v>44</v>
      </c>
    </row>
    <row r="820" spans="1:15" x14ac:dyDescent="0.3">
      <c r="A820" s="1" t="s">
        <v>2993</v>
      </c>
      <c r="B820" s="2">
        <v>45548</v>
      </c>
      <c r="C820" s="1" t="s">
        <v>6668</v>
      </c>
      <c r="D820" s="1" t="s">
        <v>60</v>
      </c>
      <c r="E820">
        <v>2024</v>
      </c>
      <c r="F820" s="1" t="s">
        <v>1053</v>
      </c>
      <c r="G820" s="1" t="s">
        <v>2642</v>
      </c>
      <c r="H820" s="1" t="s">
        <v>909</v>
      </c>
      <c r="I820" s="1" t="s">
        <v>910</v>
      </c>
      <c r="J820" s="1" t="s">
        <v>87</v>
      </c>
      <c r="K820" s="3">
        <v>44.16</v>
      </c>
      <c r="L820">
        <v>1</v>
      </c>
      <c r="M820" s="3">
        <v>44.16</v>
      </c>
      <c r="N820" s="1" t="s">
        <v>88</v>
      </c>
      <c r="O820" s="1" t="s">
        <v>52</v>
      </c>
    </row>
    <row r="821" spans="1:15" x14ac:dyDescent="0.3">
      <c r="A821" s="1" t="s">
        <v>2994</v>
      </c>
      <c r="B821" s="2">
        <v>45719</v>
      </c>
      <c r="C821" s="1" t="s">
        <v>6667</v>
      </c>
      <c r="D821" s="1" t="s">
        <v>15</v>
      </c>
      <c r="E821">
        <v>2025</v>
      </c>
      <c r="F821" s="1" t="s">
        <v>2099</v>
      </c>
      <c r="G821" s="1" t="s">
        <v>2995</v>
      </c>
      <c r="H821" s="1" t="s">
        <v>826</v>
      </c>
      <c r="I821" s="1" t="s">
        <v>2996</v>
      </c>
      <c r="J821" s="1" t="s">
        <v>87</v>
      </c>
      <c r="K821" s="3">
        <v>27.97</v>
      </c>
      <c r="L821">
        <v>2</v>
      </c>
      <c r="M821" s="3">
        <v>55.94</v>
      </c>
      <c r="N821" s="1" t="s">
        <v>21</v>
      </c>
      <c r="O821" s="1" t="s">
        <v>44</v>
      </c>
    </row>
    <row r="822" spans="1:15" x14ac:dyDescent="0.3">
      <c r="A822" s="1" t="s">
        <v>2997</v>
      </c>
      <c r="B822" s="2">
        <v>45689</v>
      </c>
      <c r="C822" s="1" t="s">
        <v>6673</v>
      </c>
      <c r="D822" s="1" t="s">
        <v>39</v>
      </c>
      <c r="E822">
        <v>2025</v>
      </c>
      <c r="F822" s="1" t="s">
        <v>2533</v>
      </c>
      <c r="G822" s="1" t="s">
        <v>2534</v>
      </c>
      <c r="H822" s="1" t="s">
        <v>932</v>
      </c>
      <c r="I822" s="1" t="s">
        <v>2998</v>
      </c>
      <c r="J822" s="1" t="s">
        <v>51</v>
      </c>
      <c r="K822" s="3">
        <v>40.74</v>
      </c>
      <c r="L822">
        <v>3</v>
      </c>
      <c r="M822" s="3">
        <v>122.22</v>
      </c>
      <c r="N822" s="1" t="s">
        <v>21</v>
      </c>
      <c r="O822" s="1" t="s">
        <v>22</v>
      </c>
    </row>
    <row r="823" spans="1:15" x14ac:dyDescent="0.3">
      <c r="A823" s="1" t="s">
        <v>2999</v>
      </c>
      <c r="B823" s="2">
        <v>45232</v>
      </c>
      <c r="C823" s="1" t="s">
        <v>6672</v>
      </c>
      <c r="D823" s="1" t="s">
        <v>54</v>
      </c>
      <c r="E823">
        <v>2023</v>
      </c>
      <c r="F823" s="1" t="s">
        <v>583</v>
      </c>
      <c r="G823" s="1" t="s">
        <v>3000</v>
      </c>
      <c r="H823" s="1" t="s">
        <v>2983</v>
      </c>
      <c r="I823" s="1" t="s">
        <v>2984</v>
      </c>
      <c r="J823" s="1" t="s">
        <v>20</v>
      </c>
      <c r="K823" s="3">
        <v>47.09</v>
      </c>
      <c r="L823">
        <v>3</v>
      </c>
      <c r="M823" s="3">
        <v>141.27000000000001</v>
      </c>
      <c r="N823" s="1" t="s">
        <v>21</v>
      </c>
      <c r="O823" s="1" t="s">
        <v>22</v>
      </c>
    </row>
    <row r="824" spans="1:15" x14ac:dyDescent="0.3">
      <c r="A824" s="1" t="s">
        <v>3001</v>
      </c>
      <c r="B824" s="2">
        <v>45582</v>
      </c>
      <c r="C824" s="1" t="s">
        <v>6672</v>
      </c>
      <c r="D824" s="1" t="s">
        <v>133</v>
      </c>
      <c r="E824">
        <v>2024</v>
      </c>
      <c r="F824" s="1" t="s">
        <v>2637</v>
      </c>
      <c r="G824" s="1" t="s">
        <v>3002</v>
      </c>
      <c r="H824" s="1" t="s">
        <v>1152</v>
      </c>
      <c r="I824" s="1" t="s">
        <v>1153</v>
      </c>
      <c r="J824" s="1" t="s">
        <v>51</v>
      </c>
      <c r="K824" s="3">
        <v>29.67</v>
      </c>
      <c r="L824">
        <v>1</v>
      </c>
      <c r="M824" s="3">
        <v>29.67</v>
      </c>
      <c r="N824" s="1" t="s">
        <v>21</v>
      </c>
      <c r="O824" s="1" t="s">
        <v>30</v>
      </c>
    </row>
    <row r="825" spans="1:15" x14ac:dyDescent="0.3">
      <c r="A825" s="1" t="s">
        <v>3003</v>
      </c>
      <c r="B825" s="2">
        <v>45807</v>
      </c>
      <c r="C825" s="1" t="s">
        <v>6668</v>
      </c>
      <c r="D825" s="1" t="s">
        <v>46</v>
      </c>
      <c r="E825">
        <v>2025</v>
      </c>
      <c r="F825" s="1" t="s">
        <v>3004</v>
      </c>
      <c r="G825" s="1" t="s">
        <v>3005</v>
      </c>
      <c r="H825" s="1" t="s">
        <v>821</v>
      </c>
      <c r="I825" s="1" t="s">
        <v>2695</v>
      </c>
      <c r="J825" s="1" t="s">
        <v>20</v>
      </c>
      <c r="K825" s="3">
        <v>15.65</v>
      </c>
      <c r="L825">
        <v>5</v>
      </c>
      <c r="M825" s="3">
        <v>78.25</v>
      </c>
      <c r="N825" s="1" t="s">
        <v>21</v>
      </c>
      <c r="O825" s="1" t="s">
        <v>37</v>
      </c>
    </row>
    <row r="826" spans="1:15" x14ac:dyDescent="0.3">
      <c r="A826" s="1" t="s">
        <v>3006</v>
      </c>
      <c r="B826" s="2">
        <v>45231</v>
      </c>
      <c r="C826" s="1" t="s">
        <v>6670</v>
      </c>
      <c r="D826" s="1" t="s">
        <v>54</v>
      </c>
      <c r="E826">
        <v>2023</v>
      </c>
      <c r="F826" s="1" t="s">
        <v>144</v>
      </c>
      <c r="G826" s="1" t="s">
        <v>145</v>
      </c>
      <c r="H826" s="1" t="s">
        <v>3007</v>
      </c>
      <c r="I826" s="1" t="s">
        <v>3008</v>
      </c>
      <c r="J826" s="1" t="s">
        <v>70</v>
      </c>
      <c r="K826" s="3">
        <v>22.88</v>
      </c>
      <c r="L826">
        <v>3</v>
      </c>
      <c r="M826" s="3">
        <v>68.64</v>
      </c>
      <c r="N826" s="1" t="s">
        <v>29</v>
      </c>
      <c r="O826" s="1" t="s">
        <v>44</v>
      </c>
    </row>
    <row r="827" spans="1:15" x14ac:dyDescent="0.3">
      <c r="A827" s="1" t="s">
        <v>3009</v>
      </c>
      <c r="B827" s="2">
        <v>45032</v>
      </c>
      <c r="C827" s="1" t="s">
        <v>6666</v>
      </c>
      <c r="D827" s="1" t="s">
        <v>82</v>
      </c>
      <c r="E827">
        <v>2023</v>
      </c>
      <c r="F827" s="1" t="s">
        <v>1688</v>
      </c>
      <c r="G827" s="1" t="s">
        <v>2785</v>
      </c>
      <c r="H827" s="1" t="s">
        <v>2356</v>
      </c>
      <c r="I827" s="1" t="s">
        <v>3010</v>
      </c>
      <c r="J827" s="1" t="s">
        <v>20</v>
      </c>
      <c r="K827" s="3">
        <v>21.78</v>
      </c>
      <c r="L827">
        <v>3</v>
      </c>
      <c r="M827" s="3">
        <v>65.34</v>
      </c>
      <c r="N827" s="1" t="s">
        <v>29</v>
      </c>
      <c r="O827" s="1" t="s">
        <v>22</v>
      </c>
    </row>
    <row r="828" spans="1:15" x14ac:dyDescent="0.3">
      <c r="A828" s="1" t="s">
        <v>3011</v>
      </c>
      <c r="B828" s="2">
        <v>45099</v>
      </c>
      <c r="C828" s="1" t="s">
        <v>6672</v>
      </c>
      <c r="D828" s="1" t="s">
        <v>24</v>
      </c>
      <c r="E828">
        <v>2023</v>
      </c>
      <c r="F828" s="1" t="s">
        <v>2838</v>
      </c>
      <c r="G828" s="1" t="s">
        <v>2839</v>
      </c>
      <c r="H828" s="1" t="s">
        <v>2246</v>
      </c>
      <c r="I828" s="1" t="s">
        <v>2247</v>
      </c>
      <c r="J828" s="1" t="s">
        <v>20</v>
      </c>
      <c r="K828" s="3">
        <v>8.64</v>
      </c>
      <c r="L828">
        <v>3</v>
      </c>
      <c r="M828" s="3">
        <v>25.92</v>
      </c>
      <c r="N828" s="1" t="s">
        <v>21</v>
      </c>
      <c r="O828" s="1" t="s">
        <v>22</v>
      </c>
    </row>
    <row r="829" spans="1:15" x14ac:dyDescent="0.3">
      <c r="A829" s="1" t="s">
        <v>3012</v>
      </c>
      <c r="B829" s="2">
        <v>45362</v>
      </c>
      <c r="C829" s="1" t="s">
        <v>6667</v>
      </c>
      <c r="D829" s="1" t="s">
        <v>15</v>
      </c>
      <c r="E829">
        <v>2024</v>
      </c>
      <c r="F829" s="1" t="s">
        <v>982</v>
      </c>
      <c r="G829" s="1" t="s">
        <v>3013</v>
      </c>
      <c r="H829" s="1" t="s">
        <v>99</v>
      </c>
      <c r="I829" s="1" t="s">
        <v>100</v>
      </c>
      <c r="J829" s="1" t="s">
        <v>20</v>
      </c>
      <c r="K829" s="3">
        <v>21.77</v>
      </c>
      <c r="L829">
        <v>3</v>
      </c>
      <c r="M829" s="3">
        <v>65.31</v>
      </c>
      <c r="N829" s="1" t="s">
        <v>21</v>
      </c>
      <c r="O829" s="1" t="s">
        <v>95</v>
      </c>
    </row>
    <row r="830" spans="1:15" x14ac:dyDescent="0.3">
      <c r="A830" s="1" t="s">
        <v>3014</v>
      </c>
      <c r="B830" s="2">
        <v>45623</v>
      </c>
      <c r="C830" s="1" t="s">
        <v>6670</v>
      </c>
      <c r="D830" s="1" t="s">
        <v>54</v>
      </c>
      <c r="E830">
        <v>2024</v>
      </c>
      <c r="F830" s="1" t="s">
        <v>2822</v>
      </c>
      <c r="G830" s="1" t="s">
        <v>3015</v>
      </c>
      <c r="H830" s="1" t="s">
        <v>1497</v>
      </c>
      <c r="I830" s="1" t="s">
        <v>3016</v>
      </c>
      <c r="J830" s="1" t="s">
        <v>20</v>
      </c>
      <c r="K830" s="3">
        <v>41.53</v>
      </c>
      <c r="L830">
        <v>3</v>
      </c>
      <c r="M830" s="3">
        <v>124.59</v>
      </c>
      <c r="N830" s="1" t="s">
        <v>88</v>
      </c>
      <c r="O830" s="1" t="s">
        <v>44</v>
      </c>
    </row>
    <row r="831" spans="1:15" x14ac:dyDescent="0.3">
      <c r="A831" s="1" t="s">
        <v>3017</v>
      </c>
      <c r="B831" s="2">
        <v>44998</v>
      </c>
      <c r="C831" s="1" t="s">
        <v>6667</v>
      </c>
      <c r="D831" s="1" t="s">
        <v>15</v>
      </c>
      <c r="E831">
        <v>2023</v>
      </c>
      <c r="F831" s="1" t="s">
        <v>3018</v>
      </c>
      <c r="G831" s="1" t="s">
        <v>3019</v>
      </c>
      <c r="H831" s="1" t="s">
        <v>1944</v>
      </c>
      <c r="I831" s="1" t="s">
        <v>3020</v>
      </c>
      <c r="J831" s="1" t="s">
        <v>20</v>
      </c>
      <c r="K831" s="3">
        <v>32.32</v>
      </c>
      <c r="L831">
        <v>5</v>
      </c>
      <c r="M831" s="3">
        <v>161.6</v>
      </c>
      <c r="N831" s="1" t="s">
        <v>88</v>
      </c>
      <c r="O831" s="1" t="s">
        <v>193</v>
      </c>
    </row>
    <row r="832" spans="1:15" x14ac:dyDescent="0.3">
      <c r="A832" s="1" t="s">
        <v>3021</v>
      </c>
      <c r="B832" s="2">
        <v>45004</v>
      </c>
      <c r="C832" s="1" t="s">
        <v>6666</v>
      </c>
      <c r="D832" s="1" t="s">
        <v>15</v>
      </c>
      <c r="E832">
        <v>2023</v>
      </c>
      <c r="F832" s="1" t="s">
        <v>3022</v>
      </c>
      <c r="G832" s="1" t="s">
        <v>3023</v>
      </c>
      <c r="H832" s="1" t="s">
        <v>1428</v>
      </c>
      <c r="I832" s="1" t="s">
        <v>2908</v>
      </c>
      <c r="J832" s="1" t="s">
        <v>51</v>
      </c>
      <c r="K832" s="3">
        <v>17.88</v>
      </c>
      <c r="L832">
        <v>3</v>
      </c>
      <c r="M832" s="3">
        <v>53.64</v>
      </c>
      <c r="N832" s="1" t="s">
        <v>21</v>
      </c>
      <c r="O832" s="1" t="s">
        <v>37</v>
      </c>
    </row>
    <row r="833" spans="1:15" x14ac:dyDescent="0.3">
      <c r="A833" s="1" t="s">
        <v>3024</v>
      </c>
      <c r="B833" s="2">
        <v>45195</v>
      </c>
      <c r="C833" s="1" t="s">
        <v>6671</v>
      </c>
      <c r="D833" s="1" t="s">
        <v>60</v>
      </c>
      <c r="E833">
        <v>2023</v>
      </c>
      <c r="F833" s="1" t="s">
        <v>583</v>
      </c>
      <c r="G833" s="1" t="s">
        <v>3000</v>
      </c>
      <c r="H833" s="1" t="s">
        <v>2213</v>
      </c>
      <c r="I833" s="1" t="s">
        <v>3025</v>
      </c>
      <c r="J833" s="1" t="s">
        <v>70</v>
      </c>
      <c r="K833" s="3">
        <v>36.54</v>
      </c>
      <c r="L833">
        <v>1</v>
      </c>
      <c r="M833" s="3">
        <v>36.54</v>
      </c>
      <c r="N833" s="1" t="s">
        <v>29</v>
      </c>
      <c r="O833" s="1" t="s">
        <v>95</v>
      </c>
    </row>
    <row r="834" spans="1:15" x14ac:dyDescent="0.3">
      <c r="A834" s="1" t="s">
        <v>3026</v>
      </c>
      <c r="B834" s="2">
        <v>45631</v>
      </c>
      <c r="C834" s="1" t="s">
        <v>6672</v>
      </c>
      <c r="D834" s="1" t="s">
        <v>107</v>
      </c>
      <c r="E834">
        <v>2024</v>
      </c>
      <c r="F834" s="1" t="s">
        <v>3027</v>
      </c>
      <c r="G834" s="1" t="s">
        <v>3028</v>
      </c>
      <c r="H834" s="1" t="s">
        <v>826</v>
      </c>
      <c r="I834" s="1" t="s">
        <v>2996</v>
      </c>
      <c r="J834" s="1" t="s">
        <v>70</v>
      </c>
      <c r="K834" s="3">
        <v>22.42</v>
      </c>
      <c r="L834">
        <v>1</v>
      </c>
      <c r="M834" s="3">
        <v>22.42</v>
      </c>
      <c r="N834" s="1" t="s">
        <v>6669</v>
      </c>
      <c r="O834" s="1" t="s">
        <v>95</v>
      </c>
    </row>
    <row r="835" spans="1:15" x14ac:dyDescent="0.3">
      <c r="A835" s="1" t="s">
        <v>3029</v>
      </c>
      <c r="B835" s="2">
        <v>45577</v>
      </c>
      <c r="C835" s="1" t="s">
        <v>6673</v>
      </c>
      <c r="D835" s="1" t="s">
        <v>133</v>
      </c>
      <c r="E835">
        <v>2024</v>
      </c>
      <c r="F835" s="1" t="s">
        <v>3030</v>
      </c>
      <c r="G835" s="1" t="s">
        <v>3031</v>
      </c>
      <c r="H835" s="1" t="s">
        <v>1337</v>
      </c>
      <c r="I835" s="1" t="s">
        <v>1338</v>
      </c>
      <c r="J835" s="1" t="s">
        <v>20</v>
      </c>
      <c r="K835" s="3">
        <v>13.02</v>
      </c>
      <c r="L835">
        <v>3</v>
      </c>
      <c r="M835" s="3">
        <v>39.06</v>
      </c>
      <c r="N835" s="1" t="s">
        <v>29</v>
      </c>
      <c r="O835" s="1" t="s">
        <v>22</v>
      </c>
    </row>
    <row r="836" spans="1:15" x14ac:dyDescent="0.3">
      <c r="A836" s="1" t="s">
        <v>3032</v>
      </c>
      <c r="B836" s="2">
        <v>45523</v>
      </c>
      <c r="C836" s="1" t="s">
        <v>6667</v>
      </c>
      <c r="D836" s="1" t="s">
        <v>90</v>
      </c>
      <c r="E836">
        <v>2024</v>
      </c>
      <c r="F836" s="1" t="s">
        <v>3033</v>
      </c>
      <c r="G836" s="1" t="s">
        <v>3034</v>
      </c>
      <c r="H836" s="1" t="s">
        <v>197</v>
      </c>
      <c r="I836" s="1" t="s">
        <v>2634</v>
      </c>
      <c r="J836" s="1" t="s">
        <v>70</v>
      </c>
      <c r="K836" s="3">
        <v>14.41</v>
      </c>
      <c r="L836">
        <v>3</v>
      </c>
      <c r="M836" s="3">
        <v>43.23</v>
      </c>
      <c r="N836" s="1" t="s">
        <v>6669</v>
      </c>
      <c r="O836" s="1" t="s">
        <v>22</v>
      </c>
    </row>
    <row r="837" spans="1:15" x14ac:dyDescent="0.3">
      <c r="A837" s="1" t="s">
        <v>3035</v>
      </c>
      <c r="B837" s="2">
        <v>45480</v>
      </c>
      <c r="C837" s="1" t="s">
        <v>6666</v>
      </c>
      <c r="D837" s="1" t="s">
        <v>32</v>
      </c>
      <c r="E837">
        <v>2024</v>
      </c>
      <c r="F837" s="1" t="s">
        <v>2477</v>
      </c>
      <c r="G837" s="1" t="s">
        <v>3036</v>
      </c>
      <c r="H837" s="1" t="s">
        <v>2639</v>
      </c>
      <c r="I837" s="1" t="s">
        <v>2640</v>
      </c>
      <c r="J837" s="1" t="s">
        <v>70</v>
      </c>
      <c r="K837" s="3">
        <v>14.93</v>
      </c>
      <c r="L837">
        <v>1</v>
      </c>
      <c r="M837" s="3">
        <v>14.93</v>
      </c>
      <c r="N837" s="1" t="s">
        <v>21</v>
      </c>
      <c r="O837" s="1" t="s">
        <v>193</v>
      </c>
    </row>
    <row r="838" spans="1:15" x14ac:dyDescent="0.3">
      <c r="A838" s="1" t="s">
        <v>3037</v>
      </c>
      <c r="B838" s="2">
        <v>45311</v>
      </c>
      <c r="C838" s="1" t="s">
        <v>6673</v>
      </c>
      <c r="D838" s="1" t="s">
        <v>210</v>
      </c>
      <c r="E838">
        <v>2024</v>
      </c>
      <c r="F838" s="1" t="s">
        <v>1413</v>
      </c>
      <c r="G838" s="1" t="s">
        <v>3038</v>
      </c>
      <c r="H838" s="1" t="s">
        <v>628</v>
      </c>
      <c r="I838" s="1" t="s">
        <v>3039</v>
      </c>
      <c r="J838" s="1" t="s">
        <v>51</v>
      </c>
      <c r="K838" s="3">
        <v>36.79</v>
      </c>
      <c r="L838">
        <v>1</v>
      </c>
      <c r="M838" s="3">
        <v>36.79</v>
      </c>
      <c r="N838" s="1" t="s">
        <v>6669</v>
      </c>
      <c r="O838" s="1" t="s">
        <v>37</v>
      </c>
    </row>
    <row r="839" spans="1:15" x14ac:dyDescent="0.3">
      <c r="A839" s="1" t="s">
        <v>3040</v>
      </c>
      <c r="B839" s="2">
        <v>45431</v>
      </c>
      <c r="C839" s="1" t="s">
        <v>6666</v>
      </c>
      <c r="D839" s="1" t="s">
        <v>46</v>
      </c>
      <c r="E839">
        <v>2024</v>
      </c>
      <c r="F839" s="1" t="s">
        <v>1971</v>
      </c>
      <c r="G839" s="1" t="s">
        <v>1972</v>
      </c>
      <c r="H839" s="1" t="s">
        <v>1428</v>
      </c>
      <c r="I839" s="1" t="s">
        <v>1429</v>
      </c>
      <c r="J839" s="1" t="s">
        <v>20</v>
      </c>
      <c r="K839" s="3">
        <v>24.44</v>
      </c>
      <c r="L839">
        <v>1</v>
      </c>
      <c r="M839" s="3">
        <v>24.44</v>
      </c>
      <c r="N839" s="1" t="s">
        <v>6669</v>
      </c>
      <c r="O839" s="1" t="s">
        <v>80</v>
      </c>
    </row>
    <row r="840" spans="1:15" x14ac:dyDescent="0.3">
      <c r="A840" s="1" t="s">
        <v>3041</v>
      </c>
      <c r="B840" s="2">
        <v>45738</v>
      </c>
      <c r="C840" s="1" t="s">
        <v>6673</v>
      </c>
      <c r="D840" s="1" t="s">
        <v>15</v>
      </c>
      <c r="E840">
        <v>2025</v>
      </c>
      <c r="F840" s="1" t="s">
        <v>1465</v>
      </c>
      <c r="G840" s="1" t="s">
        <v>1466</v>
      </c>
      <c r="H840" s="1" t="s">
        <v>673</v>
      </c>
      <c r="I840" s="1" t="s">
        <v>674</v>
      </c>
      <c r="J840" s="1" t="s">
        <v>70</v>
      </c>
      <c r="K840" s="3">
        <v>6.42</v>
      </c>
      <c r="L840">
        <v>4</v>
      </c>
      <c r="M840" s="3">
        <v>25.68</v>
      </c>
      <c r="N840" s="1" t="s">
        <v>29</v>
      </c>
      <c r="O840" s="1" t="s">
        <v>22</v>
      </c>
    </row>
    <row r="841" spans="1:15" x14ac:dyDescent="0.3">
      <c r="A841" s="1" t="s">
        <v>3042</v>
      </c>
      <c r="B841" s="2">
        <v>44826</v>
      </c>
      <c r="C841" s="1" t="s">
        <v>6672</v>
      </c>
      <c r="D841" s="1" t="s">
        <v>60</v>
      </c>
      <c r="E841">
        <v>2022</v>
      </c>
      <c r="F841" s="1" t="s">
        <v>1624</v>
      </c>
      <c r="G841" s="1" t="s">
        <v>1625</v>
      </c>
      <c r="H841" s="1" t="s">
        <v>2349</v>
      </c>
      <c r="I841" s="1" t="s">
        <v>2350</v>
      </c>
      <c r="J841" s="1" t="s">
        <v>20</v>
      </c>
      <c r="K841" s="3">
        <v>48.66</v>
      </c>
      <c r="L841">
        <v>4</v>
      </c>
      <c r="M841" s="3">
        <v>194.64</v>
      </c>
      <c r="N841" s="1" t="s">
        <v>6669</v>
      </c>
      <c r="O841" s="1" t="s">
        <v>22</v>
      </c>
    </row>
    <row r="842" spans="1:15" x14ac:dyDescent="0.3">
      <c r="A842" s="1" t="s">
        <v>3043</v>
      </c>
      <c r="B842" s="2">
        <v>45810</v>
      </c>
      <c r="C842" s="1" t="s">
        <v>6667</v>
      </c>
      <c r="D842" s="1" t="s">
        <v>24</v>
      </c>
      <c r="E842">
        <v>2025</v>
      </c>
      <c r="F842" s="1" t="s">
        <v>1299</v>
      </c>
      <c r="G842" s="1" t="s">
        <v>1300</v>
      </c>
      <c r="H842" s="1" t="s">
        <v>3044</v>
      </c>
      <c r="I842" s="1" t="s">
        <v>3045</v>
      </c>
      <c r="J842" s="1" t="s">
        <v>20</v>
      </c>
      <c r="K842" s="3">
        <v>30.28</v>
      </c>
      <c r="L842">
        <v>4</v>
      </c>
      <c r="M842" s="3">
        <v>121.12</v>
      </c>
      <c r="N842" s="1" t="s">
        <v>21</v>
      </c>
      <c r="O842" s="1" t="s">
        <v>37</v>
      </c>
    </row>
    <row r="843" spans="1:15" x14ac:dyDescent="0.3">
      <c r="A843" s="1" t="s">
        <v>3046</v>
      </c>
      <c r="B843" s="2">
        <v>45246</v>
      </c>
      <c r="C843" s="1" t="s">
        <v>6672</v>
      </c>
      <c r="D843" s="1" t="s">
        <v>54</v>
      </c>
      <c r="E843">
        <v>2023</v>
      </c>
      <c r="F843" s="1" t="s">
        <v>1583</v>
      </c>
      <c r="G843" s="1" t="s">
        <v>3047</v>
      </c>
      <c r="H843" s="1" t="s">
        <v>2174</v>
      </c>
      <c r="I843" s="1" t="s">
        <v>3048</v>
      </c>
      <c r="J843" s="1" t="s">
        <v>87</v>
      </c>
      <c r="K843" s="3">
        <v>17.09</v>
      </c>
      <c r="L843">
        <v>3</v>
      </c>
      <c r="M843" s="3">
        <v>51.27</v>
      </c>
      <c r="N843" s="1" t="s">
        <v>6669</v>
      </c>
      <c r="O843" s="1" t="s">
        <v>37</v>
      </c>
    </row>
    <row r="844" spans="1:15" x14ac:dyDescent="0.3">
      <c r="A844" s="1" t="s">
        <v>3049</v>
      </c>
      <c r="B844" s="2">
        <v>44929</v>
      </c>
      <c r="C844" s="1" t="s">
        <v>6671</v>
      </c>
      <c r="D844" s="1" t="s">
        <v>210</v>
      </c>
      <c r="E844">
        <v>2023</v>
      </c>
      <c r="F844" s="1" t="s">
        <v>780</v>
      </c>
      <c r="G844" s="1" t="s">
        <v>781</v>
      </c>
      <c r="H844" s="1" t="s">
        <v>2229</v>
      </c>
      <c r="I844" s="1" t="s">
        <v>3050</v>
      </c>
      <c r="J844" s="1" t="s">
        <v>20</v>
      </c>
      <c r="K844" s="3">
        <v>46.08</v>
      </c>
      <c r="L844">
        <v>2</v>
      </c>
      <c r="M844" s="3">
        <v>92.16</v>
      </c>
      <c r="N844" s="1" t="s">
        <v>29</v>
      </c>
      <c r="O844" s="1" t="s">
        <v>44</v>
      </c>
    </row>
    <row r="845" spans="1:15" x14ac:dyDescent="0.3">
      <c r="A845" s="1" t="s">
        <v>3051</v>
      </c>
      <c r="B845" s="2">
        <v>45110</v>
      </c>
      <c r="C845" s="1" t="s">
        <v>6667</v>
      </c>
      <c r="D845" s="1" t="s">
        <v>32</v>
      </c>
      <c r="E845">
        <v>2023</v>
      </c>
      <c r="F845" s="1" t="s">
        <v>2554</v>
      </c>
      <c r="G845" s="1" t="s">
        <v>3052</v>
      </c>
      <c r="H845" s="1" t="s">
        <v>302</v>
      </c>
      <c r="I845" s="1" t="s">
        <v>303</v>
      </c>
      <c r="J845" s="1" t="s">
        <v>20</v>
      </c>
      <c r="K845" s="3">
        <v>40.43</v>
      </c>
      <c r="L845">
        <v>2</v>
      </c>
      <c r="M845" s="3">
        <v>80.86</v>
      </c>
      <c r="N845" s="1" t="s">
        <v>21</v>
      </c>
      <c r="O845" s="1" t="s">
        <v>22</v>
      </c>
    </row>
    <row r="846" spans="1:15" x14ac:dyDescent="0.3">
      <c r="A846" s="1" t="s">
        <v>3053</v>
      </c>
      <c r="B846" s="2">
        <v>45484</v>
      </c>
      <c r="C846" s="1" t="s">
        <v>6672</v>
      </c>
      <c r="D846" s="1" t="s">
        <v>32</v>
      </c>
      <c r="E846">
        <v>2024</v>
      </c>
      <c r="F846" s="1" t="s">
        <v>1271</v>
      </c>
      <c r="G846" s="1" t="s">
        <v>1272</v>
      </c>
      <c r="H846" s="1" t="s">
        <v>3054</v>
      </c>
      <c r="I846" s="1" t="s">
        <v>3055</v>
      </c>
      <c r="J846" s="1" t="s">
        <v>70</v>
      </c>
      <c r="K846" s="3">
        <v>46.18</v>
      </c>
      <c r="L846">
        <v>3</v>
      </c>
      <c r="M846" s="3">
        <v>138.54</v>
      </c>
      <c r="N846" s="1" t="s">
        <v>21</v>
      </c>
      <c r="O846" s="1" t="s">
        <v>44</v>
      </c>
    </row>
    <row r="847" spans="1:15" x14ac:dyDescent="0.3">
      <c r="A847" s="1" t="s">
        <v>3056</v>
      </c>
      <c r="B847" s="2">
        <v>45161</v>
      </c>
      <c r="C847" s="1" t="s">
        <v>6670</v>
      </c>
      <c r="D847" s="1" t="s">
        <v>90</v>
      </c>
      <c r="E847">
        <v>2023</v>
      </c>
      <c r="F847" s="1" t="s">
        <v>3057</v>
      </c>
      <c r="G847" s="1" t="s">
        <v>3058</v>
      </c>
      <c r="H847" s="1" t="s">
        <v>3059</v>
      </c>
      <c r="I847" s="1" t="s">
        <v>3060</v>
      </c>
      <c r="J847" s="1" t="s">
        <v>20</v>
      </c>
      <c r="K847" s="3">
        <v>42.19</v>
      </c>
      <c r="L847">
        <v>1</v>
      </c>
      <c r="M847" s="3">
        <v>42.19</v>
      </c>
      <c r="N847" s="1" t="s">
        <v>6669</v>
      </c>
      <c r="O847" s="1" t="s">
        <v>22</v>
      </c>
    </row>
    <row r="848" spans="1:15" x14ac:dyDescent="0.3">
      <c r="A848" s="1" t="s">
        <v>3061</v>
      </c>
      <c r="B848" s="2">
        <v>45371</v>
      </c>
      <c r="C848" s="1" t="s">
        <v>6670</v>
      </c>
      <c r="D848" s="1" t="s">
        <v>15</v>
      </c>
      <c r="E848">
        <v>2024</v>
      </c>
      <c r="F848" s="1" t="s">
        <v>1793</v>
      </c>
      <c r="G848" s="1" t="s">
        <v>1794</v>
      </c>
      <c r="H848" s="1" t="s">
        <v>777</v>
      </c>
      <c r="I848" s="1" t="s">
        <v>2243</v>
      </c>
      <c r="J848" s="1" t="s">
        <v>20</v>
      </c>
      <c r="K848" s="3">
        <v>28.47</v>
      </c>
      <c r="L848">
        <v>5</v>
      </c>
      <c r="M848" s="3">
        <v>142.35</v>
      </c>
      <c r="N848" s="1" t="s">
        <v>29</v>
      </c>
      <c r="O848" s="1" t="s">
        <v>44</v>
      </c>
    </row>
    <row r="849" spans="1:15" x14ac:dyDescent="0.3">
      <c r="A849" s="1" t="s">
        <v>3062</v>
      </c>
      <c r="B849" s="2">
        <v>44851</v>
      </c>
      <c r="C849" s="1" t="s">
        <v>6667</v>
      </c>
      <c r="D849" s="1" t="s">
        <v>133</v>
      </c>
      <c r="E849">
        <v>2022</v>
      </c>
      <c r="F849" s="1" t="s">
        <v>3063</v>
      </c>
      <c r="G849" s="1" t="s">
        <v>3064</v>
      </c>
      <c r="H849" s="1" t="s">
        <v>375</v>
      </c>
      <c r="I849" s="1" t="s">
        <v>376</v>
      </c>
      <c r="J849" s="1" t="s">
        <v>20</v>
      </c>
      <c r="K849" s="3">
        <v>13.87</v>
      </c>
      <c r="L849">
        <v>1</v>
      </c>
      <c r="M849" s="3">
        <v>13.87</v>
      </c>
      <c r="N849" s="1" t="s">
        <v>29</v>
      </c>
      <c r="O849" s="1" t="s">
        <v>80</v>
      </c>
    </row>
    <row r="850" spans="1:15" x14ac:dyDescent="0.3">
      <c r="A850" s="1" t="s">
        <v>3065</v>
      </c>
      <c r="B850" s="2">
        <v>45501</v>
      </c>
      <c r="C850" s="1" t="s">
        <v>6666</v>
      </c>
      <c r="D850" s="1" t="s">
        <v>32</v>
      </c>
      <c r="E850">
        <v>2024</v>
      </c>
      <c r="F850" s="1" t="s">
        <v>1163</v>
      </c>
      <c r="G850" s="1" t="s">
        <v>3066</v>
      </c>
      <c r="H850" s="1" t="s">
        <v>2382</v>
      </c>
      <c r="I850" s="1" t="s">
        <v>3067</v>
      </c>
      <c r="J850" s="1" t="s">
        <v>51</v>
      </c>
      <c r="K850" s="3">
        <v>41.07</v>
      </c>
      <c r="L850">
        <v>2</v>
      </c>
      <c r="M850" s="3">
        <v>82.14</v>
      </c>
      <c r="N850" s="1" t="s">
        <v>29</v>
      </c>
      <c r="O850" s="1" t="s">
        <v>22</v>
      </c>
    </row>
    <row r="851" spans="1:15" x14ac:dyDescent="0.3">
      <c r="A851" s="1" t="s">
        <v>3068</v>
      </c>
      <c r="B851" s="2">
        <v>45645</v>
      </c>
      <c r="C851" s="1" t="s">
        <v>6672</v>
      </c>
      <c r="D851" s="1" t="s">
        <v>107</v>
      </c>
      <c r="E851">
        <v>2024</v>
      </c>
      <c r="F851" s="1" t="s">
        <v>2838</v>
      </c>
      <c r="G851" s="1" t="s">
        <v>3069</v>
      </c>
      <c r="H851" s="1" t="s">
        <v>197</v>
      </c>
      <c r="I851" s="1" t="s">
        <v>3070</v>
      </c>
      <c r="J851" s="1" t="s">
        <v>51</v>
      </c>
      <c r="K851" s="3">
        <v>45.04</v>
      </c>
      <c r="L851">
        <v>4</v>
      </c>
      <c r="M851" s="3">
        <v>180.16</v>
      </c>
      <c r="N851" s="1" t="s">
        <v>29</v>
      </c>
      <c r="O851" s="1" t="s">
        <v>37</v>
      </c>
    </row>
    <row r="852" spans="1:15" x14ac:dyDescent="0.3">
      <c r="A852" s="1" t="s">
        <v>3071</v>
      </c>
      <c r="B852" s="2">
        <v>45200</v>
      </c>
      <c r="C852" s="1" t="s">
        <v>6666</v>
      </c>
      <c r="D852" s="1" t="s">
        <v>133</v>
      </c>
      <c r="E852">
        <v>2023</v>
      </c>
      <c r="F852" s="1" t="s">
        <v>3072</v>
      </c>
      <c r="G852" s="1" t="s">
        <v>3073</v>
      </c>
      <c r="H852" s="1" t="s">
        <v>3074</v>
      </c>
      <c r="I852" s="1" t="s">
        <v>3075</v>
      </c>
      <c r="J852" s="1" t="s">
        <v>70</v>
      </c>
      <c r="K852" s="3">
        <v>11.12</v>
      </c>
      <c r="L852">
        <v>2</v>
      </c>
      <c r="M852" s="3">
        <v>22.24</v>
      </c>
      <c r="N852" s="1" t="s">
        <v>6669</v>
      </c>
      <c r="O852" s="1" t="s">
        <v>52</v>
      </c>
    </row>
    <row r="853" spans="1:15" x14ac:dyDescent="0.3">
      <c r="A853" s="1" t="s">
        <v>3076</v>
      </c>
      <c r="B853" s="2">
        <v>44856</v>
      </c>
      <c r="C853" s="1" t="s">
        <v>6673</v>
      </c>
      <c r="D853" s="1" t="s">
        <v>133</v>
      </c>
      <c r="E853">
        <v>2022</v>
      </c>
      <c r="F853" s="1" t="s">
        <v>1143</v>
      </c>
      <c r="G853" s="1" t="s">
        <v>1144</v>
      </c>
      <c r="H853" s="1" t="s">
        <v>989</v>
      </c>
      <c r="I853" s="1" t="s">
        <v>990</v>
      </c>
      <c r="J853" s="1" t="s">
        <v>20</v>
      </c>
      <c r="K853" s="3">
        <v>20.92</v>
      </c>
      <c r="L853">
        <v>2</v>
      </c>
      <c r="M853" s="3">
        <v>41.84</v>
      </c>
      <c r="N853" s="1" t="s">
        <v>21</v>
      </c>
      <c r="O853" s="1" t="s">
        <v>37</v>
      </c>
    </row>
    <row r="854" spans="1:15" x14ac:dyDescent="0.3">
      <c r="A854" s="1" t="s">
        <v>3077</v>
      </c>
      <c r="B854" s="2">
        <v>45291</v>
      </c>
      <c r="C854" s="1" t="s">
        <v>6666</v>
      </c>
      <c r="D854" s="1" t="s">
        <v>107</v>
      </c>
      <c r="E854">
        <v>2023</v>
      </c>
      <c r="F854" s="1" t="s">
        <v>1508</v>
      </c>
      <c r="G854" s="1" t="s">
        <v>3078</v>
      </c>
      <c r="H854" s="1" t="s">
        <v>3079</v>
      </c>
      <c r="I854" s="1" t="s">
        <v>3080</v>
      </c>
      <c r="J854" s="1" t="s">
        <v>20</v>
      </c>
      <c r="K854" s="3">
        <v>14.46</v>
      </c>
      <c r="L854">
        <v>1</v>
      </c>
      <c r="M854" s="3">
        <v>14.46</v>
      </c>
      <c r="N854" s="1" t="s">
        <v>21</v>
      </c>
      <c r="O854" s="1" t="s">
        <v>22</v>
      </c>
    </row>
    <row r="855" spans="1:15" x14ac:dyDescent="0.3">
      <c r="A855" s="1" t="s">
        <v>3081</v>
      </c>
      <c r="B855" s="2">
        <v>45119</v>
      </c>
      <c r="C855" s="1" t="s">
        <v>6670</v>
      </c>
      <c r="D855" s="1" t="s">
        <v>32</v>
      </c>
      <c r="E855">
        <v>2023</v>
      </c>
      <c r="F855" s="1" t="s">
        <v>750</v>
      </c>
      <c r="G855" s="1" t="s">
        <v>751</v>
      </c>
      <c r="H855" s="1" t="s">
        <v>1948</v>
      </c>
      <c r="I855" s="1" t="s">
        <v>1949</v>
      </c>
      <c r="J855" s="1" t="s">
        <v>70</v>
      </c>
      <c r="K855" s="3">
        <v>56.99</v>
      </c>
      <c r="L855">
        <v>5</v>
      </c>
      <c r="M855" s="3">
        <v>284.95</v>
      </c>
      <c r="N855" s="1" t="s">
        <v>29</v>
      </c>
      <c r="O855" s="1" t="s">
        <v>30</v>
      </c>
    </row>
    <row r="856" spans="1:15" x14ac:dyDescent="0.3">
      <c r="A856" s="1" t="s">
        <v>3082</v>
      </c>
      <c r="B856" s="2">
        <v>45360</v>
      </c>
      <c r="C856" s="1" t="s">
        <v>6673</v>
      </c>
      <c r="D856" s="1" t="s">
        <v>15</v>
      </c>
      <c r="E856">
        <v>2024</v>
      </c>
      <c r="F856" s="1" t="s">
        <v>894</v>
      </c>
      <c r="G856" s="1" t="s">
        <v>3083</v>
      </c>
      <c r="H856" s="1" t="s">
        <v>752</v>
      </c>
      <c r="I856" s="1" t="s">
        <v>753</v>
      </c>
      <c r="J856" s="1" t="s">
        <v>20</v>
      </c>
      <c r="K856" s="3">
        <v>7.09</v>
      </c>
      <c r="L856">
        <v>3</v>
      </c>
      <c r="M856" s="3">
        <v>21.27</v>
      </c>
      <c r="N856" s="1" t="s">
        <v>29</v>
      </c>
      <c r="O856" s="1" t="s">
        <v>22</v>
      </c>
    </row>
    <row r="857" spans="1:15" x14ac:dyDescent="0.3">
      <c r="A857" s="1" t="s">
        <v>3084</v>
      </c>
      <c r="B857" s="2">
        <v>45428</v>
      </c>
      <c r="C857" s="1" t="s">
        <v>6672</v>
      </c>
      <c r="D857" s="1" t="s">
        <v>46</v>
      </c>
      <c r="E857">
        <v>2024</v>
      </c>
      <c r="F857" s="1" t="s">
        <v>3085</v>
      </c>
      <c r="G857" s="1" t="s">
        <v>3086</v>
      </c>
      <c r="H857" s="1" t="s">
        <v>673</v>
      </c>
      <c r="I857" s="1" t="s">
        <v>674</v>
      </c>
      <c r="J857" s="1" t="s">
        <v>51</v>
      </c>
      <c r="K857" s="3">
        <v>6.28</v>
      </c>
      <c r="L857">
        <v>3</v>
      </c>
      <c r="M857" s="3">
        <v>18.84</v>
      </c>
      <c r="N857" s="1" t="s">
        <v>21</v>
      </c>
      <c r="O857" s="1" t="s">
        <v>37</v>
      </c>
    </row>
    <row r="858" spans="1:15" x14ac:dyDescent="0.3">
      <c r="A858" s="1" t="s">
        <v>3087</v>
      </c>
      <c r="B858" s="2">
        <v>45866</v>
      </c>
      <c r="C858" s="1" t="s">
        <v>6667</v>
      </c>
      <c r="D858" s="1" t="s">
        <v>32</v>
      </c>
      <c r="E858">
        <v>2025</v>
      </c>
      <c r="F858" s="1" t="s">
        <v>3088</v>
      </c>
      <c r="G858" s="1" t="s">
        <v>3089</v>
      </c>
      <c r="H858" s="1" t="s">
        <v>1037</v>
      </c>
      <c r="I858" s="1" t="s">
        <v>3090</v>
      </c>
      <c r="J858" s="1" t="s">
        <v>20</v>
      </c>
      <c r="K858" s="3">
        <v>34.97</v>
      </c>
      <c r="L858">
        <v>3</v>
      </c>
      <c r="M858" s="3">
        <v>104.91</v>
      </c>
      <c r="N858" s="1" t="s">
        <v>21</v>
      </c>
      <c r="O858" s="1" t="s">
        <v>44</v>
      </c>
    </row>
    <row r="859" spans="1:15" x14ac:dyDescent="0.3">
      <c r="A859" s="1" t="s">
        <v>3091</v>
      </c>
      <c r="B859" s="2">
        <v>45826</v>
      </c>
      <c r="C859" s="1" t="s">
        <v>6670</v>
      </c>
      <c r="D859" s="1" t="s">
        <v>24</v>
      </c>
      <c r="E859">
        <v>2025</v>
      </c>
      <c r="F859" s="1" t="s">
        <v>443</v>
      </c>
      <c r="G859" s="1" t="s">
        <v>3092</v>
      </c>
      <c r="H859" s="1" t="s">
        <v>360</v>
      </c>
      <c r="I859" s="1" t="s">
        <v>361</v>
      </c>
      <c r="J859" s="1" t="s">
        <v>70</v>
      </c>
      <c r="K859" s="3">
        <v>18.899999999999999</v>
      </c>
      <c r="L859">
        <v>5</v>
      </c>
      <c r="M859" s="3">
        <v>94.5</v>
      </c>
      <c r="N859" s="1" t="s">
        <v>21</v>
      </c>
      <c r="O859" s="1" t="s">
        <v>37</v>
      </c>
    </row>
    <row r="860" spans="1:15" x14ac:dyDescent="0.3">
      <c r="A860" s="1" t="s">
        <v>3093</v>
      </c>
      <c r="B860" s="2">
        <v>44959</v>
      </c>
      <c r="C860" s="1" t="s">
        <v>6672</v>
      </c>
      <c r="D860" s="1" t="s">
        <v>39</v>
      </c>
      <c r="E860">
        <v>2023</v>
      </c>
      <c r="F860" s="1" t="s">
        <v>3094</v>
      </c>
      <c r="G860" s="1" t="s">
        <v>3095</v>
      </c>
      <c r="H860" s="1" t="s">
        <v>2877</v>
      </c>
      <c r="I860" s="1" t="s">
        <v>3096</v>
      </c>
      <c r="J860" s="1" t="s">
        <v>70</v>
      </c>
      <c r="K860" s="3">
        <v>6.27</v>
      </c>
      <c r="L860">
        <v>3</v>
      </c>
      <c r="M860" s="3">
        <v>18.809999999999999</v>
      </c>
      <c r="N860" s="1" t="s">
        <v>21</v>
      </c>
      <c r="O860" s="1" t="s">
        <v>193</v>
      </c>
    </row>
    <row r="861" spans="1:15" x14ac:dyDescent="0.3">
      <c r="A861" s="1" t="s">
        <v>3097</v>
      </c>
      <c r="B861" s="2">
        <v>45548</v>
      </c>
      <c r="C861" s="1" t="s">
        <v>6668</v>
      </c>
      <c r="D861" s="1" t="s">
        <v>60</v>
      </c>
      <c r="E861">
        <v>2024</v>
      </c>
      <c r="F861" s="1" t="s">
        <v>3098</v>
      </c>
      <c r="G861" s="1" t="s">
        <v>3099</v>
      </c>
      <c r="H861" s="1" t="s">
        <v>3100</v>
      </c>
      <c r="I861" s="1" t="s">
        <v>3101</v>
      </c>
      <c r="J861" s="1" t="s">
        <v>51</v>
      </c>
      <c r="K861" s="3">
        <v>44.56</v>
      </c>
      <c r="L861">
        <v>1</v>
      </c>
      <c r="M861" s="3">
        <v>44.56</v>
      </c>
      <c r="N861" s="1" t="s">
        <v>88</v>
      </c>
      <c r="O861" s="1" t="s">
        <v>44</v>
      </c>
    </row>
    <row r="862" spans="1:15" x14ac:dyDescent="0.3">
      <c r="A862" s="1" t="s">
        <v>3102</v>
      </c>
      <c r="B862" s="2">
        <v>44975</v>
      </c>
      <c r="C862" s="1" t="s">
        <v>6673</v>
      </c>
      <c r="D862" s="1" t="s">
        <v>39</v>
      </c>
      <c r="E862">
        <v>2023</v>
      </c>
      <c r="F862" s="1" t="s">
        <v>3103</v>
      </c>
      <c r="G862" s="1" t="s">
        <v>3104</v>
      </c>
      <c r="H862" s="1" t="s">
        <v>554</v>
      </c>
      <c r="I862" s="1" t="s">
        <v>1116</v>
      </c>
      <c r="J862" s="1" t="s">
        <v>70</v>
      </c>
      <c r="K862" s="3">
        <v>56.71</v>
      </c>
      <c r="L862">
        <v>4</v>
      </c>
      <c r="M862" s="3">
        <v>226.84</v>
      </c>
      <c r="N862" s="1" t="s">
        <v>6669</v>
      </c>
      <c r="O862" s="1" t="s">
        <v>22</v>
      </c>
    </row>
    <row r="863" spans="1:15" x14ac:dyDescent="0.3">
      <c r="A863" s="1" t="s">
        <v>3105</v>
      </c>
      <c r="B863" s="2">
        <v>45419</v>
      </c>
      <c r="C863" s="1" t="s">
        <v>6671</v>
      </c>
      <c r="D863" s="1" t="s">
        <v>46</v>
      </c>
      <c r="E863">
        <v>2024</v>
      </c>
      <c r="F863" s="1" t="s">
        <v>3106</v>
      </c>
      <c r="G863" s="1" t="s">
        <v>3107</v>
      </c>
      <c r="H863" s="1" t="s">
        <v>262</v>
      </c>
      <c r="I863" s="1" t="s">
        <v>263</v>
      </c>
      <c r="J863" s="1" t="s">
        <v>70</v>
      </c>
      <c r="K863" s="3">
        <v>48.95</v>
      </c>
      <c r="L863">
        <v>2</v>
      </c>
      <c r="M863" s="3">
        <v>97.9</v>
      </c>
      <c r="N863" s="1" t="s">
        <v>21</v>
      </c>
      <c r="O863" s="1" t="s">
        <v>193</v>
      </c>
    </row>
    <row r="864" spans="1:15" x14ac:dyDescent="0.3">
      <c r="A864" s="1" t="s">
        <v>3108</v>
      </c>
      <c r="B864" s="2">
        <v>45835</v>
      </c>
      <c r="C864" s="1" t="s">
        <v>6668</v>
      </c>
      <c r="D864" s="1" t="s">
        <v>24</v>
      </c>
      <c r="E864">
        <v>2025</v>
      </c>
      <c r="F864" s="1" t="s">
        <v>3109</v>
      </c>
      <c r="G864" s="1" t="s">
        <v>3110</v>
      </c>
      <c r="H864" s="1" t="s">
        <v>886</v>
      </c>
      <c r="I864" s="1" t="s">
        <v>3111</v>
      </c>
      <c r="J864" s="1" t="s">
        <v>70</v>
      </c>
      <c r="K864" s="3">
        <v>26.02</v>
      </c>
      <c r="L864">
        <v>3</v>
      </c>
      <c r="M864" s="3">
        <v>78.06</v>
      </c>
      <c r="N864" s="1" t="s">
        <v>21</v>
      </c>
      <c r="O864" s="1" t="s">
        <v>193</v>
      </c>
    </row>
    <row r="865" spans="1:15" x14ac:dyDescent="0.3">
      <c r="A865" s="1" t="s">
        <v>3112</v>
      </c>
      <c r="B865" s="2">
        <v>45063</v>
      </c>
      <c r="C865" s="1" t="s">
        <v>6670</v>
      </c>
      <c r="D865" s="1" t="s">
        <v>46</v>
      </c>
      <c r="E865">
        <v>2023</v>
      </c>
      <c r="F865" s="1" t="s">
        <v>2099</v>
      </c>
      <c r="G865" s="1" t="s">
        <v>2995</v>
      </c>
      <c r="H865" s="1" t="s">
        <v>3113</v>
      </c>
      <c r="I865" s="1" t="s">
        <v>3114</v>
      </c>
      <c r="J865" s="1" t="s">
        <v>87</v>
      </c>
      <c r="K865" s="3">
        <v>21.28</v>
      </c>
      <c r="L865">
        <v>4</v>
      </c>
      <c r="M865" s="3">
        <v>85.12</v>
      </c>
      <c r="N865" s="1" t="s">
        <v>6669</v>
      </c>
      <c r="O865" s="1" t="s">
        <v>44</v>
      </c>
    </row>
    <row r="866" spans="1:15" x14ac:dyDescent="0.3">
      <c r="A866" s="1" t="s">
        <v>3115</v>
      </c>
      <c r="B866" s="2">
        <v>45155</v>
      </c>
      <c r="C866" s="1" t="s">
        <v>6672</v>
      </c>
      <c r="D866" s="1" t="s">
        <v>90</v>
      </c>
      <c r="E866">
        <v>2023</v>
      </c>
      <c r="F866" s="1" t="s">
        <v>118</v>
      </c>
      <c r="G866" s="1" t="s">
        <v>805</v>
      </c>
      <c r="H866" s="1" t="s">
        <v>3116</v>
      </c>
      <c r="I866" s="1" t="s">
        <v>3117</v>
      </c>
      <c r="J866" s="1" t="s">
        <v>20</v>
      </c>
      <c r="K866" s="3">
        <v>31.02</v>
      </c>
      <c r="L866">
        <v>3</v>
      </c>
      <c r="M866" s="3">
        <v>93.06</v>
      </c>
      <c r="N866" s="1" t="s">
        <v>21</v>
      </c>
      <c r="O866" s="1" t="s">
        <v>37</v>
      </c>
    </row>
    <row r="867" spans="1:15" x14ac:dyDescent="0.3">
      <c r="A867" s="1" t="s">
        <v>3118</v>
      </c>
      <c r="B867" s="2">
        <v>45835</v>
      </c>
      <c r="C867" s="1" t="s">
        <v>6668</v>
      </c>
      <c r="D867" s="1" t="s">
        <v>24</v>
      </c>
      <c r="E867">
        <v>2025</v>
      </c>
      <c r="F867" s="1" t="s">
        <v>611</v>
      </c>
      <c r="G867" s="1" t="s">
        <v>3119</v>
      </c>
      <c r="H867" s="1" t="s">
        <v>450</v>
      </c>
      <c r="I867" s="1" t="s">
        <v>1447</v>
      </c>
      <c r="J867" s="1" t="s">
        <v>20</v>
      </c>
      <c r="K867" s="3">
        <v>53.5</v>
      </c>
      <c r="L867">
        <v>4</v>
      </c>
      <c r="M867" s="3">
        <v>214</v>
      </c>
      <c r="N867" s="1" t="s">
        <v>21</v>
      </c>
      <c r="O867" s="1" t="s">
        <v>37</v>
      </c>
    </row>
    <row r="868" spans="1:15" x14ac:dyDescent="0.3">
      <c r="A868" s="1" t="s">
        <v>3120</v>
      </c>
      <c r="B868" s="2">
        <v>45556</v>
      </c>
      <c r="C868" s="1" t="s">
        <v>6673</v>
      </c>
      <c r="D868" s="1" t="s">
        <v>60</v>
      </c>
      <c r="E868">
        <v>2024</v>
      </c>
      <c r="F868" s="1" t="s">
        <v>1128</v>
      </c>
      <c r="G868" s="1" t="s">
        <v>3121</v>
      </c>
      <c r="H868" s="1" t="s">
        <v>3122</v>
      </c>
      <c r="I868" s="1" t="s">
        <v>3123</v>
      </c>
      <c r="J868" s="1" t="s">
        <v>70</v>
      </c>
      <c r="K868" s="3">
        <v>48.51</v>
      </c>
      <c r="L868">
        <v>3</v>
      </c>
      <c r="M868" s="3">
        <v>145.53</v>
      </c>
      <c r="N868" s="1" t="s">
        <v>21</v>
      </c>
      <c r="O868" s="1" t="s">
        <v>30</v>
      </c>
    </row>
    <row r="869" spans="1:15" x14ac:dyDescent="0.3">
      <c r="A869" s="1" t="s">
        <v>3124</v>
      </c>
      <c r="B869" s="2">
        <v>45179</v>
      </c>
      <c r="C869" s="1" t="s">
        <v>6666</v>
      </c>
      <c r="D869" s="1" t="s">
        <v>60</v>
      </c>
      <c r="E869">
        <v>2023</v>
      </c>
      <c r="F869" s="1" t="s">
        <v>2981</v>
      </c>
      <c r="G869" s="1" t="s">
        <v>2982</v>
      </c>
      <c r="H869" s="1" t="s">
        <v>663</v>
      </c>
      <c r="I869" s="1" t="s">
        <v>2315</v>
      </c>
      <c r="J869" s="1" t="s">
        <v>20</v>
      </c>
      <c r="K869" s="3">
        <v>8.1199999999999992</v>
      </c>
      <c r="L869">
        <v>2</v>
      </c>
      <c r="M869" s="3">
        <v>16.239999999999998</v>
      </c>
      <c r="N869" s="1" t="s">
        <v>21</v>
      </c>
      <c r="O869" s="1" t="s">
        <v>193</v>
      </c>
    </row>
    <row r="870" spans="1:15" x14ac:dyDescent="0.3">
      <c r="A870" s="1" t="s">
        <v>3125</v>
      </c>
      <c r="B870" s="2">
        <v>45274</v>
      </c>
      <c r="C870" s="1" t="s">
        <v>6672</v>
      </c>
      <c r="D870" s="1" t="s">
        <v>107</v>
      </c>
      <c r="E870">
        <v>2023</v>
      </c>
      <c r="F870" s="1" t="s">
        <v>3126</v>
      </c>
      <c r="G870" s="1" t="s">
        <v>3127</v>
      </c>
      <c r="H870" s="1" t="s">
        <v>406</v>
      </c>
      <c r="I870" s="1" t="s">
        <v>407</v>
      </c>
      <c r="J870" s="1" t="s">
        <v>20</v>
      </c>
      <c r="K870" s="3">
        <v>36.15</v>
      </c>
      <c r="L870">
        <v>1</v>
      </c>
      <c r="M870" s="3">
        <v>36.15</v>
      </c>
      <c r="N870" s="1" t="s">
        <v>21</v>
      </c>
      <c r="O870" s="1" t="s">
        <v>30</v>
      </c>
    </row>
    <row r="871" spans="1:15" x14ac:dyDescent="0.3">
      <c r="A871" s="1" t="s">
        <v>3128</v>
      </c>
      <c r="B871" s="2">
        <v>44909</v>
      </c>
      <c r="C871" s="1" t="s">
        <v>6670</v>
      </c>
      <c r="D871" s="1" t="s">
        <v>107</v>
      </c>
      <c r="E871">
        <v>2022</v>
      </c>
      <c r="F871" s="1" t="s">
        <v>1120</v>
      </c>
      <c r="G871" s="1" t="s">
        <v>2623</v>
      </c>
      <c r="H871" s="1" t="s">
        <v>1661</v>
      </c>
      <c r="I871" s="1" t="s">
        <v>3129</v>
      </c>
      <c r="J871" s="1" t="s">
        <v>20</v>
      </c>
      <c r="K871" s="3">
        <v>26.88</v>
      </c>
      <c r="L871">
        <v>2</v>
      </c>
      <c r="M871" s="3">
        <v>53.76</v>
      </c>
      <c r="N871" s="1" t="s">
        <v>6669</v>
      </c>
      <c r="O871" s="1" t="s">
        <v>30</v>
      </c>
    </row>
    <row r="872" spans="1:15" x14ac:dyDescent="0.3">
      <c r="A872" s="1" t="s">
        <v>3130</v>
      </c>
      <c r="B872" s="2">
        <v>45691</v>
      </c>
      <c r="C872" s="1" t="s">
        <v>6667</v>
      </c>
      <c r="D872" s="1" t="s">
        <v>39</v>
      </c>
      <c r="E872">
        <v>2025</v>
      </c>
      <c r="F872" s="1" t="s">
        <v>3131</v>
      </c>
      <c r="G872" s="1" t="s">
        <v>3132</v>
      </c>
      <c r="H872" s="1" t="s">
        <v>3133</v>
      </c>
      <c r="I872" s="1" t="s">
        <v>3134</v>
      </c>
      <c r="J872" s="1" t="s">
        <v>87</v>
      </c>
      <c r="K872" s="3">
        <v>53.92</v>
      </c>
      <c r="L872">
        <v>3</v>
      </c>
      <c r="M872" s="3">
        <v>161.76</v>
      </c>
      <c r="N872" s="1" t="s">
        <v>21</v>
      </c>
      <c r="O872" s="1" t="s">
        <v>37</v>
      </c>
    </row>
    <row r="873" spans="1:15" x14ac:dyDescent="0.3">
      <c r="A873" s="1" t="s">
        <v>3135</v>
      </c>
      <c r="B873" s="2">
        <v>45098</v>
      </c>
      <c r="C873" s="1" t="s">
        <v>6670</v>
      </c>
      <c r="D873" s="1" t="s">
        <v>24</v>
      </c>
      <c r="E873">
        <v>2023</v>
      </c>
      <c r="F873" s="1" t="s">
        <v>3136</v>
      </c>
      <c r="G873" s="1" t="s">
        <v>3137</v>
      </c>
      <c r="H873" s="1" t="s">
        <v>3138</v>
      </c>
      <c r="I873" s="1" t="s">
        <v>3139</v>
      </c>
      <c r="J873" s="1" t="s">
        <v>20</v>
      </c>
      <c r="K873" s="3">
        <v>33.22</v>
      </c>
      <c r="L873">
        <v>1</v>
      </c>
      <c r="M873" s="3">
        <v>33.22</v>
      </c>
      <c r="N873" s="1" t="s">
        <v>29</v>
      </c>
      <c r="O873" s="1" t="s">
        <v>37</v>
      </c>
    </row>
    <row r="874" spans="1:15" x14ac:dyDescent="0.3">
      <c r="A874" s="1" t="s">
        <v>3140</v>
      </c>
      <c r="B874" s="2">
        <v>44994</v>
      </c>
      <c r="C874" s="1" t="s">
        <v>6672</v>
      </c>
      <c r="D874" s="1" t="s">
        <v>15</v>
      </c>
      <c r="E874">
        <v>2023</v>
      </c>
      <c r="F874" s="1" t="s">
        <v>1914</v>
      </c>
      <c r="G874" s="1" t="s">
        <v>3141</v>
      </c>
      <c r="H874" s="1" t="s">
        <v>1378</v>
      </c>
      <c r="I874" s="1" t="s">
        <v>1379</v>
      </c>
      <c r="J874" s="1" t="s">
        <v>70</v>
      </c>
      <c r="K874" s="3">
        <v>18</v>
      </c>
      <c r="L874">
        <v>4</v>
      </c>
      <c r="M874" s="3">
        <v>72</v>
      </c>
      <c r="N874" s="1" t="s">
        <v>6669</v>
      </c>
      <c r="O874" s="1" t="s">
        <v>44</v>
      </c>
    </row>
    <row r="875" spans="1:15" x14ac:dyDescent="0.3">
      <c r="A875" s="1" t="s">
        <v>3142</v>
      </c>
      <c r="B875" s="2">
        <v>45783</v>
      </c>
      <c r="C875" s="1" t="s">
        <v>6671</v>
      </c>
      <c r="D875" s="1" t="s">
        <v>46</v>
      </c>
      <c r="E875">
        <v>2025</v>
      </c>
      <c r="F875" s="1" t="s">
        <v>1040</v>
      </c>
      <c r="G875" s="1" t="s">
        <v>3143</v>
      </c>
      <c r="H875" s="1" t="s">
        <v>1089</v>
      </c>
      <c r="I875" s="1" t="s">
        <v>1090</v>
      </c>
      <c r="J875" s="1" t="s">
        <v>51</v>
      </c>
      <c r="K875" s="3">
        <v>31.43</v>
      </c>
      <c r="L875">
        <v>3</v>
      </c>
      <c r="M875" s="3">
        <v>94.29</v>
      </c>
      <c r="N875" s="1" t="s">
        <v>29</v>
      </c>
      <c r="O875" s="1" t="s">
        <v>37</v>
      </c>
    </row>
    <row r="876" spans="1:15" x14ac:dyDescent="0.3">
      <c r="A876" s="1" t="s">
        <v>3144</v>
      </c>
      <c r="B876" s="2">
        <v>45540</v>
      </c>
      <c r="C876" s="1" t="s">
        <v>6672</v>
      </c>
      <c r="D876" s="1" t="s">
        <v>60</v>
      </c>
      <c r="E876">
        <v>2024</v>
      </c>
      <c r="F876" s="1" t="s">
        <v>2149</v>
      </c>
      <c r="G876" s="1" t="s">
        <v>2150</v>
      </c>
      <c r="H876" s="1" t="s">
        <v>3145</v>
      </c>
      <c r="I876" s="1" t="s">
        <v>3146</v>
      </c>
      <c r="J876" s="1" t="s">
        <v>70</v>
      </c>
      <c r="K876" s="3">
        <v>9.52</v>
      </c>
      <c r="L876">
        <v>4</v>
      </c>
      <c r="M876" s="3">
        <v>38.08</v>
      </c>
      <c r="N876" s="1" t="s">
        <v>29</v>
      </c>
      <c r="O876" s="1" t="s">
        <v>44</v>
      </c>
    </row>
    <row r="877" spans="1:15" x14ac:dyDescent="0.3">
      <c r="A877" s="1" t="s">
        <v>3147</v>
      </c>
      <c r="B877" s="2">
        <v>45019</v>
      </c>
      <c r="C877" s="1" t="s">
        <v>6667</v>
      </c>
      <c r="D877" s="1" t="s">
        <v>82</v>
      </c>
      <c r="E877">
        <v>2023</v>
      </c>
      <c r="F877" s="1" t="s">
        <v>419</v>
      </c>
      <c r="G877" s="1" t="s">
        <v>2512</v>
      </c>
      <c r="H877" s="1" t="s">
        <v>3133</v>
      </c>
      <c r="I877" s="1" t="s">
        <v>3134</v>
      </c>
      <c r="J877" s="1" t="s">
        <v>70</v>
      </c>
      <c r="K877" s="3">
        <v>38.799999999999997</v>
      </c>
      <c r="L877">
        <v>4</v>
      </c>
      <c r="M877" s="3">
        <v>155.19999999999999</v>
      </c>
      <c r="N877" s="1" t="s">
        <v>29</v>
      </c>
      <c r="O877" s="1" t="s">
        <v>37</v>
      </c>
    </row>
    <row r="878" spans="1:15" x14ac:dyDescent="0.3">
      <c r="A878" s="1" t="s">
        <v>3148</v>
      </c>
      <c r="B878" s="2">
        <v>45532</v>
      </c>
      <c r="C878" s="1" t="s">
        <v>6670</v>
      </c>
      <c r="D878" s="1" t="s">
        <v>90</v>
      </c>
      <c r="E878">
        <v>2024</v>
      </c>
      <c r="F878" s="1" t="s">
        <v>463</v>
      </c>
      <c r="G878" s="1" t="s">
        <v>2621</v>
      </c>
      <c r="H878" s="1" t="s">
        <v>3149</v>
      </c>
      <c r="I878" s="1" t="s">
        <v>3150</v>
      </c>
      <c r="J878" s="1" t="s">
        <v>20</v>
      </c>
      <c r="K878" s="3">
        <v>22.1</v>
      </c>
      <c r="L878">
        <v>2</v>
      </c>
      <c r="M878" s="3">
        <v>44.2</v>
      </c>
      <c r="N878" s="1" t="s">
        <v>6669</v>
      </c>
      <c r="O878" s="1" t="s">
        <v>22</v>
      </c>
    </row>
    <row r="879" spans="1:15" x14ac:dyDescent="0.3">
      <c r="A879" s="1" t="s">
        <v>3151</v>
      </c>
      <c r="B879" s="2">
        <v>45352</v>
      </c>
      <c r="C879" s="1" t="s">
        <v>6668</v>
      </c>
      <c r="D879" s="1" t="s">
        <v>15</v>
      </c>
      <c r="E879">
        <v>2024</v>
      </c>
      <c r="F879" s="1" t="s">
        <v>3152</v>
      </c>
      <c r="G879" s="1" t="s">
        <v>3153</v>
      </c>
      <c r="H879" s="1" t="s">
        <v>1021</v>
      </c>
      <c r="I879" s="1" t="s">
        <v>3154</v>
      </c>
      <c r="J879" s="1" t="s">
        <v>51</v>
      </c>
      <c r="K879" s="3">
        <v>14.38</v>
      </c>
      <c r="L879">
        <v>3</v>
      </c>
      <c r="M879" s="3">
        <v>43.14</v>
      </c>
      <c r="N879" s="1" t="s">
        <v>88</v>
      </c>
      <c r="O879" s="1" t="s">
        <v>37</v>
      </c>
    </row>
    <row r="880" spans="1:15" x14ac:dyDescent="0.3">
      <c r="A880" s="1" t="s">
        <v>3155</v>
      </c>
      <c r="B880" s="2">
        <v>45593</v>
      </c>
      <c r="C880" s="1" t="s">
        <v>6667</v>
      </c>
      <c r="D880" s="1" t="s">
        <v>133</v>
      </c>
      <c r="E880">
        <v>2024</v>
      </c>
      <c r="F880" s="1" t="s">
        <v>2353</v>
      </c>
      <c r="G880" s="1" t="s">
        <v>2354</v>
      </c>
      <c r="H880" s="1" t="s">
        <v>3156</v>
      </c>
      <c r="I880" s="1" t="s">
        <v>3157</v>
      </c>
      <c r="J880" s="1" t="s">
        <v>20</v>
      </c>
      <c r="K880" s="3">
        <v>21.47</v>
      </c>
      <c r="L880">
        <v>1</v>
      </c>
      <c r="M880" s="3">
        <v>21.47</v>
      </c>
      <c r="N880" s="1" t="s">
        <v>6669</v>
      </c>
      <c r="O880" s="1" t="s">
        <v>193</v>
      </c>
    </row>
    <row r="881" spans="1:15" x14ac:dyDescent="0.3">
      <c r="A881" s="1" t="s">
        <v>3158</v>
      </c>
      <c r="B881" s="2">
        <v>44870</v>
      </c>
      <c r="C881" s="1" t="s">
        <v>6673</v>
      </c>
      <c r="D881" s="1" t="s">
        <v>54</v>
      </c>
      <c r="E881">
        <v>2022</v>
      </c>
      <c r="F881" s="1" t="s">
        <v>40</v>
      </c>
      <c r="G881" s="1" t="s">
        <v>41</v>
      </c>
      <c r="H881" s="1" t="s">
        <v>554</v>
      </c>
      <c r="I881" s="1" t="s">
        <v>555</v>
      </c>
      <c r="J881" s="1" t="s">
        <v>70</v>
      </c>
      <c r="K881" s="3">
        <v>32.86</v>
      </c>
      <c r="L881">
        <v>2</v>
      </c>
      <c r="M881" s="3">
        <v>65.72</v>
      </c>
      <c r="N881" s="1" t="s">
        <v>29</v>
      </c>
      <c r="O881" s="1" t="s">
        <v>37</v>
      </c>
    </row>
    <row r="882" spans="1:15" x14ac:dyDescent="0.3">
      <c r="A882" s="1" t="s">
        <v>3159</v>
      </c>
      <c r="B882" s="2">
        <v>45155</v>
      </c>
      <c r="C882" s="1" t="s">
        <v>6672</v>
      </c>
      <c r="D882" s="1" t="s">
        <v>90</v>
      </c>
      <c r="E882">
        <v>2023</v>
      </c>
      <c r="F882" s="1" t="s">
        <v>2593</v>
      </c>
      <c r="G882" s="1" t="s">
        <v>2594</v>
      </c>
      <c r="H882" s="1" t="s">
        <v>1948</v>
      </c>
      <c r="I882" s="1" t="s">
        <v>1949</v>
      </c>
      <c r="J882" s="1" t="s">
        <v>20</v>
      </c>
      <c r="K882" s="3">
        <v>51.72</v>
      </c>
      <c r="L882">
        <v>2</v>
      </c>
      <c r="M882" s="3">
        <v>103.44</v>
      </c>
      <c r="N882" s="1" t="s">
        <v>21</v>
      </c>
      <c r="O882" s="1" t="s">
        <v>30</v>
      </c>
    </row>
    <row r="883" spans="1:15" x14ac:dyDescent="0.3">
      <c r="A883" s="1" t="s">
        <v>3160</v>
      </c>
      <c r="B883" s="2">
        <v>45423</v>
      </c>
      <c r="C883" s="1" t="s">
        <v>6673</v>
      </c>
      <c r="D883" s="1" t="s">
        <v>46</v>
      </c>
      <c r="E883">
        <v>2024</v>
      </c>
      <c r="F883" s="1" t="s">
        <v>2140</v>
      </c>
      <c r="G883" s="1" t="s">
        <v>2141</v>
      </c>
      <c r="H883" s="1" t="s">
        <v>836</v>
      </c>
      <c r="I883" s="1" t="s">
        <v>3161</v>
      </c>
      <c r="J883" s="1" t="s">
        <v>20</v>
      </c>
      <c r="K883" s="3">
        <v>15.2</v>
      </c>
      <c r="L883">
        <v>1</v>
      </c>
      <c r="M883" s="3">
        <v>15.2</v>
      </c>
      <c r="N883" s="1" t="s">
        <v>29</v>
      </c>
      <c r="O883" s="1" t="s">
        <v>30</v>
      </c>
    </row>
    <row r="884" spans="1:15" x14ac:dyDescent="0.3">
      <c r="A884" s="1" t="s">
        <v>3162</v>
      </c>
      <c r="B884" s="2">
        <v>45381</v>
      </c>
      <c r="C884" s="1" t="s">
        <v>6673</v>
      </c>
      <c r="D884" s="1" t="s">
        <v>15</v>
      </c>
      <c r="E884">
        <v>2024</v>
      </c>
      <c r="F884" s="1" t="s">
        <v>3163</v>
      </c>
      <c r="G884" s="1" t="s">
        <v>3164</v>
      </c>
      <c r="H884" s="1" t="s">
        <v>1287</v>
      </c>
      <c r="I884" s="1" t="s">
        <v>1288</v>
      </c>
      <c r="J884" s="1" t="s">
        <v>70</v>
      </c>
      <c r="K884" s="3">
        <v>14.95</v>
      </c>
      <c r="L884">
        <v>4</v>
      </c>
      <c r="M884" s="3">
        <v>59.8</v>
      </c>
      <c r="N884" s="1" t="s">
        <v>21</v>
      </c>
      <c r="O884" s="1" t="s">
        <v>22</v>
      </c>
    </row>
    <row r="885" spans="1:15" x14ac:dyDescent="0.3">
      <c r="A885" s="1" t="s">
        <v>3165</v>
      </c>
      <c r="B885" s="2">
        <v>45823</v>
      </c>
      <c r="C885" s="1" t="s">
        <v>6666</v>
      </c>
      <c r="D885" s="1" t="s">
        <v>24</v>
      </c>
      <c r="E885">
        <v>2025</v>
      </c>
      <c r="F885" s="1" t="s">
        <v>3166</v>
      </c>
      <c r="G885" s="1" t="s">
        <v>3167</v>
      </c>
      <c r="H885" s="1" t="s">
        <v>473</v>
      </c>
      <c r="I885" s="1" t="s">
        <v>474</v>
      </c>
      <c r="J885" s="1" t="s">
        <v>20</v>
      </c>
      <c r="K885" s="3">
        <v>32.049999999999997</v>
      </c>
      <c r="L885">
        <v>2</v>
      </c>
      <c r="M885" s="3">
        <v>64.099999999999994</v>
      </c>
      <c r="N885" s="1" t="s">
        <v>6669</v>
      </c>
      <c r="O885" s="1" t="s">
        <v>22</v>
      </c>
    </row>
    <row r="886" spans="1:15" x14ac:dyDescent="0.3">
      <c r="A886" s="1" t="s">
        <v>3168</v>
      </c>
      <c r="B886" s="2">
        <v>45208</v>
      </c>
      <c r="C886" s="1" t="s">
        <v>6667</v>
      </c>
      <c r="D886" s="1" t="s">
        <v>133</v>
      </c>
      <c r="E886">
        <v>2023</v>
      </c>
      <c r="F886" s="1" t="s">
        <v>2644</v>
      </c>
      <c r="G886" s="1" t="s">
        <v>3169</v>
      </c>
      <c r="H886" s="1" t="s">
        <v>572</v>
      </c>
      <c r="I886" s="1" t="s">
        <v>3170</v>
      </c>
      <c r="J886" s="1" t="s">
        <v>70</v>
      </c>
      <c r="K886" s="3">
        <v>8.34</v>
      </c>
      <c r="L886">
        <v>2</v>
      </c>
      <c r="M886" s="3">
        <v>16.68</v>
      </c>
      <c r="N886" s="1" t="s">
        <v>88</v>
      </c>
      <c r="O886" s="1" t="s">
        <v>22</v>
      </c>
    </row>
    <row r="887" spans="1:15" x14ac:dyDescent="0.3">
      <c r="A887" s="1" t="s">
        <v>3171</v>
      </c>
      <c r="B887" s="2">
        <v>45476</v>
      </c>
      <c r="C887" s="1" t="s">
        <v>6670</v>
      </c>
      <c r="D887" s="1" t="s">
        <v>32</v>
      </c>
      <c r="E887">
        <v>2024</v>
      </c>
      <c r="F887" s="1" t="s">
        <v>1877</v>
      </c>
      <c r="G887" s="1" t="s">
        <v>1878</v>
      </c>
      <c r="H887" s="1" t="s">
        <v>3172</v>
      </c>
      <c r="I887" s="1" t="s">
        <v>3173</v>
      </c>
      <c r="J887" s="1" t="s">
        <v>70</v>
      </c>
      <c r="K887" s="3">
        <v>9.83</v>
      </c>
      <c r="L887">
        <v>1</v>
      </c>
      <c r="M887" s="3">
        <v>9.83</v>
      </c>
      <c r="N887" s="1" t="s">
        <v>29</v>
      </c>
      <c r="O887" s="1" t="s">
        <v>52</v>
      </c>
    </row>
    <row r="888" spans="1:15" x14ac:dyDescent="0.3">
      <c r="A888" s="1" t="s">
        <v>3174</v>
      </c>
      <c r="B888" s="2">
        <v>44934</v>
      </c>
      <c r="C888" s="1" t="s">
        <v>6666</v>
      </c>
      <c r="D888" s="1" t="s">
        <v>210</v>
      </c>
      <c r="E888">
        <v>2023</v>
      </c>
      <c r="F888" s="1" t="s">
        <v>1043</v>
      </c>
      <c r="G888" s="1" t="s">
        <v>1493</v>
      </c>
      <c r="H888" s="1" t="s">
        <v>1394</v>
      </c>
      <c r="I888" s="1" t="s">
        <v>1395</v>
      </c>
      <c r="J888" s="1" t="s">
        <v>51</v>
      </c>
      <c r="K888" s="3">
        <v>10.67</v>
      </c>
      <c r="L888">
        <v>2</v>
      </c>
      <c r="M888" s="3">
        <v>21.34</v>
      </c>
      <c r="N888" s="1" t="s">
        <v>21</v>
      </c>
      <c r="O888" s="1" t="s">
        <v>22</v>
      </c>
    </row>
    <row r="889" spans="1:15" x14ac:dyDescent="0.3">
      <c r="A889" s="1" t="s">
        <v>3175</v>
      </c>
      <c r="B889" s="2">
        <v>45361</v>
      </c>
      <c r="C889" s="1" t="s">
        <v>6666</v>
      </c>
      <c r="D889" s="1" t="s">
        <v>15</v>
      </c>
      <c r="E889">
        <v>2024</v>
      </c>
      <c r="F889" s="1" t="s">
        <v>2077</v>
      </c>
      <c r="G889" s="1" t="s">
        <v>2078</v>
      </c>
      <c r="H889" s="1" t="s">
        <v>1243</v>
      </c>
      <c r="I889" s="1" t="s">
        <v>1244</v>
      </c>
      <c r="J889" s="1" t="s">
        <v>70</v>
      </c>
      <c r="K889" s="3">
        <v>40.770000000000003</v>
      </c>
      <c r="L889">
        <v>3</v>
      </c>
      <c r="M889" s="3">
        <v>122.31</v>
      </c>
      <c r="N889" s="1" t="s">
        <v>21</v>
      </c>
      <c r="O889" s="1" t="s">
        <v>37</v>
      </c>
    </row>
    <row r="890" spans="1:15" x14ac:dyDescent="0.3">
      <c r="A890" s="1" t="s">
        <v>3176</v>
      </c>
      <c r="B890" s="2">
        <v>44898</v>
      </c>
      <c r="C890" s="1" t="s">
        <v>6673</v>
      </c>
      <c r="D890" s="1" t="s">
        <v>107</v>
      </c>
      <c r="E890">
        <v>2022</v>
      </c>
      <c r="F890" s="1" t="s">
        <v>3177</v>
      </c>
      <c r="G890" s="1" t="s">
        <v>3178</v>
      </c>
      <c r="H890" s="1" t="s">
        <v>3179</v>
      </c>
      <c r="I890" s="1" t="s">
        <v>3180</v>
      </c>
      <c r="J890" s="1" t="s">
        <v>70</v>
      </c>
      <c r="K890" s="3">
        <v>15.94</v>
      </c>
      <c r="L890">
        <v>1</v>
      </c>
      <c r="M890" s="3">
        <v>15.94</v>
      </c>
      <c r="N890" s="1" t="s">
        <v>29</v>
      </c>
      <c r="O890" s="1" t="s">
        <v>37</v>
      </c>
    </row>
    <row r="891" spans="1:15" x14ac:dyDescent="0.3">
      <c r="A891" s="1" t="s">
        <v>3181</v>
      </c>
      <c r="B891" s="2">
        <v>45161</v>
      </c>
      <c r="C891" s="1" t="s">
        <v>6670</v>
      </c>
      <c r="D891" s="1" t="s">
        <v>90</v>
      </c>
      <c r="E891">
        <v>2023</v>
      </c>
      <c r="F891" s="1" t="s">
        <v>2406</v>
      </c>
      <c r="G891" s="1" t="s">
        <v>3182</v>
      </c>
      <c r="H891" s="1" t="s">
        <v>99</v>
      </c>
      <c r="I891" s="1" t="s">
        <v>1266</v>
      </c>
      <c r="J891" s="1" t="s">
        <v>87</v>
      </c>
      <c r="K891" s="3">
        <v>45.83</v>
      </c>
      <c r="L891">
        <v>2</v>
      </c>
      <c r="M891" s="3">
        <v>91.66</v>
      </c>
      <c r="N891" s="1" t="s">
        <v>21</v>
      </c>
      <c r="O891" s="1" t="s">
        <v>22</v>
      </c>
    </row>
    <row r="892" spans="1:15" x14ac:dyDescent="0.3">
      <c r="A892" s="1" t="s">
        <v>3183</v>
      </c>
      <c r="B892" s="2">
        <v>45007</v>
      </c>
      <c r="C892" s="1" t="s">
        <v>6670</v>
      </c>
      <c r="D892" s="1" t="s">
        <v>15</v>
      </c>
      <c r="E892">
        <v>2023</v>
      </c>
      <c r="F892" s="1" t="s">
        <v>240</v>
      </c>
      <c r="G892" s="1" t="s">
        <v>241</v>
      </c>
      <c r="H892" s="1" t="s">
        <v>393</v>
      </c>
      <c r="I892" s="1" t="s">
        <v>3184</v>
      </c>
      <c r="J892" s="1" t="s">
        <v>20</v>
      </c>
      <c r="K892" s="3">
        <v>44.29</v>
      </c>
      <c r="L892">
        <v>3</v>
      </c>
      <c r="M892" s="3">
        <v>132.87</v>
      </c>
      <c r="N892" s="1" t="s">
        <v>21</v>
      </c>
      <c r="O892" s="1" t="s">
        <v>22</v>
      </c>
    </row>
    <row r="893" spans="1:15" x14ac:dyDescent="0.3">
      <c r="A893" s="1" t="s">
        <v>3185</v>
      </c>
      <c r="B893" s="2">
        <v>45479</v>
      </c>
      <c r="C893" s="1" t="s">
        <v>6673</v>
      </c>
      <c r="D893" s="1" t="s">
        <v>32</v>
      </c>
      <c r="E893">
        <v>2024</v>
      </c>
      <c r="F893" s="1" t="s">
        <v>3186</v>
      </c>
      <c r="G893" s="1" t="s">
        <v>3187</v>
      </c>
      <c r="H893" s="1" t="s">
        <v>2334</v>
      </c>
      <c r="I893" s="1" t="s">
        <v>2335</v>
      </c>
      <c r="J893" s="1" t="s">
        <v>70</v>
      </c>
      <c r="K893" s="3">
        <v>53.12</v>
      </c>
      <c r="L893">
        <v>5</v>
      </c>
      <c r="M893" s="3">
        <v>265.60000000000002</v>
      </c>
      <c r="N893" s="1" t="s">
        <v>21</v>
      </c>
      <c r="O893" s="1" t="s">
        <v>22</v>
      </c>
    </row>
    <row r="894" spans="1:15" x14ac:dyDescent="0.3">
      <c r="A894" s="1" t="s">
        <v>3188</v>
      </c>
      <c r="B894" s="2">
        <v>45090</v>
      </c>
      <c r="C894" s="1" t="s">
        <v>6671</v>
      </c>
      <c r="D894" s="1" t="s">
        <v>24</v>
      </c>
      <c r="E894">
        <v>2023</v>
      </c>
      <c r="F894" s="1" t="s">
        <v>1111</v>
      </c>
      <c r="G894" s="1" t="s">
        <v>3189</v>
      </c>
      <c r="H894" s="1" t="s">
        <v>3190</v>
      </c>
      <c r="I894" s="1" t="s">
        <v>3191</v>
      </c>
      <c r="J894" s="1" t="s">
        <v>51</v>
      </c>
      <c r="K894" s="3">
        <v>38.24</v>
      </c>
      <c r="L894">
        <v>5</v>
      </c>
      <c r="M894" s="3">
        <v>191.2</v>
      </c>
      <c r="N894" s="1" t="s">
        <v>6669</v>
      </c>
      <c r="O894" s="1" t="s">
        <v>22</v>
      </c>
    </row>
    <row r="895" spans="1:15" x14ac:dyDescent="0.3">
      <c r="A895" s="1" t="s">
        <v>3192</v>
      </c>
      <c r="B895" s="2">
        <v>45100</v>
      </c>
      <c r="C895" s="1" t="s">
        <v>6668</v>
      </c>
      <c r="D895" s="1" t="s">
        <v>24</v>
      </c>
      <c r="E895">
        <v>2023</v>
      </c>
      <c r="F895" s="1" t="s">
        <v>3136</v>
      </c>
      <c r="G895" s="1" t="s">
        <v>3137</v>
      </c>
      <c r="H895" s="1" t="s">
        <v>1140</v>
      </c>
      <c r="I895" s="1" t="s">
        <v>3193</v>
      </c>
      <c r="J895" s="1" t="s">
        <v>70</v>
      </c>
      <c r="K895" s="3">
        <v>50.22</v>
      </c>
      <c r="L895">
        <v>3</v>
      </c>
      <c r="M895" s="3">
        <v>150.66</v>
      </c>
      <c r="N895" s="1" t="s">
        <v>21</v>
      </c>
      <c r="O895" s="1" t="s">
        <v>30</v>
      </c>
    </row>
    <row r="896" spans="1:15" x14ac:dyDescent="0.3">
      <c r="A896" s="1" t="s">
        <v>3194</v>
      </c>
      <c r="B896" s="2">
        <v>45747</v>
      </c>
      <c r="C896" s="1" t="s">
        <v>6667</v>
      </c>
      <c r="D896" s="1" t="s">
        <v>15</v>
      </c>
      <c r="E896">
        <v>2025</v>
      </c>
      <c r="F896" s="1" t="s">
        <v>280</v>
      </c>
      <c r="G896" s="1" t="s">
        <v>281</v>
      </c>
      <c r="H896" s="1" t="s">
        <v>3195</v>
      </c>
      <c r="I896" s="1" t="s">
        <v>3196</v>
      </c>
      <c r="J896" s="1" t="s">
        <v>20</v>
      </c>
      <c r="K896" s="3">
        <v>7.04</v>
      </c>
      <c r="L896">
        <v>4</v>
      </c>
      <c r="M896" s="3">
        <v>28.16</v>
      </c>
      <c r="N896" s="1" t="s">
        <v>21</v>
      </c>
      <c r="O896" s="1" t="s">
        <v>95</v>
      </c>
    </row>
    <row r="897" spans="1:15" x14ac:dyDescent="0.3">
      <c r="A897" s="1" t="s">
        <v>3197</v>
      </c>
      <c r="B897" s="2">
        <v>45366</v>
      </c>
      <c r="C897" s="1" t="s">
        <v>6668</v>
      </c>
      <c r="D897" s="1" t="s">
        <v>15</v>
      </c>
      <c r="E897">
        <v>2024</v>
      </c>
      <c r="F897" s="1" t="s">
        <v>3198</v>
      </c>
      <c r="G897" s="1" t="s">
        <v>3199</v>
      </c>
      <c r="H897" s="1" t="s">
        <v>1140</v>
      </c>
      <c r="I897" s="1" t="s">
        <v>3193</v>
      </c>
      <c r="J897" s="1" t="s">
        <v>20</v>
      </c>
      <c r="K897" s="3">
        <v>49.34</v>
      </c>
      <c r="L897">
        <v>2</v>
      </c>
      <c r="M897" s="3">
        <v>98.68</v>
      </c>
      <c r="N897" s="1" t="s">
        <v>21</v>
      </c>
      <c r="O897" s="1" t="s">
        <v>37</v>
      </c>
    </row>
    <row r="898" spans="1:15" x14ac:dyDescent="0.3">
      <c r="A898" s="1" t="s">
        <v>3200</v>
      </c>
      <c r="B898" s="2">
        <v>45877</v>
      </c>
      <c r="C898" s="1" t="s">
        <v>6668</v>
      </c>
      <c r="D898" s="1" t="s">
        <v>90</v>
      </c>
      <c r="E898">
        <v>2025</v>
      </c>
      <c r="F898" s="1" t="s">
        <v>216</v>
      </c>
      <c r="G898" s="1" t="s">
        <v>3201</v>
      </c>
      <c r="H898" s="1" t="s">
        <v>2403</v>
      </c>
      <c r="I898" s="1" t="s">
        <v>2404</v>
      </c>
      <c r="J898" s="1" t="s">
        <v>70</v>
      </c>
      <c r="K898" s="3">
        <v>15.18</v>
      </c>
      <c r="L898">
        <v>3</v>
      </c>
      <c r="M898" s="3">
        <v>45.54</v>
      </c>
      <c r="N898" s="1" t="s">
        <v>21</v>
      </c>
      <c r="O898" s="1" t="s">
        <v>22</v>
      </c>
    </row>
    <row r="899" spans="1:15" x14ac:dyDescent="0.3">
      <c r="A899" s="1" t="s">
        <v>3202</v>
      </c>
      <c r="B899" s="2">
        <v>45459</v>
      </c>
      <c r="C899" s="1" t="s">
        <v>6666</v>
      </c>
      <c r="D899" s="1" t="s">
        <v>24</v>
      </c>
      <c r="E899">
        <v>2024</v>
      </c>
      <c r="F899" s="1" t="s">
        <v>1063</v>
      </c>
      <c r="G899" s="1" t="s">
        <v>3203</v>
      </c>
      <c r="H899" s="1" t="s">
        <v>3204</v>
      </c>
      <c r="I899" s="1" t="s">
        <v>3205</v>
      </c>
      <c r="J899" s="1" t="s">
        <v>20</v>
      </c>
      <c r="K899" s="3">
        <v>25.54</v>
      </c>
      <c r="L899">
        <v>3</v>
      </c>
      <c r="M899" s="3">
        <v>76.62</v>
      </c>
      <c r="N899" s="1" t="s">
        <v>6669</v>
      </c>
      <c r="O899" s="1" t="s">
        <v>193</v>
      </c>
    </row>
    <row r="900" spans="1:15" x14ac:dyDescent="0.3">
      <c r="A900" s="1" t="s">
        <v>3206</v>
      </c>
      <c r="B900" s="2">
        <v>44982</v>
      </c>
      <c r="C900" s="1" t="s">
        <v>6673</v>
      </c>
      <c r="D900" s="1" t="s">
        <v>39</v>
      </c>
      <c r="E900">
        <v>2023</v>
      </c>
      <c r="F900" s="1" t="s">
        <v>3207</v>
      </c>
      <c r="G900" s="1" t="s">
        <v>3208</v>
      </c>
      <c r="H900" s="1" t="s">
        <v>3209</v>
      </c>
      <c r="I900" s="1" t="s">
        <v>3210</v>
      </c>
      <c r="J900" s="1" t="s">
        <v>20</v>
      </c>
      <c r="K900" s="3">
        <v>18.18</v>
      </c>
      <c r="L900">
        <v>3</v>
      </c>
      <c r="M900" s="3">
        <v>54.54</v>
      </c>
      <c r="N900" s="1" t="s">
        <v>21</v>
      </c>
      <c r="O900" s="1" t="s">
        <v>22</v>
      </c>
    </row>
    <row r="901" spans="1:15" x14ac:dyDescent="0.3">
      <c r="A901" s="1" t="s">
        <v>3211</v>
      </c>
      <c r="B901" s="2">
        <v>44820</v>
      </c>
      <c r="C901" s="1" t="s">
        <v>6668</v>
      </c>
      <c r="D901" s="1" t="s">
        <v>60</v>
      </c>
      <c r="E901">
        <v>2022</v>
      </c>
      <c r="F901" s="1" t="s">
        <v>2406</v>
      </c>
      <c r="G901" s="1" t="s">
        <v>2700</v>
      </c>
      <c r="H901" s="1" t="s">
        <v>2003</v>
      </c>
      <c r="I901" s="1" t="s">
        <v>2194</v>
      </c>
      <c r="J901" s="1" t="s">
        <v>51</v>
      </c>
      <c r="K901" s="3">
        <v>45.2</v>
      </c>
      <c r="L901">
        <v>4</v>
      </c>
      <c r="M901" s="3">
        <v>180.8</v>
      </c>
      <c r="N901" s="1" t="s">
        <v>21</v>
      </c>
      <c r="O901" s="1" t="s">
        <v>22</v>
      </c>
    </row>
    <row r="902" spans="1:15" x14ac:dyDescent="0.3">
      <c r="A902" s="1" t="s">
        <v>3212</v>
      </c>
      <c r="B902" s="2">
        <v>44955</v>
      </c>
      <c r="C902" s="1" t="s">
        <v>6666</v>
      </c>
      <c r="D902" s="1" t="s">
        <v>210</v>
      </c>
      <c r="E902">
        <v>2023</v>
      </c>
      <c r="F902" s="1" t="s">
        <v>829</v>
      </c>
      <c r="G902" s="1" t="s">
        <v>3213</v>
      </c>
      <c r="H902" s="1" t="s">
        <v>501</v>
      </c>
      <c r="I902" s="1" t="s">
        <v>3214</v>
      </c>
      <c r="J902" s="1" t="s">
        <v>70</v>
      </c>
      <c r="K902" s="3">
        <v>41.92</v>
      </c>
      <c r="L902">
        <v>3</v>
      </c>
      <c r="M902" s="3">
        <v>125.76</v>
      </c>
      <c r="N902" s="1" t="s">
        <v>21</v>
      </c>
      <c r="O902" s="1" t="s">
        <v>22</v>
      </c>
    </row>
    <row r="903" spans="1:15" x14ac:dyDescent="0.3">
      <c r="A903" s="1" t="s">
        <v>3215</v>
      </c>
      <c r="B903" s="2">
        <v>45392</v>
      </c>
      <c r="C903" s="1" t="s">
        <v>6670</v>
      </c>
      <c r="D903" s="1" t="s">
        <v>82</v>
      </c>
      <c r="E903">
        <v>2024</v>
      </c>
      <c r="F903" s="1" t="s">
        <v>3216</v>
      </c>
      <c r="G903" s="1" t="s">
        <v>3217</v>
      </c>
      <c r="H903" s="1" t="s">
        <v>2189</v>
      </c>
      <c r="I903" s="1" t="s">
        <v>3218</v>
      </c>
      <c r="J903" s="1" t="s">
        <v>87</v>
      </c>
      <c r="K903" s="3">
        <v>13.17</v>
      </c>
      <c r="L903">
        <v>1</v>
      </c>
      <c r="M903" s="3">
        <v>13.17</v>
      </c>
      <c r="N903" s="1" t="s">
        <v>21</v>
      </c>
      <c r="O903" s="1" t="s">
        <v>44</v>
      </c>
    </row>
    <row r="904" spans="1:15" x14ac:dyDescent="0.3">
      <c r="A904" s="1" t="s">
        <v>3219</v>
      </c>
      <c r="B904" s="2">
        <v>45388</v>
      </c>
      <c r="C904" s="1" t="s">
        <v>6673</v>
      </c>
      <c r="D904" s="1" t="s">
        <v>82</v>
      </c>
      <c r="E904">
        <v>2024</v>
      </c>
      <c r="F904" s="1" t="s">
        <v>1040</v>
      </c>
      <c r="G904" s="1" t="s">
        <v>3143</v>
      </c>
      <c r="H904" s="1" t="s">
        <v>1661</v>
      </c>
      <c r="I904" s="1" t="s">
        <v>2255</v>
      </c>
      <c r="J904" s="1" t="s">
        <v>87</v>
      </c>
      <c r="K904" s="3">
        <v>46.29</v>
      </c>
      <c r="L904">
        <v>2</v>
      </c>
      <c r="M904" s="3">
        <v>92.58</v>
      </c>
      <c r="N904" s="1" t="s">
        <v>6669</v>
      </c>
      <c r="O904" s="1" t="s">
        <v>95</v>
      </c>
    </row>
    <row r="905" spans="1:15" x14ac:dyDescent="0.3">
      <c r="A905" s="1" t="s">
        <v>3220</v>
      </c>
      <c r="B905" s="2">
        <v>44896</v>
      </c>
      <c r="C905" s="1" t="s">
        <v>6672</v>
      </c>
      <c r="D905" s="1" t="s">
        <v>107</v>
      </c>
      <c r="E905">
        <v>2022</v>
      </c>
      <c r="F905" s="1" t="s">
        <v>1966</v>
      </c>
      <c r="G905" s="1" t="s">
        <v>1967</v>
      </c>
      <c r="H905" s="1" t="s">
        <v>3221</v>
      </c>
      <c r="I905" s="1" t="s">
        <v>3222</v>
      </c>
      <c r="J905" s="1" t="s">
        <v>87</v>
      </c>
      <c r="K905" s="3">
        <v>43.1</v>
      </c>
      <c r="L905">
        <v>1</v>
      </c>
      <c r="M905" s="3">
        <v>43.1</v>
      </c>
      <c r="N905" s="1" t="s">
        <v>21</v>
      </c>
      <c r="O905" s="1" t="s">
        <v>37</v>
      </c>
    </row>
    <row r="906" spans="1:15" x14ac:dyDescent="0.3">
      <c r="A906" s="1" t="s">
        <v>3223</v>
      </c>
      <c r="B906" s="2">
        <v>45260</v>
      </c>
      <c r="C906" s="1" t="s">
        <v>6672</v>
      </c>
      <c r="D906" s="1" t="s">
        <v>54</v>
      </c>
      <c r="E906">
        <v>2023</v>
      </c>
      <c r="F906" s="1" t="s">
        <v>1015</v>
      </c>
      <c r="G906" s="1" t="s">
        <v>1016</v>
      </c>
      <c r="H906" s="1" t="s">
        <v>707</v>
      </c>
      <c r="I906" s="1" t="s">
        <v>708</v>
      </c>
      <c r="J906" s="1" t="s">
        <v>70</v>
      </c>
      <c r="K906" s="3">
        <v>13.05</v>
      </c>
      <c r="L906">
        <v>5</v>
      </c>
      <c r="M906" s="3">
        <v>65.25</v>
      </c>
      <c r="N906" s="1" t="s">
        <v>6669</v>
      </c>
      <c r="O906" s="1" t="s">
        <v>44</v>
      </c>
    </row>
    <row r="907" spans="1:15" x14ac:dyDescent="0.3">
      <c r="A907" s="1" t="s">
        <v>3224</v>
      </c>
      <c r="B907" s="2">
        <v>45446</v>
      </c>
      <c r="C907" s="1" t="s">
        <v>6667</v>
      </c>
      <c r="D907" s="1" t="s">
        <v>24</v>
      </c>
      <c r="E907">
        <v>2024</v>
      </c>
      <c r="F907" s="1" t="s">
        <v>2571</v>
      </c>
      <c r="G907" s="1" t="s">
        <v>2572</v>
      </c>
      <c r="H907" s="1" t="s">
        <v>487</v>
      </c>
      <c r="I907" s="1" t="s">
        <v>488</v>
      </c>
      <c r="J907" s="1" t="s">
        <v>70</v>
      </c>
      <c r="K907" s="3">
        <v>49.51</v>
      </c>
      <c r="L907">
        <v>5</v>
      </c>
      <c r="M907" s="3">
        <v>247.55</v>
      </c>
      <c r="N907" s="1" t="s">
        <v>6669</v>
      </c>
      <c r="O907" s="1" t="s">
        <v>37</v>
      </c>
    </row>
    <row r="908" spans="1:15" x14ac:dyDescent="0.3">
      <c r="A908" s="1" t="s">
        <v>3225</v>
      </c>
      <c r="B908" s="2">
        <v>45597</v>
      </c>
      <c r="C908" s="1" t="s">
        <v>6668</v>
      </c>
      <c r="D908" s="1" t="s">
        <v>54</v>
      </c>
      <c r="E908">
        <v>2024</v>
      </c>
      <c r="F908" s="1" t="s">
        <v>2681</v>
      </c>
      <c r="G908" s="1" t="s">
        <v>3226</v>
      </c>
      <c r="H908" s="1" t="s">
        <v>1314</v>
      </c>
      <c r="I908" s="1" t="s">
        <v>1315</v>
      </c>
      <c r="J908" s="1" t="s">
        <v>51</v>
      </c>
      <c r="K908" s="3">
        <v>35.81</v>
      </c>
      <c r="L908">
        <v>2</v>
      </c>
      <c r="M908" s="3">
        <v>71.62</v>
      </c>
      <c r="N908" s="1" t="s">
        <v>21</v>
      </c>
      <c r="O908" s="1" t="s">
        <v>22</v>
      </c>
    </row>
    <row r="909" spans="1:15" x14ac:dyDescent="0.3">
      <c r="A909" s="1" t="s">
        <v>3227</v>
      </c>
      <c r="B909" s="2">
        <v>45404</v>
      </c>
      <c r="C909" s="1" t="s">
        <v>6667</v>
      </c>
      <c r="D909" s="1" t="s">
        <v>82</v>
      </c>
      <c r="E909">
        <v>2024</v>
      </c>
      <c r="F909" s="1" t="s">
        <v>463</v>
      </c>
      <c r="G909" s="1" t="s">
        <v>3228</v>
      </c>
      <c r="H909" s="1" t="s">
        <v>176</v>
      </c>
      <c r="I909" s="1" t="s">
        <v>3229</v>
      </c>
      <c r="J909" s="1" t="s">
        <v>87</v>
      </c>
      <c r="K909" s="3">
        <v>21.51</v>
      </c>
      <c r="L909">
        <v>5</v>
      </c>
      <c r="M909" s="3">
        <v>107.55</v>
      </c>
      <c r="N909" s="1" t="s">
        <v>21</v>
      </c>
      <c r="O909" s="1" t="s">
        <v>22</v>
      </c>
    </row>
    <row r="910" spans="1:15" x14ac:dyDescent="0.3">
      <c r="A910" s="1" t="s">
        <v>3230</v>
      </c>
      <c r="B910" s="2">
        <v>45294</v>
      </c>
      <c r="C910" s="1" t="s">
        <v>6670</v>
      </c>
      <c r="D910" s="1" t="s">
        <v>210</v>
      </c>
      <c r="E910">
        <v>2024</v>
      </c>
      <c r="F910" s="1" t="s">
        <v>548</v>
      </c>
      <c r="G910" s="1" t="s">
        <v>3231</v>
      </c>
      <c r="H910" s="1" t="s">
        <v>2913</v>
      </c>
      <c r="I910" s="1" t="s">
        <v>2914</v>
      </c>
      <c r="J910" s="1" t="s">
        <v>87</v>
      </c>
      <c r="K910" s="3">
        <v>44.59</v>
      </c>
      <c r="L910">
        <v>3</v>
      </c>
      <c r="M910" s="3">
        <v>133.77000000000001</v>
      </c>
      <c r="N910" s="1" t="s">
        <v>6669</v>
      </c>
      <c r="O910" s="1" t="s">
        <v>22</v>
      </c>
    </row>
    <row r="911" spans="1:15" x14ac:dyDescent="0.3">
      <c r="A911" s="1" t="s">
        <v>3232</v>
      </c>
      <c r="B911" s="2">
        <v>45647</v>
      </c>
      <c r="C911" s="1" t="s">
        <v>6673</v>
      </c>
      <c r="D911" s="1" t="s">
        <v>107</v>
      </c>
      <c r="E911">
        <v>2024</v>
      </c>
      <c r="F911" s="1" t="s">
        <v>3233</v>
      </c>
      <c r="G911" s="1" t="s">
        <v>3234</v>
      </c>
      <c r="H911" s="1" t="s">
        <v>3235</v>
      </c>
      <c r="I911" s="1" t="s">
        <v>3236</v>
      </c>
      <c r="J911" s="1" t="s">
        <v>20</v>
      </c>
      <c r="K911" s="3">
        <v>27.34</v>
      </c>
      <c r="L911">
        <v>1</v>
      </c>
      <c r="M911" s="3">
        <v>27.34</v>
      </c>
      <c r="N911" s="1" t="s">
        <v>21</v>
      </c>
      <c r="O911" s="1" t="s">
        <v>30</v>
      </c>
    </row>
    <row r="912" spans="1:15" x14ac:dyDescent="0.3">
      <c r="A912" s="1" t="s">
        <v>3237</v>
      </c>
      <c r="B912" s="2">
        <v>45373</v>
      </c>
      <c r="C912" s="1" t="s">
        <v>6668</v>
      </c>
      <c r="D912" s="1" t="s">
        <v>15</v>
      </c>
      <c r="E912">
        <v>2024</v>
      </c>
      <c r="F912" s="1" t="s">
        <v>3238</v>
      </c>
      <c r="G912" s="1" t="s">
        <v>3239</v>
      </c>
      <c r="H912" s="1" t="s">
        <v>2065</v>
      </c>
      <c r="I912" s="1" t="s">
        <v>3240</v>
      </c>
      <c r="J912" s="1" t="s">
        <v>70</v>
      </c>
      <c r="K912" s="3">
        <v>19.53</v>
      </c>
      <c r="L912">
        <v>1</v>
      </c>
      <c r="M912" s="3">
        <v>19.53</v>
      </c>
      <c r="N912" s="1" t="s">
        <v>88</v>
      </c>
      <c r="O912" s="1" t="s">
        <v>37</v>
      </c>
    </row>
    <row r="913" spans="1:15" x14ac:dyDescent="0.3">
      <c r="A913" s="1" t="s">
        <v>3241</v>
      </c>
      <c r="B913" s="2">
        <v>45374</v>
      </c>
      <c r="C913" s="1" t="s">
        <v>6673</v>
      </c>
      <c r="D913" s="1" t="s">
        <v>15</v>
      </c>
      <c r="E913">
        <v>2024</v>
      </c>
      <c r="F913" s="1" t="s">
        <v>1503</v>
      </c>
      <c r="G913" s="1" t="s">
        <v>1875</v>
      </c>
      <c r="H913" s="1" t="s">
        <v>202</v>
      </c>
      <c r="I913" s="1" t="s">
        <v>203</v>
      </c>
      <c r="J913" s="1" t="s">
        <v>51</v>
      </c>
      <c r="K913" s="3">
        <v>17.04</v>
      </c>
      <c r="L913">
        <v>1</v>
      </c>
      <c r="M913" s="3">
        <v>17.04</v>
      </c>
      <c r="N913" s="1" t="s">
        <v>21</v>
      </c>
      <c r="O913" s="1" t="s">
        <v>30</v>
      </c>
    </row>
    <row r="914" spans="1:15" x14ac:dyDescent="0.3">
      <c r="A914" s="1" t="s">
        <v>3242</v>
      </c>
      <c r="B914" s="2">
        <v>45021</v>
      </c>
      <c r="C914" s="1" t="s">
        <v>6670</v>
      </c>
      <c r="D914" s="1" t="s">
        <v>82</v>
      </c>
      <c r="E914">
        <v>2023</v>
      </c>
      <c r="F914" s="1" t="s">
        <v>1527</v>
      </c>
      <c r="G914" s="1" t="s">
        <v>1528</v>
      </c>
      <c r="H914" s="1" t="s">
        <v>2493</v>
      </c>
      <c r="I914" s="1" t="s">
        <v>3243</v>
      </c>
      <c r="J914" s="1" t="s">
        <v>20</v>
      </c>
      <c r="K914" s="3">
        <v>15.06</v>
      </c>
      <c r="L914">
        <v>2</v>
      </c>
      <c r="M914" s="3">
        <v>30.12</v>
      </c>
      <c r="N914" s="1" t="s">
        <v>21</v>
      </c>
      <c r="O914" s="1" t="s">
        <v>44</v>
      </c>
    </row>
    <row r="915" spans="1:15" x14ac:dyDescent="0.3">
      <c r="A915" s="1" t="s">
        <v>3244</v>
      </c>
      <c r="B915" s="2">
        <v>44918</v>
      </c>
      <c r="C915" s="1" t="s">
        <v>6668</v>
      </c>
      <c r="D915" s="1" t="s">
        <v>107</v>
      </c>
      <c r="E915">
        <v>2022</v>
      </c>
      <c r="F915" s="1" t="s">
        <v>1906</v>
      </c>
      <c r="G915" s="1" t="s">
        <v>2271</v>
      </c>
      <c r="H915" s="1" t="s">
        <v>3245</v>
      </c>
      <c r="I915" s="1" t="s">
        <v>3246</v>
      </c>
      <c r="J915" s="1" t="s">
        <v>51</v>
      </c>
      <c r="K915" s="3">
        <v>32.22</v>
      </c>
      <c r="L915">
        <v>2</v>
      </c>
      <c r="M915" s="3">
        <v>64.44</v>
      </c>
      <c r="N915" s="1" t="s">
        <v>6669</v>
      </c>
      <c r="O915" s="1" t="s">
        <v>44</v>
      </c>
    </row>
    <row r="916" spans="1:15" x14ac:dyDescent="0.3">
      <c r="A916" s="1" t="s">
        <v>3247</v>
      </c>
      <c r="B916" s="2">
        <v>45173</v>
      </c>
      <c r="C916" s="1" t="s">
        <v>6667</v>
      </c>
      <c r="D916" s="1" t="s">
        <v>60</v>
      </c>
      <c r="E916">
        <v>2023</v>
      </c>
      <c r="F916" s="1" t="s">
        <v>3248</v>
      </c>
      <c r="G916" s="1" t="s">
        <v>3249</v>
      </c>
      <c r="H916" s="1" t="s">
        <v>3250</v>
      </c>
      <c r="I916" s="1" t="s">
        <v>3251</v>
      </c>
      <c r="J916" s="1" t="s">
        <v>87</v>
      </c>
      <c r="K916" s="3">
        <v>24.5</v>
      </c>
      <c r="L916">
        <v>4</v>
      </c>
      <c r="M916" s="3">
        <v>98</v>
      </c>
      <c r="N916" s="1" t="s">
        <v>29</v>
      </c>
      <c r="O916" s="1" t="s">
        <v>44</v>
      </c>
    </row>
    <row r="917" spans="1:15" x14ac:dyDescent="0.3">
      <c r="A917" s="1" t="s">
        <v>3252</v>
      </c>
      <c r="B917" s="2">
        <v>45543</v>
      </c>
      <c r="C917" s="1" t="s">
        <v>6666</v>
      </c>
      <c r="D917" s="1" t="s">
        <v>60</v>
      </c>
      <c r="E917">
        <v>2024</v>
      </c>
      <c r="F917" s="1" t="s">
        <v>485</v>
      </c>
      <c r="G917" s="1" t="s">
        <v>486</v>
      </c>
      <c r="H917" s="1" t="s">
        <v>3253</v>
      </c>
      <c r="I917" s="1" t="s">
        <v>3254</v>
      </c>
      <c r="J917" s="1" t="s">
        <v>70</v>
      </c>
      <c r="K917" s="3">
        <v>24.94</v>
      </c>
      <c r="L917">
        <v>1</v>
      </c>
      <c r="M917" s="3">
        <v>24.94</v>
      </c>
      <c r="N917" s="1" t="s">
        <v>21</v>
      </c>
      <c r="O917" s="1" t="s">
        <v>37</v>
      </c>
    </row>
    <row r="918" spans="1:15" x14ac:dyDescent="0.3">
      <c r="A918" s="1" t="s">
        <v>3255</v>
      </c>
      <c r="B918" s="2">
        <v>45595</v>
      </c>
      <c r="C918" s="1" t="s">
        <v>6670</v>
      </c>
      <c r="D918" s="1" t="s">
        <v>133</v>
      </c>
      <c r="E918">
        <v>2024</v>
      </c>
      <c r="F918" s="1" t="s">
        <v>3256</v>
      </c>
      <c r="G918" s="1" t="s">
        <v>3257</v>
      </c>
      <c r="H918" s="1" t="s">
        <v>3258</v>
      </c>
      <c r="I918" s="1" t="s">
        <v>3259</v>
      </c>
      <c r="J918" s="1" t="s">
        <v>20</v>
      </c>
      <c r="K918" s="3">
        <v>38.6</v>
      </c>
      <c r="L918">
        <v>1</v>
      </c>
      <c r="M918" s="3">
        <v>38.6</v>
      </c>
      <c r="N918" s="1" t="s">
        <v>21</v>
      </c>
      <c r="O918" s="1" t="s">
        <v>22</v>
      </c>
    </row>
    <row r="919" spans="1:15" x14ac:dyDescent="0.3">
      <c r="A919" s="1" t="s">
        <v>3260</v>
      </c>
      <c r="B919" s="2">
        <v>45747</v>
      </c>
      <c r="C919" s="1" t="s">
        <v>6667</v>
      </c>
      <c r="D919" s="1" t="s">
        <v>15</v>
      </c>
      <c r="E919">
        <v>2025</v>
      </c>
      <c r="F919" s="1" t="s">
        <v>1192</v>
      </c>
      <c r="G919" s="1" t="s">
        <v>1193</v>
      </c>
      <c r="H919" s="1" t="s">
        <v>1246</v>
      </c>
      <c r="I919" s="1" t="s">
        <v>1247</v>
      </c>
      <c r="J919" s="1" t="s">
        <v>70</v>
      </c>
      <c r="K919" s="3">
        <v>8.4499999999999993</v>
      </c>
      <c r="L919">
        <v>3</v>
      </c>
      <c r="M919" s="3">
        <v>25.35</v>
      </c>
      <c r="N919" s="1" t="s">
        <v>6669</v>
      </c>
      <c r="O919" s="1" t="s">
        <v>22</v>
      </c>
    </row>
    <row r="920" spans="1:15" x14ac:dyDescent="0.3">
      <c r="A920" s="1" t="s">
        <v>3261</v>
      </c>
      <c r="B920" s="2">
        <v>45340</v>
      </c>
      <c r="C920" s="1" t="s">
        <v>6666</v>
      </c>
      <c r="D920" s="1" t="s">
        <v>39</v>
      </c>
      <c r="E920">
        <v>2024</v>
      </c>
      <c r="F920" s="1" t="s">
        <v>3262</v>
      </c>
      <c r="G920" s="1" t="s">
        <v>3263</v>
      </c>
      <c r="H920" s="1" t="s">
        <v>3264</v>
      </c>
      <c r="I920" s="1" t="s">
        <v>3265</v>
      </c>
      <c r="J920" s="1" t="s">
        <v>51</v>
      </c>
      <c r="K920" s="3">
        <v>15.03</v>
      </c>
      <c r="L920">
        <v>4</v>
      </c>
      <c r="M920" s="3">
        <v>60.12</v>
      </c>
      <c r="N920" s="1" t="s">
        <v>6669</v>
      </c>
      <c r="O920" s="1" t="s">
        <v>37</v>
      </c>
    </row>
    <row r="921" spans="1:15" x14ac:dyDescent="0.3">
      <c r="A921" s="1" t="s">
        <v>3266</v>
      </c>
      <c r="B921" s="2">
        <v>45422</v>
      </c>
      <c r="C921" s="1" t="s">
        <v>6668</v>
      </c>
      <c r="D921" s="1" t="s">
        <v>46</v>
      </c>
      <c r="E921">
        <v>2024</v>
      </c>
      <c r="F921" s="1" t="s">
        <v>363</v>
      </c>
      <c r="G921" s="1" t="s">
        <v>364</v>
      </c>
      <c r="H921" s="1" t="s">
        <v>3267</v>
      </c>
      <c r="I921" s="1" t="s">
        <v>3268</v>
      </c>
      <c r="J921" s="1" t="s">
        <v>20</v>
      </c>
      <c r="K921" s="3">
        <v>18.239999999999998</v>
      </c>
      <c r="L921">
        <v>4</v>
      </c>
      <c r="M921" s="3">
        <v>72.959999999999994</v>
      </c>
      <c r="N921" s="1" t="s">
        <v>6669</v>
      </c>
      <c r="O921" s="1" t="s">
        <v>22</v>
      </c>
    </row>
    <row r="922" spans="1:15" x14ac:dyDescent="0.3">
      <c r="A922" s="1" t="s">
        <v>3269</v>
      </c>
      <c r="B922" s="2">
        <v>45159</v>
      </c>
      <c r="C922" s="1" t="s">
        <v>6667</v>
      </c>
      <c r="D922" s="1" t="s">
        <v>90</v>
      </c>
      <c r="E922">
        <v>2023</v>
      </c>
      <c r="F922" s="1" t="s">
        <v>859</v>
      </c>
      <c r="G922" s="1" t="s">
        <v>860</v>
      </c>
      <c r="H922" s="1" t="s">
        <v>712</v>
      </c>
      <c r="I922" s="1" t="s">
        <v>713</v>
      </c>
      <c r="J922" s="1" t="s">
        <v>20</v>
      </c>
      <c r="K922" s="3">
        <v>56.72</v>
      </c>
      <c r="L922">
        <v>1</v>
      </c>
      <c r="M922" s="3">
        <v>56.72</v>
      </c>
      <c r="N922" s="1" t="s">
        <v>21</v>
      </c>
      <c r="O922" s="1" t="s">
        <v>22</v>
      </c>
    </row>
    <row r="923" spans="1:15" x14ac:dyDescent="0.3">
      <c r="A923" s="1" t="s">
        <v>3270</v>
      </c>
      <c r="B923" s="2">
        <v>45581</v>
      </c>
      <c r="C923" s="1" t="s">
        <v>6670</v>
      </c>
      <c r="D923" s="1" t="s">
        <v>133</v>
      </c>
      <c r="E923">
        <v>2024</v>
      </c>
      <c r="F923" s="1" t="s">
        <v>2266</v>
      </c>
      <c r="G923" s="1" t="s">
        <v>2267</v>
      </c>
      <c r="H923" s="1" t="s">
        <v>598</v>
      </c>
      <c r="I923" s="1" t="s">
        <v>599</v>
      </c>
      <c r="J923" s="1" t="s">
        <v>51</v>
      </c>
      <c r="K923" s="3">
        <v>39.71</v>
      </c>
      <c r="L923">
        <v>5</v>
      </c>
      <c r="M923" s="3">
        <v>198.55</v>
      </c>
      <c r="N923" s="1" t="s">
        <v>29</v>
      </c>
      <c r="O923" s="1" t="s">
        <v>30</v>
      </c>
    </row>
    <row r="924" spans="1:15" x14ac:dyDescent="0.3">
      <c r="A924" s="1" t="s">
        <v>3271</v>
      </c>
      <c r="B924" s="2">
        <v>45183</v>
      </c>
      <c r="C924" s="1" t="s">
        <v>6672</v>
      </c>
      <c r="D924" s="1" t="s">
        <v>60</v>
      </c>
      <c r="E924">
        <v>2023</v>
      </c>
      <c r="F924" s="1" t="s">
        <v>2975</v>
      </c>
      <c r="G924" s="1" t="s">
        <v>2976</v>
      </c>
      <c r="H924" s="1" t="s">
        <v>593</v>
      </c>
      <c r="I924" s="1" t="s">
        <v>1269</v>
      </c>
      <c r="J924" s="1" t="s">
        <v>70</v>
      </c>
      <c r="K924" s="3">
        <v>32.75</v>
      </c>
      <c r="L924">
        <v>3</v>
      </c>
      <c r="M924" s="3">
        <v>98.25</v>
      </c>
      <c r="N924" s="1" t="s">
        <v>21</v>
      </c>
      <c r="O924" s="1" t="s">
        <v>22</v>
      </c>
    </row>
    <row r="925" spans="1:15" x14ac:dyDescent="0.3">
      <c r="A925" s="1" t="s">
        <v>3272</v>
      </c>
      <c r="B925" s="2">
        <v>45554</v>
      </c>
      <c r="C925" s="1" t="s">
        <v>6672</v>
      </c>
      <c r="D925" s="1" t="s">
        <v>60</v>
      </c>
      <c r="E925">
        <v>2024</v>
      </c>
      <c r="F925" s="1" t="s">
        <v>1326</v>
      </c>
      <c r="G925" s="1" t="s">
        <v>1327</v>
      </c>
      <c r="H925" s="1" t="s">
        <v>2618</v>
      </c>
      <c r="I925" s="1" t="s">
        <v>3273</v>
      </c>
      <c r="J925" s="1" t="s">
        <v>70</v>
      </c>
      <c r="K925" s="3">
        <v>6.97</v>
      </c>
      <c r="L925">
        <v>3</v>
      </c>
      <c r="M925" s="3">
        <v>20.91</v>
      </c>
      <c r="N925" s="1" t="s">
        <v>6669</v>
      </c>
      <c r="O925" s="1" t="s">
        <v>52</v>
      </c>
    </row>
    <row r="926" spans="1:15" x14ac:dyDescent="0.3">
      <c r="A926" s="1" t="s">
        <v>3274</v>
      </c>
      <c r="B926" s="2">
        <v>45512</v>
      </c>
      <c r="C926" s="1" t="s">
        <v>6672</v>
      </c>
      <c r="D926" s="1" t="s">
        <v>90</v>
      </c>
      <c r="E926">
        <v>2024</v>
      </c>
      <c r="F926" s="1" t="s">
        <v>1241</v>
      </c>
      <c r="G926" s="1" t="s">
        <v>1242</v>
      </c>
      <c r="H926" s="1" t="s">
        <v>282</v>
      </c>
      <c r="I926" s="1" t="s">
        <v>283</v>
      </c>
      <c r="J926" s="1" t="s">
        <v>70</v>
      </c>
      <c r="K926" s="3">
        <v>23.06</v>
      </c>
      <c r="L926">
        <v>3</v>
      </c>
      <c r="M926" s="3">
        <v>69.180000000000007</v>
      </c>
      <c r="N926" s="1" t="s">
        <v>6669</v>
      </c>
      <c r="O926" s="1" t="s">
        <v>44</v>
      </c>
    </row>
    <row r="927" spans="1:15" x14ac:dyDescent="0.3">
      <c r="A927" s="1" t="s">
        <v>3275</v>
      </c>
      <c r="B927" s="2">
        <v>44885</v>
      </c>
      <c r="C927" s="1" t="s">
        <v>6666</v>
      </c>
      <c r="D927" s="1" t="s">
        <v>54</v>
      </c>
      <c r="E927">
        <v>2022</v>
      </c>
      <c r="F927" s="1" t="s">
        <v>317</v>
      </c>
      <c r="G927" s="1" t="s">
        <v>318</v>
      </c>
      <c r="H927" s="1" t="s">
        <v>166</v>
      </c>
      <c r="I927" s="1" t="s">
        <v>2714</v>
      </c>
      <c r="J927" s="1" t="s">
        <v>51</v>
      </c>
      <c r="K927" s="3">
        <v>50.74</v>
      </c>
      <c r="L927">
        <v>3</v>
      </c>
      <c r="M927" s="3">
        <v>152.22</v>
      </c>
      <c r="N927" s="1" t="s">
        <v>21</v>
      </c>
      <c r="O927" s="1" t="s">
        <v>22</v>
      </c>
    </row>
    <row r="928" spans="1:15" x14ac:dyDescent="0.3">
      <c r="A928" s="1" t="s">
        <v>3276</v>
      </c>
      <c r="B928" s="2">
        <v>45239</v>
      </c>
      <c r="C928" s="1" t="s">
        <v>6672</v>
      </c>
      <c r="D928" s="1" t="s">
        <v>54</v>
      </c>
      <c r="E928">
        <v>2023</v>
      </c>
      <c r="F928" s="1" t="s">
        <v>1516</v>
      </c>
      <c r="G928" s="1" t="s">
        <v>1517</v>
      </c>
      <c r="H928" s="1" t="s">
        <v>3277</v>
      </c>
      <c r="I928" s="1" t="s">
        <v>3278</v>
      </c>
      <c r="J928" s="1" t="s">
        <v>51</v>
      </c>
      <c r="K928" s="3">
        <v>13.76</v>
      </c>
      <c r="L928">
        <v>2</v>
      </c>
      <c r="M928" s="3">
        <v>27.52</v>
      </c>
      <c r="N928" s="1" t="s">
        <v>6669</v>
      </c>
      <c r="O928" s="1" t="s">
        <v>44</v>
      </c>
    </row>
    <row r="929" spans="1:15" x14ac:dyDescent="0.3">
      <c r="A929" s="1" t="s">
        <v>3279</v>
      </c>
      <c r="B929" s="2">
        <v>45201</v>
      </c>
      <c r="C929" s="1" t="s">
        <v>6667</v>
      </c>
      <c r="D929" s="1" t="s">
        <v>133</v>
      </c>
      <c r="E929">
        <v>2023</v>
      </c>
      <c r="F929" s="1" t="s">
        <v>1906</v>
      </c>
      <c r="G929" s="1" t="s">
        <v>2609</v>
      </c>
      <c r="H929" s="1" t="s">
        <v>3280</v>
      </c>
      <c r="I929" s="1" t="s">
        <v>3281</v>
      </c>
      <c r="J929" s="1" t="s">
        <v>70</v>
      </c>
      <c r="K929" s="3">
        <v>42.85</v>
      </c>
      <c r="L929">
        <v>1</v>
      </c>
      <c r="M929" s="3">
        <v>42.85</v>
      </c>
      <c r="N929" s="1" t="s">
        <v>6669</v>
      </c>
      <c r="O929" s="1" t="s">
        <v>37</v>
      </c>
    </row>
    <row r="930" spans="1:15" x14ac:dyDescent="0.3">
      <c r="A930" s="1" t="s">
        <v>3282</v>
      </c>
      <c r="B930" s="2">
        <v>45618</v>
      </c>
      <c r="C930" s="1" t="s">
        <v>6668</v>
      </c>
      <c r="D930" s="1" t="s">
        <v>54</v>
      </c>
      <c r="E930">
        <v>2024</v>
      </c>
      <c r="F930" s="1" t="s">
        <v>3283</v>
      </c>
      <c r="G930" s="1" t="s">
        <v>3284</v>
      </c>
      <c r="H930" s="1" t="s">
        <v>1661</v>
      </c>
      <c r="I930" s="1" t="s">
        <v>3129</v>
      </c>
      <c r="J930" s="1" t="s">
        <v>20</v>
      </c>
      <c r="K930" s="3">
        <v>22.71</v>
      </c>
      <c r="L930">
        <v>4</v>
      </c>
      <c r="M930" s="3">
        <v>90.84</v>
      </c>
      <c r="N930" s="1" t="s">
        <v>21</v>
      </c>
      <c r="O930" s="1" t="s">
        <v>37</v>
      </c>
    </row>
    <row r="931" spans="1:15" x14ac:dyDescent="0.3">
      <c r="A931" s="1" t="s">
        <v>3285</v>
      </c>
      <c r="B931" s="2">
        <v>45123</v>
      </c>
      <c r="C931" s="1" t="s">
        <v>6666</v>
      </c>
      <c r="D931" s="1" t="s">
        <v>32</v>
      </c>
      <c r="E931">
        <v>2023</v>
      </c>
      <c r="F931" s="1" t="s">
        <v>894</v>
      </c>
      <c r="G931" s="1" t="s">
        <v>3083</v>
      </c>
      <c r="H931" s="1" t="s">
        <v>2290</v>
      </c>
      <c r="I931" s="1" t="s">
        <v>2291</v>
      </c>
      <c r="J931" s="1" t="s">
        <v>51</v>
      </c>
      <c r="K931" s="3">
        <v>24.67</v>
      </c>
      <c r="L931">
        <v>3</v>
      </c>
      <c r="M931" s="3">
        <v>74.010000000000005</v>
      </c>
      <c r="N931" s="1" t="s">
        <v>29</v>
      </c>
      <c r="O931" s="1" t="s">
        <v>30</v>
      </c>
    </row>
    <row r="932" spans="1:15" x14ac:dyDescent="0.3">
      <c r="A932" s="1" t="s">
        <v>3286</v>
      </c>
      <c r="B932" s="2">
        <v>45887</v>
      </c>
      <c r="C932" s="1" t="s">
        <v>6667</v>
      </c>
      <c r="D932" s="1" t="s">
        <v>90</v>
      </c>
      <c r="E932">
        <v>2025</v>
      </c>
      <c r="F932" s="1" t="s">
        <v>453</v>
      </c>
      <c r="G932" s="1" t="s">
        <v>454</v>
      </c>
      <c r="H932" s="1" t="s">
        <v>35</v>
      </c>
      <c r="I932" s="1" t="s">
        <v>36</v>
      </c>
      <c r="J932" s="1" t="s">
        <v>70</v>
      </c>
      <c r="K932" s="3">
        <v>23.52</v>
      </c>
      <c r="L932">
        <v>2</v>
      </c>
      <c r="M932" s="3">
        <v>47.04</v>
      </c>
      <c r="N932" s="1" t="s">
        <v>6669</v>
      </c>
      <c r="O932" s="1" t="s">
        <v>193</v>
      </c>
    </row>
    <row r="933" spans="1:15" x14ac:dyDescent="0.3">
      <c r="A933" s="1" t="s">
        <v>3287</v>
      </c>
      <c r="B933" s="2">
        <v>45430</v>
      </c>
      <c r="C933" s="1" t="s">
        <v>6673</v>
      </c>
      <c r="D933" s="1" t="s">
        <v>46</v>
      </c>
      <c r="E933">
        <v>2024</v>
      </c>
      <c r="F933" s="1" t="s">
        <v>2661</v>
      </c>
      <c r="G933" s="1" t="s">
        <v>3288</v>
      </c>
      <c r="H933" s="1" t="s">
        <v>2208</v>
      </c>
      <c r="I933" s="1" t="s">
        <v>2209</v>
      </c>
      <c r="J933" s="1" t="s">
        <v>51</v>
      </c>
      <c r="K933" s="3">
        <v>32.049999999999997</v>
      </c>
      <c r="L933">
        <v>1</v>
      </c>
      <c r="M933" s="3">
        <v>32.049999999999997</v>
      </c>
      <c r="N933" s="1" t="s">
        <v>88</v>
      </c>
      <c r="O933" s="1" t="s">
        <v>37</v>
      </c>
    </row>
    <row r="934" spans="1:15" x14ac:dyDescent="0.3">
      <c r="A934" s="1" t="s">
        <v>3289</v>
      </c>
      <c r="B934" s="2">
        <v>44948</v>
      </c>
      <c r="C934" s="1" t="s">
        <v>6666</v>
      </c>
      <c r="D934" s="1" t="s">
        <v>210</v>
      </c>
      <c r="E934">
        <v>2023</v>
      </c>
      <c r="F934" s="1" t="s">
        <v>3290</v>
      </c>
      <c r="G934" s="1" t="s">
        <v>3291</v>
      </c>
      <c r="H934" s="1" t="s">
        <v>1948</v>
      </c>
      <c r="I934" s="1" t="s">
        <v>3292</v>
      </c>
      <c r="J934" s="1" t="s">
        <v>20</v>
      </c>
      <c r="K934" s="3">
        <v>18.39</v>
      </c>
      <c r="L934">
        <v>5</v>
      </c>
      <c r="M934" s="3">
        <v>91.95</v>
      </c>
      <c r="N934" s="1" t="s">
        <v>21</v>
      </c>
      <c r="O934" s="1" t="s">
        <v>30</v>
      </c>
    </row>
    <row r="935" spans="1:15" x14ac:dyDescent="0.3">
      <c r="A935" s="1" t="s">
        <v>3293</v>
      </c>
      <c r="B935" s="2">
        <v>45305</v>
      </c>
      <c r="C935" s="1" t="s">
        <v>6666</v>
      </c>
      <c r="D935" s="1" t="s">
        <v>210</v>
      </c>
      <c r="E935">
        <v>2024</v>
      </c>
      <c r="F935" s="1" t="s">
        <v>3238</v>
      </c>
      <c r="G935" s="1" t="s">
        <v>3239</v>
      </c>
      <c r="H935" s="1" t="s">
        <v>2779</v>
      </c>
      <c r="I935" s="1" t="s">
        <v>2780</v>
      </c>
      <c r="J935" s="1" t="s">
        <v>70</v>
      </c>
      <c r="K935" s="3">
        <v>30.12</v>
      </c>
      <c r="L935">
        <v>2</v>
      </c>
      <c r="M935" s="3">
        <v>60.24</v>
      </c>
      <c r="N935" s="1" t="s">
        <v>6669</v>
      </c>
      <c r="O935" s="1" t="s">
        <v>37</v>
      </c>
    </row>
    <row r="936" spans="1:15" x14ac:dyDescent="0.3">
      <c r="A936" s="1" t="s">
        <v>3294</v>
      </c>
      <c r="B936" s="2">
        <v>45545</v>
      </c>
      <c r="C936" s="1" t="s">
        <v>6671</v>
      </c>
      <c r="D936" s="1" t="s">
        <v>60</v>
      </c>
      <c r="E936">
        <v>2024</v>
      </c>
      <c r="F936" s="1" t="s">
        <v>533</v>
      </c>
      <c r="G936" s="1" t="s">
        <v>534</v>
      </c>
      <c r="H936" s="1" t="s">
        <v>3079</v>
      </c>
      <c r="I936" s="1" t="s">
        <v>3080</v>
      </c>
      <c r="J936" s="1" t="s">
        <v>20</v>
      </c>
      <c r="K936" s="3">
        <v>17.84</v>
      </c>
      <c r="L936">
        <v>2</v>
      </c>
      <c r="M936" s="3">
        <v>35.68</v>
      </c>
      <c r="N936" s="1" t="s">
        <v>29</v>
      </c>
      <c r="O936" s="1" t="s">
        <v>52</v>
      </c>
    </row>
    <row r="937" spans="1:15" x14ac:dyDescent="0.3">
      <c r="A937" s="1" t="s">
        <v>3295</v>
      </c>
      <c r="B937" s="2">
        <v>45771</v>
      </c>
      <c r="C937" s="1" t="s">
        <v>6672</v>
      </c>
      <c r="D937" s="1" t="s">
        <v>82</v>
      </c>
      <c r="E937">
        <v>2025</v>
      </c>
      <c r="F937" s="1" t="s">
        <v>1624</v>
      </c>
      <c r="G937" s="1" t="s">
        <v>1625</v>
      </c>
      <c r="H937" s="1" t="s">
        <v>1165</v>
      </c>
      <c r="I937" s="1" t="s">
        <v>2852</v>
      </c>
      <c r="J937" s="1" t="s">
        <v>20</v>
      </c>
      <c r="K937" s="3">
        <v>32.22</v>
      </c>
      <c r="L937">
        <v>1</v>
      </c>
      <c r="M937" s="3">
        <v>32.22</v>
      </c>
      <c r="N937" s="1" t="s">
        <v>21</v>
      </c>
      <c r="O937" s="1" t="s">
        <v>44</v>
      </c>
    </row>
    <row r="938" spans="1:15" x14ac:dyDescent="0.3">
      <c r="A938" s="1" t="s">
        <v>3296</v>
      </c>
      <c r="B938" s="2">
        <v>45029</v>
      </c>
      <c r="C938" s="1" t="s">
        <v>6672</v>
      </c>
      <c r="D938" s="1" t="s">
        <v>82</v>
      </c>
      <c r="E938">
        <v>2023</v>
      </c>
      <c r="F938" s="1" t="s">
        <v>3297</v>
      </c>
      <c r="G938" s="1" t="s">
        <v>3298</v>
      </c>
      <c r="H938" s="1" t="s">
        <v>3299</v>
      </c>
      <c r="I938" s="1" t="s">
        <v>3300</v>
      </c>
      <c r="J938" s="1" t="s">
        <v>87</v>
      </c>
      <c r="K938" s="3">
        <v>17.22</v>
      </c>
      <c r="L938">
        <v>2</v>
      </c>
      <c r="M938" s="3">
        <v>34.44</v>
      </c>
      <c r="N938" s="1" t="s">
        <v>29</v>
      </c>
      <c r="O938" s="1" t="s">
        <v>22</v>
      </c>
    </row>
    <row r="939" spans="1:15" x14ac:dyDescent="0.3">
      <c r="A939" s="1" t="s">
        <v>3301</v>
      </c>
      <c r="B939" s="2">
        <v>44933</v>
      </c>
      <c r="C939" s="1" t="s">
        <v>6673</v>
      </c>
      <c r="D939" s="1" t="s">
        <v>210</v>
      </c>
      <c r="E939">
        <v>2023</v>
      </c>
      <c r="F939" s="1" t="s">
        <v>3302</v>
      </c>
      <c r="G939" s="1" t="s">
        <v>3303</v>
      </c>
      <c r="H939" s="1" t="s">
        <v>2983</v>
      </c>
      <c r="I939" s="1" t="s">
        <v>2984</v>
      </c>
      <c r="J939" s="1" t="s">
        <v>70</v>
      </c>
      <c r="K939" s="3">
        <v>40.36</v>
      </c>
      <c r="L939">
        <v>5</v>
      </c>
      <c r="M939" s="3">
        <v>201.8</v>
      </c>
      <c r="N939" s="1" t="s">
        <v>88</v>
      </c>
      <c r="O939" s="1" t="s">
        <v>37</v>
      </c>
    </row>
    <row r="940" spans="1:15" x14ac:dyDescent="0.3">
      <c r="A940" s="1" t="s">
        <v>3304</v>
      </c>
      <c r="B940" s="2">
        <v>45437</v>
      </c>
      <c r="C940" s="1" t="s">
        <v>6673</v>
      </c>
      <c r="D940" s="1" t="s">
        <v>46</v>
      </c>
      <c r="E940">
        <v>2024</v>
      </c>
      <c r="F940" s="1" t="s">
        <v>3305</v>
      </c>
      <c r="G940" s="1" t="s">
        <v>3306</v>
      </c>
      <c r="H940" s="1" t="s">
        <v>1535</v>
      </c>
      <c r="I940" s="1" t="s">
        <v>1536</v>
      </c>
      <c r="J940" s="1" t="s">
        <v>87</v>
      </c>
      <c r="K940" s="3">
        <v>14.69</v>
      </c>
      <c r="L940">
        <v>1</v>
      </c>
      <c r="M940" s="3">
        <v>14.69</v>
      </c>
      <c r="N940" s="1" t="s">
        <v>29</v>
      </c>
      <c r="O940" s="1" t="s">
        <v>52</v>
      </c>
    </row>
    <row r="941" spans="1:15" x14ac:dyDescent="0.3">
      <c r="A941" s="1" t="s">
        <v>3307</v>
      </c>
      <c r="B941" s="2">
        <v>45354</v>
      </c>
      <c r="C941" s="1" t="s">
        <v>6666</v>
      </c>
      <c r="D941" s="1" t="s">
        <v>15</v>
      </c>
      <c r="E941">
        <v>2024</v>
      </c>
      <c r="F941" s="1" t="s">
        <v>3308</v>
      </c>
      <c r="G941" s="1" t="s">
        <v>3309</v>
      </c>
      <c r="H941" s="1" t="s">
        <v>3195</v>
      </c>
      <c r="I941" s="1" t="s">
        <v>3310</v>
      </c>
      <c r="J941" s="1" t="s">
        <v>51</v>
      </c>
      <c r="K941" s="3">
        <v>48.78</v>
      </c>
      <c r="L941">
        <v>3</v>
      </c>
      <c r="M941" s="3">
        <v>146.34</v>
      </c>
      <c r="N941" s="1" t="s">
        <v>88</v>
      </c>
      <c r="O941" s="1" t="s">
        <v>30</v>
      </c>
    </row>
    <row r="942" spans="1:15" x14ac:dyDescent="0.3">
      <c r="A942" s="1" t="s">
        <v>3311</v>
      </c>
      <c r="B942" s="2">
        <v>45222</v>
      </c>
      <c r="C942" s="1" t="s">
        <v>6667</v>
      </c>
      <c r="D942" s="1" t="s">
        <v>133</v>
      </c>
      <c r="E942">
        <v>2023</v>
      </c>
      <c r="F942" s="1" t="s">
        <v>1549</v>
      </c>
      <c r="G942" s="1" t="s">
        <v>3312</v>
      </c>
      <c r="H942" s="1" t="s">
        <v>739</v>
      </c>
      <c r="I942" s="1" t="s">
        <v>740</v>
      </c>
      <c r="J942" s="1" t="s">
        <v>20</v>
      </c>
      <c r="K942" s="3">
        <v>39.42</v>
      </c>
      <c r="L942">
        <v>4</v>
      </c>
      <c r="M942" s="3">
        <v>157.68</v>
      </c>
      <c r="N942" s="1" t="s">
        <v>21</v>
      </c>
      <c r="O942" s="1" t="s">
        <v>22</v>
      </c>
    </row>
    <row r="943" spans="1:15" x14ac:dyDescent="0.3">
      <c r="A943" s="1" t="s">
        <v>3313</v>
      </c>
      <c r="B943" s="2">
        <v>45805</v>
      </c>
      <c r="C943" s="1" t="s">
        <v>6670</v>
      </c>
      <c r="D943" s="1" t="s">
        <v>46</v>
      </c>
      <c r="E943">
        <v>2025</v>
      </c>
      <c r="F943" s="1" t="s">
        <v>788</v>
      </c>
      <c r="G943" s="1" t="s">
        <v>789</v>
      </c>
      <c r="H943" s="1" t="s">
        <v>816</v>
      </c>
      <c r="I943" s="1" t="s">
        <v>817</v>
      </c>
      <c r="J943" s="1" t="s">
        <v>20</v>
      </c>
      <c r="K943" s="3">
        <v>33.56</v>
      </c>
      <c r="L943">
        <v>3</v>
      </c>
      <c r="M943" s="3">
        <v>100.68</v>
      </c>
      <c r="N943" s="1" t="s">
        <v>6669</v>
      </c>
      <c r="O943" s="1" t="s">
        <v>22</v>
      </c>
    </row>
    <row r="944" spans="1:15" x14ac:dyDescent="0.3">
      <c r="A944" s="1" t="s">
        <v>3314</v>
      </c>
      <c r="B944" s="2">
        <v>44987</v>
      </c>
      <c r="C944" s="1" t="s">
        <v>6672</v>
      </c>
      <c r="D944" s="1" t="s">
        <v>15</v>
      </c>
      <c r="E944">
        <v>2023</v>
      </c>
      <c r="F944" s="1" t="s">
        <v>898</v>
      </c>
      <c r="G944" s="1" t="s">
        <v>2903</v>
      </c>
      <c r="H944" s="1" t="s">
        <v>1602</v>
      </c>
      <c r="I944" s="1" t="s">
        <v>1603</v>
      </c>
      <c r="J944" s="1" t="s">
        <v>70</v>
      </c>
      <c r="K944" s="3">
        <v>27.22</v>
      </c>
      <c r="L944">
        <v>3</v>
      </c>
      <c r="M944" s="3">
        <v>81.66</v>
      </c>
      <c r="N944" s="1" t="s">
        <v>21</v>
      </c>
      <c r="O944" s="1" t="s">
        <v>22</v>
      </c>
    </row>
    <row r="945" spans="1:15" x14ac:dyDescent="0.3">
      <c r="A945" s="1" t="s">
        <v>3315</v>
      </c>
      <c r="B945" s="2">
        <v>45255</v>
      </c>
      <c r="C945" s="1" t="s">
        <v>6673</v>
      </c>
      <c r="D945" s="1" t="s">
        <v>54</v>
      </c>
      <c r="E945">
        <v>2023</v>
      </c>
      <c r="F945" s="1" t="s">
        <v>2644</v>
      </c>
      <c r="G945" s="1" t="s">
        <v>3316</v>
      </c>
      <c r="H945" s="1" t="s">
        <v>3317</v>
      </c>
      <c r="I945" s="1" t="s">
        <v>3318</v>
      </c>
      <c r="J945" s="1" t="s">
        <v>70</v>
      </c>
      <c r="K945" s="3">
        <v>43.02</v>
      </c>
      <c r="L945">
        <v>5</v>
      </c>
      <c r="M945" s="3">
        <v>215.1</v>
      </c>
      <c r="N945" s="1" t="s">
        <v>21</v>
      </c>
      <c r="O945" s="1" t="s">
        <v>193</v>
      </c>
    </row>
    <row r="946" spans="1:15" x14ac:dyDescent="0.3">
      <c r="A946" s="1" t="s">
        <v>3319</v>
      </c>
      <c r="B946" s="2">
        <v>45451</v>
      </c>
      <c r="C946" s="1" t="s">
        <v>6673</v>
      </c>
      <c r="D946" s="1" t="s">
        <v>24</v>
      </c>
      <c r="E946">
        <v>2024</v>
      </c>
      <c r="F946" s="1" t="s">
        <v>3186</v>
      </c>
      <c r="G946" s="1" t="s">
        <v>3187</v>
      </c>
      <c r="H946" s="1" t="s">
        <v>35</v>
      </c>
      <c r="I946" s="1" t="s">
        <v>2721</v>
      </c>
      <c r="J946" s="1" t="s">
        <v>20</v>
      </c>
      <c r="K946" s="3">
        <v>16.37</v>
      </c>
      <c r="L946">
        <v>4</v>
      </c>
      <c r="M946" s="3">
        <v>65.48</v>
      </c>
      <c r="N946" s="1" t="s">
        <v>21</v>
      </c>
      <c r="O946" s="1" t="s">
        <v>30</v>
      </c>
    </row>
    <row r="947" spans="1:15" x14ac:dyDescent="0.3">
      <c r="A947" s="1" t="s">
        <v>3320</v>
      </c>
      <c r="B947" s="2">
        <v>45177</v>
      </c>
      <c r="C947" s="1" t="s">
        <v>6668</v>
      </c>
      <c r="D947" s="1" t="s">
        <v>60</v>
      </c>
      <c r="E947">
        <v>2023</v>
      </c>
      <c r="F947" s="1" t="s">
        <v>1002</v>
      </c>
      <c r="G947" s="1" t="s">
        <v>3321</v>
      </c>
      <c r="H947" s="1" t="s">
        <v>3322</v>
      </c>
      <c r="I947" s="1" t="s">
        <v>3323</v>
      </c>
      <c r="J947" s="1" t="s">
        <v>87</v>
      </c>
      <c r="K947" s="3">
        <v>6.35</v>
      </c>
      <c r="L947">
        <v>3</v>
      </c>
      <c r="M947" s="3">
        <v>19.05</v>
      </c>
      <c r="N947" s="1" t="s">
        <v>21</v>
      </c>
      <c r="O947" s="1" t="s">
        <v>52</v>
      </c>
    </row>
    <row r="948" spans="1:15" x14ac:dyDescent="0.3">
      <c r="A948" s="1" t="s">
        <v>3324</v>
      </c>
      <c r="B948" s="2">
        <v>45202</v>
      </c>
      <c r="C948" s="1" t="s">
        <v>6671</v>
      </c>
      <c r="D948" s="1" t="s">
        <v>133</v>
      </c>
      <c r="E948">
        <v>2023</v>
      </c>
      <c r="F948" s="1" t="s">
        <v>3325</v>
      </c>
      <c r="G948" s="1" t="s">
        <v>3326</v>
      </c>
      <c r="H948" s="1" t="s">
        <v>1497</v>
      </c>
      <c r="I948" s="1" t="s">
        <v>2341</v>
      </c>
      <c r="J948" s="1" t="s">
        <v>51</v>
      </c>
      <c r="K948" s="3">
        <v>37.19</v>
      </c>
      <c r="L948">
        <v>2</v>
      </c>
      <c r="M948" s="3">
        <v>74.38</v>
      </c>
      <c r="N948" s="1" t="s">
        <v>29</v>
      </c>
      <c r="O948" s="1" t="s">
        <v>193</v>
      </c>
    </row>
    <row r="949" spans="1:15" x14ac:dyDescent="0.3">
      <c r="A949" s="1" t="s">
        <v>3327</v>
      </c>
      <c r="B949" s="2">
        <v>45861</v>
      </c>
      <c r="C949" s="1" t="s">
        <v>6670</v>
      </c>
      <c r="D949" s="1" t="s">
        <v>32</v>
      </c>
      <c r="E949">
        <v>2025</v>
      </c>
      <c r="F949" s="1" t="s">
        <v>543</v>
      </c>
      <c r="G949" s="1" t="s">
        <v>544</v>
      </c>
      <c r="H949" s="1" t="s">
        <v>1361</v>
      </c>
      <c r="I949" s="1" t="s">
        <v>3328</v>
      </c>
      <c r="J949" s="1" t="s">
        <v>70</v>
      </c>
      <c r="K949" s="3">
        <v>50.87</v>
      </c>
      <c r="L949">
        <v>4</v>
      </c>
      <c r="M949" s="3">
        <v>203.48</v>
      </c>
      <c r="N949" s="1" t="s">
        <v>29</v>
      </c>
      <c r="O949" s="1" t="s">
        <v>37</v>
      </c>
    </row>
    <row r="950" spans="1:15" x14ac:dyDescent="0.3">
      <c r="A950" s="1" t="s">
        <v>3329</v>
      </c>
      <c r="B950" s="2">
        <v>44848</v>
      </c>
      <c r="C950" s="1" t="s">
        <v>6668</v>
      </c>
      <c r="D950" s="1" t="s">
        <v>133</v>
      </c>
      <c r="E950">
        <v>2022</v>
      </c>
      <c r="F950" s="1" t="s">
        <v>3330</v>
      </c>
      <c r="G950" s="1" t="s">
        <v>3331</v>
      </c>
      <c r="H950" s="1" t="s">
        <v>3332</v>
      </c>
      <c r="I950" s="1" t="s">
        <v>3333</v>
      </c>
      <c r="J950" s="1" t="s">
        <v>70</v>
      </c>
      <c r="K950" s="3">
        <v>28.05</v>
      </c>
      <c r="L950">
        <v>4</v>
      </c>
      <c r="M950" s="3">
        <v>112.2</v>
      </c>
      <c r="N950" s="1" t="s">
        <v>6669</v>
      </c>
      <c r="O950" s="1" t="s">
        <v>37</v>
      </c>
    </row>
    <row r="951" spans="1:15" x14ac:dyDescent="0.3">
      <c r="A951" s="1" t="s">
        <v>3334</v>
      </c>
      <c r="B951" s="2">
        <v>45523</v>
      </c>
      <c r="C951" s="1" t="s">
        <v>6667</v>
      </c>
      <c r="D951" s="1" t="s">
        <v>90</v>
      </c>
      <c r="E951">
        <v>2024</v>
      </c>
      <c r="F951" s="1" t="s">
        <v>666</v>
      </c>
      <c r="G951" s="1" t="s">
        <v>3335</v>
      </c>
      <c r="H951" s="1" t="s">
        <v>181</v>
      </c>
      <c r="I951" s="1" t="s">
        <v>182</v>
      </c>
      <c r="J951" s="1" t="s">
        <v>20</v>
      </c>
      <c r="K951" s="3">
        <v>24.33</v>
      </c>
      <c r="L951">
        <v>1</v>
      </c>
      <c r="M951" s="3">
        <v>24.33</v>
      </c>
      <c r="N951" s="1" t="s">
        <v>6669</v>
      </c>
      <c r="O951" s="1" t="s">
        <v>37</v>
      </c>
    </row>
    <row r="952" spans="1:15" x14ac:dyDescent="0.3">
      <c r="A952" s="1" t="s">
        <v>3336</v>
      </c>
      <c r="B952" s="2">
        <v>45738</v>
      </c>
      <c r="C952" s="1" t="s">
        <v>6673</v>
      </c>
      <c r="D952" s="1" t="s">
        <v>15</v>
      </c>
      <c r="E952">
        <v>2025</v>
      </c>
      <c r="F952" s="1" t="s">
        <v>839</v>
      </c>
      <c r="G952" s="1" t="s">
        <v>1161</v>
      </c>
      <c r="H952" s="1" t="s">
        <v>1425</v>
      </c>
      <c r="I952" s="1" t="s">
        <v>3337</v>
      </c>
      <c r="J952" s="1" t="s">
        <v>70</v>
      </c>
      <c r="K952" s="3">
        <v>52.72</v>
      </c>
      <c r="L952">
        <v>4</v>
      </c>
      <c r="M952" s="3">
        <v>210.88</v>
      </c>
      <c r="N952" s="1" t="s">
        <v>6669</v>
      </c>
      <c r="O952" s="1" t="s">
        <v>37</v>
      </c>
    </row>
    <row r="953" spans="1:15" x14ac:dyDescent="0.3">
      <c r="A953" s="1" t="s">
        <v>3338</v>
      </c>
      <c r="B953" s="2">
        <v>45766</v>
      </c>
      <c r="C953" s="1" t="s">
        <v>6673</v>
      </c>
      <c r="D953" s="1" t="s">
        <v>82</v>
      </c>
      <c r="E953">
        <v>2025</v>
      </c>
      <c r="F953" s="1" t="s">
        <v>930</v>
      </c>
      <c r="G953" s="1" t="s">
        <v>3339</v>
      </c>
      <c r="H953" s="1" t="s">
        <v>1538</v>
      </c>
      <c r="I953" s="1" t="s">
        <v>2461</v>
      </c>
      <c r="J953" s="1" t="s">
        <v>20</v>
      </c>
      <c r="K953" s="3">
        <v>41.88</v>
      </c>
      <c r="L953">
        <v>5</v>
      </c>
      <c r="M953" s="3">
        <v>209.4</v>
      </c>
      <c r="N953" s="1" t="s">
        <v>6669</v>
      </c>
      <c r="O953" s="1" t="s">
        <v>22</v>
      </c>
    </row>
    <row r="954" spans="1:15" x14ac:dyDescent="0.3">
      <c r="A954" s="1" t="s">
        <v>3340</v>
      </c>
      <c r="B954" s="2">
        <v>45195</v>
      </c>
      <c r="C954" s="1" t="s">
        <v>6671</v>
      </c>
      <c r="D954" s="1" t="s">
        <v>60</v>
      </c>
      <c r="E954">
        <v>2023</v>
      </c>
      <c r="F954" s="1" t="s">
        <v>2932</v>
      </c>
      <c r="G954" s="1" t="s">
        <v>3341</v>
      </c>
      <c r="H954" s="1" t="s">
        <v>3332</v>
      </c>
      <c r="I954" s="1" t="s">
        <v>3333</v>
      </c>
      <c r="J954" s="1" t="s">
        <v>70</v>
      </c>
      <c r="K954" s="3">
        <v>21.96</v>
      </c>
      <c r="L954">
        <v>1</v>
      </c>
      <c r="M954" s="3">
        <v>21.96</v>
      </c>
      <c r="N954" s="1" t="s">
        <v>21</v>
      </c>
      <c r="O954" s="1" t="s">
        <v>22</v>
      </c>
    </row>
    <row r="955" spans="1:15" x14ac:dyDescent="0.3">
      <c r="A955" s="1" t="s">
        <v>3342</v>
      </c>
      <c r="B955" s="2">
        <v>45498</v>
      </c>
      <c r="C955" s="1" t="s">
        <v>6672</v>
      </c>
      <c r="D955" s="1" t="s">
        <v>32</v>
      </c>
      <c r="E955">
        <v>2024</v>
      </c>
      <c r="F955" s="1" t="s">
        <v>1477</v>
      </c>
      <c r="G955" s="1" t="s">
        <v>2392</v>
      </c>
      <c r="H955" s="1" t="s">
        <v>3343</v>
      </c>
      <c r="I955" s="1" t="s">
        <v>3344</v>
      </c>
      <c r="J955" s="1" t="s">
        <v>51</v>
      </c>
      <c r="K955" s="3">
        <v>36.65</v>
      </c>
      <c r="L955">
        <v>1</v>
      </c>
      <c r="M955" s="3">
        <v>36.65</v>
      </c>
      <c r="N955" s="1" t="s">
        <v>29</v>
      </c>
      <c r="O955" s="1" t="s">
        <v>30</v>
      </c>
    </row>
    <row r="956" spans="1:15" x14ac:dyDescent="0.3">
      <c r="A956" s="1" t="s">
        <v>3345</v>
      </c>
      <c r="B956" s="2">
        <v>45568</v>
      </c>
      <c r="C956" s="1" t="s">
        <v>6672</v>
      </c>
      <c r="D956" s="1" t="s">
        <v>133</v>
      </c>
      <c r="E956">
        <v>2024</v>
      </c>
      <c r="F956" s="1" t="s">
        <v>285</v>
      </c>
      <c r="G956" s="1" t="s">
        <v>2954</v>
      </c>
      <c r="H956" s="1" t="s">
        <v>3346</v>
      </c>
      <c r="I956" s="1" t="s">
        <v>3347</v>
      </c>
      <c r="J956" s="1" t="s">
        <v>87</v>
      </c>
      <c r="K956" s="3">
        <v>29.56</v>
      </c>
      <c r="L956">
        <v>1</v>
      </c>
      <c r="M956" s="3">
        <v>29.56</v>
      </c>
      <c r="N956" s="1" t="s">
        <v>88</v>
      </c>
      <c r="O956" s="1" t="s">
        <v>193</v>
      </c>
    </row>
    <row r="957" spans="1:15" x14ac:dyDescent="0.3">
      <c r="A957" s="1" t="s">
        <v>3348</v>
      </c>
      <c r="B957" s="2">
        <v>45620</v>
      </c>
      <c r="C957" s="1" t="s">
        <v>6666</v>
      </c>
      <c r="D957" s="1" t="s">
        <v>54</v>
      </c>
      <c r="E957">
        <v>2024</v>
      </c>
      <c r="F957" s="1" t="s">
        <v>1560</v>
      </c>
      <c r="G957" s="1" t="s">
        <v>1561</v>
      </c>
      <c r="H957" s="1" t="s">
        <v>450</v>
      </c>
      <c r="I957" s="1" t="s">
        <v>2925</v>
      </c>
      <c r="J957" s="1" t="s">
        <v>51</v>
      </c>
      <c r="K957" s="3">
        <v>13.39</v>
      </c>
      <c r="L957">
        <v>2</v>
      </c>
      <c r="M957" s="3">
        <v>26.78</v>
      </c>
      <c r="N957" s="1" t="s">
        <v>6669</v>
      </c>
      <c r="O957" s="1" t="s">
        <v>37</v>
      </c>
    </row>
    <row r="958" spans="1:15" x14ac:dyDescent="0.3">
      <c r="A958" s="1" t="s">
        <v>3349</v>
      </c>
      <c r="B958" s="2">
        <v>45001</v>
      </c>
      <c r="C958" s="1" t="s">
        <v>6672</v>
      </c>
      <c r="D958" s="1" t="s">
        <v>15</v>
      </c>
      <c r="E958">
        <v>2023</v>
      </c>
      <c r="F958" s="1" t="s">
        <v>3350</v>
      </c>
      <c r="G958" s="1" t="s">
        <v>3351</v>
      </c>
      <c r="H958" s="1" t="s">
        <v>416</v>
      </c>
      <c r="I958" s="1" t="s">
        <v>1469</v>
      </c>
      <c r="J958" s="1" t="s">
        <v>20</v>
      </c>
      <c r="K958" s="3">
        <v>32.049999999999997</v>
      </c>
      <c r="L958">
        <v>5</v>
      </c>
      <c r="M958" s="3">
        <v>160.25</v>
      </c>
      <c r="N958" s="1" t="s">
        <v>21</v>
      </c>
      <c r="O958" s="1" t="s">
        <v>22</v>
      </c>
    </row>
    <row r="959" spans="1:15" x14ac:dyDescent="0.3">
      <c r="A959" s="1" t="s">
        <v>3352</v>
      </c>
      <c r="B959" s="2">
        <v>45368</v>
      </c>
      <c r="C959" s="1" t="s">
        <v>6666</v>
      </c>
      <c r="D959" s="1" t="s">
        <v>15</v>
      </c>
      <c r="E959">
        <v>2024</v>
      </c>
      <c r="F959" s="1" t="s">
        <v>3353</v>
      </c>
      <c r="G959" s="1" t="s">
        <v>3354</v>
      </c>
      <c r="H959" s="1" t="s">
        <v>3355</v>
      </c>
      <c r="I959" s="1" t="s">
        <v>3356</v>
      </c>
      <c r="J959" s="1" t="s">
        <v>87</v>
      </c>
      <c r="K959" s="3">
        <v>43.31</v>
      </c>
      <c r="L959">
        <v>2</v>
      </c>
      <c r="M959" s="3">
        <v>86.62</v>
      </c>
      <c r="N959" s="1" t="s">
        <v>6669</v>
      </c>
      <c r="O959" s="1" t="s">
        <v>37</v>
      </c>
    </row>
    <row r="960" spans="1:15" x14ac:dyDescent="0.3">
      <c r="A960" s="1" t="s">
        <v>3357</v>
      </c>
      <c r="B960" s="2">
        <v>45106</v>
      </c>
      <c r="C960" s="1" t="s">
        <v>6672</v>
      </c>
      <c r="D960" s="1" t="s">
        <v>24</v>
      </c>
      <c r="E960">
        <v>2023</v>
      </c>
      <c r="F960" s="1" t="s">
        <v>3358</v>
      </c>
      <c r="G960" s="1" t="s">
        <v>3359</v>
      </c>
      <c r="H960" s="1" t="s">
        <v>3360</v>
      </c>
      <c r="I960" s="1" t="s">
        <v>3361</v>
      </c>
      <c r="J960" s="1" t="s">
        <v>51</v>
      </c>
      <c r="K960" s="3">
        <v>27.34</v>
      </c>
      <c r="L960">
        <v>4</v>
      </c>
      <c r="M960" s="3">
        <v>109.36</v>
      </c>
      <c r="N960" s="1" t="s">
        <v>6669</v>
      </c>
      <c r="O960" s="1" t="s">
        <v>22</v>
      </c>
    </row>
    <row r="961" spans="1:15" x14ac:dyDescent="0.3">
      <c r="A961" s="1" t="s">
        <v>3362</v>
      </c>
      <c r="B961" s="2">
        <v>44976</v>
      </c>
      <c r="C961" s="1" t="s">
        <v>6666</v>
      </c>
      <c r="D961" s="1" t="s">
        <v>39</v>
      </c>
      <c r="E961">
        <v>2023</v>
      </c>
      <c r="F961" s="1" t="s">
        <v>1259</v>
      </c>
      <c r="G961" s="1" t="s">
        <v>1260</v>
      </c>
      <c r="H961" s="1" t="s">
        <v>426</v>
      </c>
      <c r="I961" s="1" t="s">
        <v>427</v>
      </c>
      <c r="J961" s="1" t="s">
        <v>70</v>
      </c>
      <c r="K961" s="3">
        <v>49.47</v>
      </c>
      <c r="L961">
        <v>3</v>
      </c>
      <c r="M961" s="3">
        <v>148.41</v>
      </c>
      <c r="N961" s="1" t="s">
        <v>21</v>
      </c>
      <c r="O961" s="1" t="s">
        <v>30</v>
      </c>
    </row>
    <row r="962" spans="1:15" x14ac:dyDescent="0.3">
      <c r="A962" s="1" t="s">
        <v>3363</v>
      </c>
      <c r="B962" s="2">
        <v>45226</v>
      </c>
      <c r="C962" s="1" t="s">
        <v>6668</v>
      </c>
      <c r="D962" s="1" t="s">
        <v>133</v>
      </c>
      <c r="E962">
        <v>2023</v>
      </c>
      <c r="F962" s="1" t="s">
        <v>3364</v>
      </c>
      <c r="G962" s="1" t="s">
        <v>3365</v>
      </c>
      <c r="H962" s="1" t="s">
        <v>3366</v>
      </c>
      <c r="I962" s="1" t="s">
        <v>3367</v>
      </c>
      <c r="J962" s="1" t="s">
        <v>20</v>
      </c>
      <c r="K962" s="3">
        <v>17.04</v>
      </c>
      <c r="L962">
        <v>5</v>
      </c>
      <c r="M962" s="3">
        <v>85.2</v>
      </c>
      <c r="N962" s="1" t="s">
        <v>88</v>
      </c>
      <c r="O962" s="1" t="s">
        <v>44</v>
      </c>
    </row>
    <row r="963" spans="1:15" x14ac:dyDescent="0.3">
      <c r="A963" s="1" t="s">
        <v>3368</v>
      </c>
      <c r="B963" s="2">
        <v>45359</v>
      </c>
      <c r="C963" s="1" t="s">
        <v>6668</v>
      </c>
      <c r="D963" s="1" t="s">
        <v>15</v>
      </c>
      <c r="E963">
        <v>2024</v>
      </c>
      <c r="F963" s="1" t="s">
        <v>3369</v>
      </c>
      <c r="G963" s="1" t="s">
        <v>3370</v>
      </c>
      <c r="H963" s="1" t="s">
        <v>3138</v>
      </c>
      <c r="I963" s="1" t="s">
        <v>3139</v>
      </c>
      <c r="J963" s="1" t="s">
        <v>70</v>
      </c>
      <c r="K963" s="3">
        <v>32.159999999999997</v>
      </c>
      <c r="L963">
        <v>3</v>
      </c>
      <c r="M963" s="3">
        <v>96.48</v>
      </c>
      <c r="N963" s="1" t="s">
        <v>21</v>
      </c>
      <c r="O963" s="1" t="s">
        <v>193</v>
      </c>
    </row>
    <row r="964" spans="1:15" x14ac:dyDescent="0.3">
      <c r="A964" s="1" t="s">
        <v>3371</v>
      </c>
      <c r="B964" s="2">
        <v>45157</v>
      </c>
      <c r="C964" s="1" t="s">
        <v>6673</v>
      </c>
      <c r="D964" s="1" t="s">
        <v>90</v>
      </c>
      <c r="E964">
        <v>2023</v>
      </c>
      <c r="F964" s="1" t="s">
        <v>583</v>
      </c>
      <c r="G964" s="1" t="s">
        <v>3372</v>
      </c>
      <c r="H964" s="1" t="s">
        <v>2877</v>
      </c>
      <c r="I964" s="1" t="s">
        <v>2878</v>
      </c>
      <c r="J964" s="1" t="s">
        <v>51</v>
      </c>
      <c r="K964" s="3">
        <v>21.36</v>
      </c>
      <c r="L964">
        <v>3</v>
      </c>
      <c r="M964" s="3">
        <v>64.08</v>
      </c>
      <c r="N964" s="1" t="s">
        <v>6669</v>
      </c>
      <c r="O964" s="1" t="s">
        <v>95</v>
      </c>
    </row>
    <row r="965" spans="1:15" x14ac:dyDescent="0.3">
      <c r="A965" s="1" t="s">
        <v>3373</v>
      </c>
      <c r="B965" s="2">
        <v>45543</v>
      </c>
      <c r="C965" s="1" t="s">
        <v>6666</v>
      </c>
      <c r="D965" s="1" t="s">
        <v>60</v>
      </c>
      <c r="E965">
        <v>2024</v>
      </c>
      <c r="F965" s="1" t="s">
        <v>921</v>
      </c>
      <c r="G965" s="1" t="s">
        <v>3374</v>
      </c>
      <c r="H965" s="1" t="s">
        <v>416</v>
      </c>
      <c r="I965" s="1" t="s">
        <v>1469</v>
      </c>
      <c r="J965" s="1" t="s">
        <v>87</v>
      </c>
      <c r="K965" s="3">
        <v>34.229999999999997</v>
      </c>
      <c r="L965">
        <v>4</v>
      </c>
      <c r="M965" s="3">
        <v>136.91999999999999</v>
      </c>
      <c r="N965" s="1" t="s">
        <v>21</v>
      </c>
      <c r="O965" s="1" t="s">
        <v>37</v>
      </c>
    </row>
    <row r="966" spans="1:15" x14ac:dyDescent="0.3">
      <c r="A966" s="1" t="s">
        <v>3375</v>
      </c>
      <c r="B966" s="2">
        <v>45053</v>
      </c>
      <c r="C966" s="1" t="s">
        <v>6666</v>
      </c>
      <c r="D966" s="1" t="s">
        <v>46</v>
      </c>
      <c r="E966">
        <v>2023</v>
      </c>
      <c r="F966" s="1" t="s">
        <v>1388</v>
      </c>
      <c r="G966" s="1" t="s">
        <v>3376</v>
      </c>
      <c r="H966" s="1" t="s">
        <v>3377</v>
      </c>
      <c r="I966" s="1" t="s">
        <v>3378</v>
      </c>
      <c r="J966" s="1" t="s">
        <v>70</v>
      </c>
      <c r="K966" s="3">
        <v>38.03</v>
      </c>
      <c r="L966">
        <v>1</v>
      </c>
      <c r="M966" s="3">
        <v>38.03</v>
      </c>
      <c r="N966" s="1" t="s">
        <v>21</v>
      </c>
      <c r="O966" s="1" t="s">
        <v>37</v>
      </c>
    </row>
    <row r="967" spans="1:15" x14ac:dyDescent="0.3">
      <c r="A967" s="1" t="s">
        <v>3379</v>
      </c>
      <c r="B967" s="2">
        <v>45097</v>
      </c>
      <c r="C967" s="1" t="s">
        <v>6671</v>
      </c>
      <c r="D967" s="1" t="s">
        <v>24</v>
      </c>
      <c r="E967">
        <v>2023</v>
      </c>
      <c r="F967" s="1" t="s">
        <v>972</v>
      </c>
      <c r="G967" s="1" t="s">
        <v>1930</v>
      </c>
      <c r="H967" s="1" t="s">
        <v>3380</v>
      </c>
      <c r="I967" s="1" t="s">
        <v>3381</v>
      </c>
      <c r="J967" s="1" t="s">
        <v>87</v>
      </c>
      <c r="K967" s="3">
        <v>44.47</v>
      </c>
      <c r="L967">
        <v>4</v>
      </c>
      <c r="M967" s="3">
        <v>177.88</v>
      </c>
      <c r="N967" s="1" t="s">
        <v>21</v>
      </c>
      <c r="O967" s="1" t="s">
        <v>193</v>
      </c>
    </row>
    <row r="968" spans="1:15" x14ac:dyDescent="0.3">
      <c r="A968" s="1" t="s">
        <v>3382</v>
      </c>
      <c r="B968" s="2">
        <v>45026</v>
      </c>
      <c r="C968" s="1" t="s">
        <v>6667</v>
      </c>
      <c r="D968" s="1" t="s">
        <v>82</v>
      </c>
      <c r="E968">
        <v>2023</v>
      </c>
      <c r="F968" s="1" t="s">
        <v>295</v>
      </c>
      <c r="G968" s="1" t="s">
        <v>3383</v>
      </c>
      <c r="H968" s="1" t="s">
        <v>633</v>
      </c>
      <c r="I968" s="1" t="s">
        <v>634</v>
      </c>
      <c r="J968" s="1" t="s">
        <v>20</v>
      </c>
      <c r="K968" s="3">
        <v>9.8800000000000008</v>
      </c>
      <c r="L968">
        <v>2</v>
      </c>
      <c r="M968" s="3">
        <v>19.760000000000002</v>
      </c>
      <c r="N968" s="1" t="s">
        <v>29</v>
      </c>
      <c r="O968" s="1" t="s">
        <v>95</v>
      </c>
    </row>
    <row r="969" spans="1:15" x14ac:dyDescent="0.3">
      <c r="A969" s="1" t="s">
        <v>3384</v>
      </c>
      <c r="B969" s="2">
        <v>44960</v>
      </c>
      <c r="C969" s="1" t="s">
        <v>6668</v>
      </c>
      <c r="D969" s="1" t="s">
        <v>39</v>
      </c>
      <c r="E969">
        <v>2023</v>
      </c>
      <c r="F969" s="1" t="s">
        <v>1726</v>
      </c>
      <c r="G969" s="1" t="s">
        <v>3385</v>
      </c>
      <c r="H969" s="1" t="s">
        <v>3250</v>
      </c>
      <c r="I969" s="1" t="s">
        <v>3386</v>
      </c>
      <c r="J969" s="1" t="s">
        <v>87</v>
      </c>
      <c r="K969" s="3">
        <v>5.22</v>
      </c>
      <c r="L969">
        <v>3</v>
      </c>
      <c r="M969" s="3">
        <v>15.66</v>
      </c>
      <c r="N969" s="1" t="s">
        <v>88</v>
      </c>
      <c r="O969" s="1" t="s">
        <v>37</v>
      </c>
    </row>
    <row r="970" spans="1:15" x14ac:dyDescent="0.3">
      <c r="A970" s="1" t="s">
        <v>3387</v>
      </c>
      <c r="B970" s="2">
        <v>44927</v>
      </c>
      <c r="C970" s="1" t="s">
        <v>6666</v>
      </c>
      <c r="D970" s="1" t="s">
        <v>210</v>
      </c>
      <c r="E970">
        <v>2023</v>
      </c>
      <c r="F970" s="1" t="s">
        <v>2317</v>
      </c>
      <c r="G970" s="1" t="s">
        <v>2318</v>
      </c>
      <c r="H970" s="1" t="s">
        <v>57</v>
      </c>
      <c r="I970" s="1" t="s">
        <v>2669</v>
      </c>
      <c r="J970" s="1" t="s">
        <v>70</v>
      </c>
      <c r="K970" s="3">
        <v>33.08</v>
      </c>
      <c r="L970">
        <v>5</v>
      </c>
      <c r="M970" s="3">
        <v>165.4</v>
      </c>
      <c r="N970" s="1" t="s">
        <v>6669</v>
      </c>
      <c r="O970" s="1" t="s">
        <v>37</v>
      </c>
    </row>
    <row r="971" spans="1:15" x14ac:dyDescent="0.3">
      <c r="A971" s="1" t="s">
        <v>3388</v>
      </c>
      <c r="B971" s="2">
        <v>45745</v>
      </c>
      <c r="C971" s="1" t="s">
        <v>6673</v>
      </c>
      <c r="D971" s="1" t="s">
        <v>15</v>
      </c>
      <c r="E971">
        <v>2025</v>
      </c>
      <c r="F971" s="1" t="s">
        <v>47</v>
      </c>
      <c r="G971" s="1" t="s">
        <v>48</v>
      </c>
      <c r="H971" s="1" t="s">
        <v>816</v>
      </c>
      <c r="I971" s="1" t="s">
        <v>817</v>
      </c>
      <c r="J971" s="1" t="s">
        <v>70</v>
      </c>
      <c r="K971" s="3">
        <v>33.78</v>
      </c>
      <c r="L971">
        <v>4</v>
      </c>
      <c r="M971" s="3">
        <v>135.12</v>
      </c>
      <c r="N971" s="1" t="s">
        <v>21</v>
      </c>
      <c r="O971" s="1" t="s">
        <v>37</v>
      </c>
    </row>
    <row r="972" spans="1:15" x14ac:dyDescent="0.3">
      <c r="A972" s="1" t="s">
        <v>3389</v>
      </c>
      <c r="B972" s="2">
        <v>45848</v>
      </c>
      <c r="C972" s="1" t="s">
        <v>6672</v>
      </c>
      <c r="D972" s="1" t="s">
        <v>32</v>
      </c>
      <c r="E972">
        <v>2025</v>
      </c>
      <c r="F972" s="1" t="s">
        <v>1408</v>
      </c>
      <c r="G972" s="1" t="s">
        <v>1409</v>
      </c>
      <c r="H972" s="1" t="s">
        <v>1140</v>
      </c>
      <c r="I972" s="1" t="s">
        <v>1141</v>
      </c>
      <c r="J972" s="1" t="s">
        <v>20</v>
      </c>
      <c r="K972" s="3">
        <v>10.07</v>
      </c>
      <c r="L972">
        <v>5</v>
      </c>
      <c r="M972" s="3">
        <v>50.35</v>
      </c>
      <c r="N972" s="1" t="s">
        <v>29</v>
      </c>
      <c r="O972" s="1" t="s">
        <v>44</v>
      </c>
    </row>
    <row r="973" spans="1:15" x14ac:dyDescent="0.3">
      <c r="A973" s="1" t="s">
        <v>3390</v>
      </c>
      <c r="B973" s="2">
        <v>45684</v>
      </c>
      <c r="C973" s="1" t="s">
        <v>6667</v>
      </c>
      <c r="D973" s="1" t="s">
        <v>210</v>
      </c>
      <c r="E973">
        <v>2025</v>
      </c>
      <c r="F973" s="1" t="s">
        <v>3033</v>
      </c>
      <c r="G973" s="1" t="s">
        <v>3391</v>
      </c>
      <c r="H973" s="1" t="s">
        <v>1227</v>
      </c>
      <c r="I973" s="1" t="s">
        <v>3392</v>
      </c>
      <c r="J973" s="1" t="s">
        <v>20</v>
      </c>
      <c r="K973" s="3">
        <v>29.09</v>
      </c>
      <c r="L973">
        <v>1</v>
      </c>
      <c r="M973" s="3">
        <v>29.09</v>
      </c>
      <c r="N973" s="1" t="s">
        <v>21</v>
      </c>
      <c r="O973" s="1" t="s">
        <v>37</v>
      </c>
    </row>
    <row r="974" spans="1:15" x14ac:dyDescent="0.3">
      <c r="A974" s="1" t="s">
        <v>3393</v>
      </c>
      <c r="B974" s="2">
        <v>45039</v>
      </c>
      <c r="C974" s="1" t="s">
        <v>6666</v>
      </c>
      <c r="D974" s="1" t="s">
        <v>82</v>
      </c>
      <c r="E974">
        <v>2023</v>
      </c>
      <c r="F974" s="1" t="s">
        <v>511</v>
      </c>
      <c r="G974" s="1" t="s">
        <v>512</v>
      </c>
      <c r="H974" s="1" t="s">
        <v>554</v>
      </c>
      <c r="I974" s="1" t="s">
        <v>555</v>
      </c>
      <c r="J974" s="1" t="s">
        <v>70</v>
      </c>
      <c r="K974" s="3">
        <v>34.64</v>
      </c>
      <c r="L974">
        <v>3</v>
      </c>
      <c r="M974" s="3">
        <v>103.92</v>
      </c>
      <c r="N974" s="1" t="s">
        <v>6669</v>
      </c>
      <c r="O974" s="1" t="s">
        <v>37</v>
      </c>
    </row>
    <row r="975" spans="1:15" x14ac:dyDescent="0.3">
      <c r="A975" s="1" t="s">
        <v>3394</v>
      </c>
      <c r="B975" s="2">
        <v>45501</v>
      </c>
      <c r="C975" s="1" t="s">
        <v>6666</v>
      </c>
      <c r="D975" s="1" t="s">
        <v>32</v>
      </c>
      <c r="E975">
        <v>2024</v>
      </c>
      <c r="F975" s="1" t="s">
        <v>3395</v>
      </c>
      <c r="G975" s="1" t="s">
        <v>3396</v>
      </c>
      <c r="H975" s="1" t="s">
        <v>1661</v>
      </c>
      <c r="I975" s="1" t="s">
        <v>1662</v>
      </c>
      <c r="J975" s="1" t="s">
        <v>20</v>
      </c>
      <c r="K975" s="3">
        <v>22.63</v>
      </c>
      <c r="L975">
        <v>5</v>
      </c>
      <c r="M975" s="3">
        <v>113.15</v>
      </c>
      <c r="N975" s="1" t="s">
        <v>21</v>
      </c>
      <c r="O975" s="1" t="s">
        <v>52</v>
      </c>
    </row>
    <row r="976" spans="1:15" x14ac:dyDescent="0.3">
      <c r="A976" s="1" t="s">
        <v>3397</v>
      </c>
      <c r="B976" s="2">
        <v>45884</v>
      </c>
      <c r="C976" s="1" t="s">
        <v>6668</v>
      </c>
      <c r="D976" s="1" t="s">
        <v>90</v>
      </c>
      <c r="E976">
        <v>2025</v>
      </c>
      <c r="F976" s="1" t="s">
        <v>330</v>
      </c>
      <c r="G976" s="1" t="s">
        <v>331</v>
      </c>
      <c r="H976" s="1" t="s">
        <v>35</v>
      </c>
      <c r="I976" s="1" t="s">
        <v>36</v>
      </c>
      <c r="J976" s="1" t="s">
        <v>51</v>
      </c>
      <c r="K976" s="3">
        <v>20.62</v>
      </c>
      <c r="L976">
        <v>4</v>
      </c>
      <c r="M976" s="3">
        <v>82.48</v>
      </c>
      <c r="N976" s="1" t="s">
        <v>21</v>
      </c>
      <c r="O976" s="1" t="s">
        <v>22</v>
      </c>
    </row>
    <row r="977" spans="1:15" x14ac:dyDescent="0.3">
      <c r="A977" s="1" t="s">
        <v>3398</v>
      </c>
      <c r="B977" s="2">
        <v>45626</v>
      </c>
      <c r="C977" s="1" t="s">
        <v>6673</v>
      </c>
      <c r="D977" s="1" t="s">
        <v>54</v>
      </c>
      <c r="E977">
        <v>2024</v>
      </c>
      <c r="F977" s="1" t="s">
        <v>1942</v>
      </c>
      <c r="G977" s="1" t="s">
        <v>3399</v>
      </c>
      <c r="H977" s="1" t="s">
        <v>3380</v>
      </c>
      <c r="I977" s="1" t="s">
        <v>3381</v>
      </c>
      <c r="J977" s="1" t="s">
        <v>70</v>
      </c>
      <c r="K977" s="3">
        <v>36.17</v>
      </c>
      <c r="L977">
        <v>3</v>
      </c>
      <c r="M977" s="3">
        <v>108.51</v>
      </c>
      <c r="N977" s="1" t="s">
        <v>6669</v>
      </c>
      <c r="O977" s="1" t="s">
        <v>22</v>
      </c>
    </row>
    <row r="978" spans="1:15" x14ac:dyDescent="0.3">
      <c r="A978" s="1" t="s">
        <v>3400</v>
      </c>
      <c r="B978" s="2">
        <v>45882</v>
      </c>
      <c r="C978" s="1" t="s">
        <v>6670</v>
      </c>
      <c r="D978" s="1" t="s">
        <v>90</v>
      </c>
      <c r="E978">
        <v>2025</v>
      </c>
      <c r="F978" s="1" t="s">
        <v>3248</v>
      </c>
      <c r="G978" s="1" t="s">
        <v>3249</v>
      </c>
      <c r="H978" s="1" t="s">
        <v>2779</v>
      </c>
      <c r="I978" s="1" t="s">
        <v>3401</v>
      </c>
      <c r="J978" s="1" t="s">
        <v>20</v>
      </c>
      <c r="K978" s="3">
        <v>48.64</v>
      </c>
      <c r="L978">
        <v>1</v>
      </c>
      <c r="M978" s="3">
        <v>48.64</v>
      </c>
      <c r="N978" s="1" t="s">
        <v>29</v>
      </c>
      <c r="O978" s="1" t="s">
        <v>37</v>
      </c>
    </row>
    <row r="979" spans="1:15" x14ac:dyDescent="0.3">
      <c r="A979" s="1" t="s">
        <v>3402</v>
      </c>
      <c r="B979" s="2">
        <v>45397</v>
      </c>
      <c r="C979" s="1" t="s">
        <v>6667</v>
      </c>
      <c r="D979" s="1" t="s">
        <v>82</v>
      </c>
      <c r="E979">
        <v>2024</v>
      </c>
      <c r="F979" s="1" t="s">
        <v>3403</v>
      </c>
      <c r="G979" s="1" t="s">
        <v>3404</v>
      </c>
      <c r="H979" s="1" t="s">
        <v>851</v>
      </c>
      <c r="I979" s="1" t="s">
        <v>2218</v>
      </c>
      <c r="J979" s="1" t="s">
        <v>87</v>
      </c>
      <c r="K979" s="3">
        <v>35.72</v>
      </c>
      <c r="L979">
        <v>4</v>
      </c>
      <c r="M979" s="3">
        <v>142.88</v>
      </c>
      <c r="N979" s="1" t="s">
        <v>6669</v>
      </c>
      <c r="O979" s="1" t="s">
        <v>44</v>
      </c>
    </row>
    <row r="980" spans="1:15" x14ac:dyDescent="0.3">
      <c r="A980" s="1" t="s">
        <v>3405</v>
      </c>
      <c r="B980" s="2">
        <v>45016</v>
      </c>
      <c r="C980" s="1" t="s">
        <v>6668</v>
      </c>
      <c r="D980" s="1" t="s">
        <v>15</v>
      </c>
      <c r="E980">
        <v>2023</v>
      </c>
      <c r="F980" s="1" t="s">
        <v>2932</v>
      </c>
      <c r="G980" s="1" t="s">
        <v>3406</v>
      </c>
      <c r="H980" s="1" t="s">
        <v>3380</v>
      </c>
      <c r="I980" s="1" t="s">
        <v>3407</v>
      </c>
      <c r="J980" s="1" t="s">
        <v>87</v>
      </c>
      <c r="K980" s="3">
        <v>14.81</v>
      </c>
      <c r="L980">
        <v>3</v>
      </c>
      <c r="M980" s="3">
        <v>44.43</v>
      </c>
      <c r="N980" s="1" t="s">
        <v>6669</v>
      </c>
      <c r="O980" s="1" t="s">
        <v>22</v>
      </c>
    </row>
    <row r="981" spans="1:15" x14ac:dyDescent="0.3">
      <c r="A981" s="1" t="s">
        <v>3408</v>
      </c>
      <c r="B981" s="2">
        <v>45310</v>
      </c>
      <c r="C981" s="1" t="s">
        <v>6668</v>
      </c>
      <c r="D981" s="1" t="s">
        <v>210</v>
      </c>
      <c r="E981">
        <v>2024</v>
      </c>
      <c r="F981" s="1" t="s">
        <v>3409</v>
      </c>
      <c r="G981" s="1" t="s">
        <v>3410</v>
      </c>
      <c r="H981" s="1" t="s">
        <v>416</v>
      </c>
      <c r="I981" s="1" t="s">
        <v>3411</v>
      </c>
      <c r="J981" s="1" t="s">
        <v>20</v>
      </c>
      <c r="K981" s="3">
        <v>46.69</v>
      </c>
      <c r="L981">
        <v>1</v>
      </c>
      <c r="M981" s="3">
        <v>46.69</v>
      </c>
      <c r="N981" s="1" t="s">
        <v>6669</v>
      </c>
      <c r="O981" s="1" t="s">
        <v>37</v>
      </c>
    </row>
    <row r="982" spans="1:15" x14ac:dyDescent="0.3">
      <c r="A982" s="1" t="s">
        <v>3412</v>
      </c>
      <c r="B982" s="2">
        <v>45304</v>
      </c>
      <c r="C982" s="1" t="s">
        <v>6673</v>
      </c>
      <c r="D982" s="1" t="s">
        <v>210</v>
      </c>
      <c r="E982">
        <v>2024</v>
      </c>
      <c r="F982" s="1" t="s">
        <v>1897</v>
      </c>
      <c r="G982" s="1" t="s">
        <v>1898</v>
      </c>
      <c r="H982" s="1" t="s">
        <v>213</v>
      </c>
      <c r="I982" s="1" t="s">
        <v>1774</v>
      </c>
      <c r="J982" s="1" t="s">
        <v>51</v>
      </c>
      <c r="K982" s="3">
        <v>23.74</v>
      </c>
      <c r="L982">
        <v>2</v>
      </c>
      <c r="M982" s="3">
        <v>47.48</v>
      </c>
      <c r="N982" s="1" t="s">
        <v>29</v>
      </c>
      <c r="O982" s="1" t="s">
        <v>37</v>
      </c>
    </row>
    <row r="983" spans="1:15" x14ac:dyDescent="0.3">
      <c r="A983" s="1" t="s">
        <v>3413</v>
      </c>
      <c r="B983" s="2">
        <v>45373</v>
      </c>
      <c r="C983" s="1" t="s">
        <v>6668</v>
      </c>
      <c r="D983" s="1" t="s">
        <v>15</v>
      </c>
      <c r="E983">
        <v>2024</v>
      </c>
      <c r="F983" s="1" t="s">
        <v>499</v>
      </c>
      <c r="G983" s="1" t="s">
        <v>3414</v>
      </c>
      <c r="H983" s="1" t="s">
        <v>1782</v>
      </c>
      <c r="I983" s="1" t="s">
        <v>3415</v>
      </c>
      <c r="J983" s="1" t="s">
        <v>20</v>
      </c>
      <c r="K983" s="3">
        <v>17.079999999999998</v>
      </c>
      <c r="L983">
        <v>5</v>
      </c>
      <c r="M983" s="3">
        <v>85.4</v>
      </c>
      <c r="N983" s="1" t="s">
        <v>88</v>
      </c>
      <c r="O983" s="1" t="s">
        <v>22</v>
      </c>
    </row>
    <row r="984" spans="1:15" x14ac:dyDescent="0.3">
      <c r="A984" s="1" t="s">
        <v>3416</v>
      </c>
      <c r="B984" s="2">
        <v>45195</v>
      </c>
      <c r="C984" s="1" t="s">
        <v>6671</v>
      </c>
      <c r="D984" s="1" t="s">
        <v>60</v>
      </c>
      <c r="E984">
        <v>2023</v>
      </c>
      <c r="F984" s="1" t="s">
        <v>3417</v>
      </c>
      <c r="G984" s="1" t="s">
        <v>3418</v>
      </c>
      <c r="H984" s="1" t="s">
        <v>572</v>
      </c>
      <c r="I984" s="1" t="s">
        <v>3170</v>
      </c>
      <c r="J984" s="1" t="s">
        <v>20</v>
      </c>
      <c r="K984" s="3">
        <v>6.7</v>
      </c>
      <c r="L984">
        <v>3</v>
      </c>
      <c r="M984" s="3">
        <v>20.100000000000001</v>
      </c>
      <c r="N984" s="1" t="s">
        <v>21</v>
      </c>
      <c r="O984" s="1" t="s">
        <v>30</v>
      </c>
    </row>
    <row r="985" spans="1:15" x14ac:dyDescent="0.3">
      <c r="A985" s="1" t="s">
        <v>3419</v>
      </c>
      <c r="B985" s="2">
        <v>45654</v>
      </c>
      <c r="C985" s="1" t="s">
        <v>6673</v>
      </c>
      <c r="D985" s="1" t="s">
        <v>107</v>
      </c>
      <c r="E985">
        <v>2024</v>
      </c>
      <c r="F985" s="1" t="s">
        <v>1168</v>
      </c>
      <c r="G985" s="1" t="s">
        <v>1169</v>
      </c>
      <c r="H985" s="1" t="s">
        <v>302</v>
      </c>
      <c r="I985" s="1" t="s">
        <v>3420</v>
      </c>
      <c r="J985" s="1" t="s">
        <v>70</v>
      </c>
      <c r="K985" s="3">
        <v>8.2200000000000006</v>
      </c>
      <c r="L985">
        <v>5</v>
      </c>
      <c r="M985" s="3">
        <v>41.1</v>
      </c>
      <c r="N985" s="1" t="s">
        <v>29</v>
      </c>
      <c r="O985" s="1" t="s">
        <v>30</v>
      </c>
    </row>
    <row r="986" spans="1:15" x14ac:dyDescent="0.3">
      <c r="A986" s="1" t="s">
        <v>3421</v>
      </c>
      <c r="B986" s="2">
        <v>45224</v>
      </c>
      <c r="C986" s="1" t="s">
        <v>6670</v>
      </c>
      <c r="D986" s="1" t="s">
        <v>133</v>
      </c>
      <c r="E986">
        <v>2023</v>
      </c>
      <c r="F986" s="1" t="s">
        <v>3422</v>
      </c>
      <c r="G986" s="1" t="s">
        <v>3423</v>
      </c>
      <c r="H986" s="1" t="s">
        <v>370</v>
      </c>
      <c r="I986" s="1" t="s">
        <v>902</v>
      </c>
      <c r="J986" s="1" t="s">
        <v>87</v>
      </c>
      <c r="K986" s="3">
        <v>21.77</v>
      </c>
      <c r="L986">
        <v>3</v>
      </c>
      <c r="M986" s="3">
        <v>65.31</v>
      </c>
      <c r="N986" s="1" t="s">
        <v>21</v>
      </c>
      <c r="O986" s="1" t="s">
        <v>95</v>
      </c>
    </row>
    <row r="987" spans="1:15" x14ac:dyDescent="0.3">
      <c r="A987" s="1" t="s">
        <v>3424</v>
      </c>
      <c r="B987" s="2">
        <v>44865</v>
      </c>
      <c r="C987" s="1" t="s">
        <v>6667</v>
      </c>
      <c r="D987" s="1" t="s">
        <v>133</v>
      </c>
      <c r="E987">
        <v>2022</v>
      </c>
      <c r="F987" s="1" t="s">
        <v>1304</v>
      </c>
      <c r="G987" s="1" t="s">
        <v>1865</v>
      </c>
      <c r="H987" s="1" t="s">
        <v>3425</v>
      </c>
      <c r="I987" s="1" t="s">
        <v>3426</v>
      </c>
      <c r="J987" s="1" t="s">
        <v>51</v>
      </c>
      <c r="K987" s="3">
        <v>18.87</v>
      </c>
      <c r="L987">
        <v>2</v>
      </c>
      <c r="M987" s="3">
        <v>37.74</v>
      </c>
      <c r="N987" s="1" t="s">
        <v>6669</v>
      </c>
      <c r="O987" s="1" t="s">
        <v>193</v>
      </c>
    </row>
    <row r="988" spans="1:15" x14ac:dyDescent="0.3">
      <c r="A988" s="1" t="s">
        <v>3427</v>
      </c>
      <c r="B988" s="2">
        <v>45379</v>
      </c>
      <c r="C988" s="1" t="s">
        <v>6672</v>
      </c>
      <c r="D988" s="1" t="s">
        <v>15</v>
      </c>
      <c r="E988">
        <v>2024</v>
      </c>
      <c r="F988" s="1" t="s">
        <v>2799</v>
      </c>
      <c r="G988" s="1" t="s">
        <v>2800</v>
      </c>
      <c r="H988" s="1" t="s">
        <v>1140</v>
      </c>
      <c r="I988" s="1" t="s">
        <v>3193</v>
      </c>
      <c r="J988" s="1" t="s">
        <v>51</v>
      </c>
      <c r="K988" s="3">
        <v>41.74</v>
      </c>
      <c r="L988">
        <v>2</v>
      </c>
      <c r="M988" s="3">
        <v>83.48</v>
      </c>
      <c r="N988" s="1" t="s">
        <v>6669</v>
      </c>
      <c r="O988" s="1" t="s">
        <v>30</v>
      </c>
    </row>
    <row r="989" spans="1:15" x14ac:dyDescent="0.3">
      <c r="A989" s="1" t="s">
        <v>3428</v>
      </c>
      <c r="B989" s="2">
        <v>45470</v>
      </c>
      <c r="C989" s="1" t="s">
        <v>6672</v>
      </c>
      <c r="D989" s="1" t="s">
        <v>24</v>
      </c>
      <c r="E989">
        <v>2024</v>
      </c>
      <c r="F989" s="1" t="s">
        <v>3429</v>
      </c>
      <c r="G989" s="1" t="s">
        <v>3430</v>
      </c>
      <c r="H989" s="1" t="s">
        <v>2213</v>
      </c>
      <c r="I989" s="1" t="s">
        <v>3431</v>
      </c>
      <c r="J989" s="1" t="s">
        <v>70</v>
      </c>
      <c r="K989" s="3">
        <v>32.57</v>
      </c>
      <c r="L989">
        <v>4</v>
      </c>
      <c r="M989" s="3">
        <v>130.28</v>
      </c>
      <c r="N989" s="1" t="s">
        <v>6669</v>
      </c>
      <c r="O989" s="1" t="s">
        <v>37</v>
      </c>
    </row>
    <row r="990" spans="1:15" x14ac:dyDescent="0.3">
      <c r="A990" s="1" t="s">
        <v>3432</v>
      </c>
      <c r="B990" s="2">
        <v>45280</v>
      </c>
      <c r="C990" s="1" t="s">
        <v>6670</v>
      </c>
      <c r="D990" s="1" t="s">
        <v>107</v>
      </c>
      <c r="E990">
        <v>2023</v>
      </c>
      <c r="F990" s="1" t="s">
        <v>3027</v>
      </c>
      <c r="G990" s="1" t="s">
        <v>3028</v>
      </c>
      <c r="H990" s="1" t="s">
        <v>3433</v>
      </c>
      <c r="I990" s="1" t="s">
        <v>3434</v>
      </c>
      <c r="J990" s="1" t="s">
        <v>51</v>
      </c>
      <c r="K990" s="3">
        <v>10.1</v>
      </c>
      <c r="L990">
        <v>2</v>
      </c>
      <c r="M990" s="3">
        <v>20.2</v>
      </c>
      <c r="N990" s="1" t="s">
        <v>21</v>
      </c>
      <c r="O990" s="1" t="s">
        <v>30</v>
      </c>
    </row>
    <row r="991" spans="1:15" x14ac:dyDescent="0.3">
      <c r="A991" s="1" t="s">
        <v>3435</v>
      </c>
      <c r="B991" s="2">
        <v>45234</v>
      </c>
      <c r="C991" s="1" t="s">
        <v>6673</v>
      </c>
      <c r="D991" s="1" t="s">
        <v>54</v>
      </c>
      <c r="E991">
        <v>2023</v>
      </c>
      <c r="F991" s="1" t="s">
        <v>499</v>
      </c>
      <c r="G991" s="1" t="s">
        <v>3414</v>
      </c>
      <c r="H991" s="1" t="s">
        <v>3436</v>
      </c>
      <c r="I991" s="1" t="s">
        <v>3437</v>
      </c>
      <c r="J991" s="1" t="s">
        <v>51</v>
      </c>
      <c r="K991" s="3">
        <v>56.28</v>
      </c>
      <c r="L991">
        <v>3</v>
      </c>
      <c r="M991" s="3">
        <v>168.84</v>
      </c>
      <c r="N991" s="1" t="s">
        <v>6669</v>
      </c>
      <c r="O991" s="1" t="s">
        <v>37</v>
      </c>
    </row>
    <row r="992" spans="1:15" x14ac:dyDescent="0.3">
      <c r="A992" s="1" t="s">
        <v>3438</v>
      </c>
      <c r="B992" s="2">
        <v>45308</v>
      </c>
      <c r="C992" s="1" t="s">
        <v>6670</v>
      </c>
      <c r="D992" s="1" t="s">
        <v>210</v>
      </c>
      <c r="E992">
        <v>2024</v>
      </c>
      <c r="F992" s="1" t="s">
        <v>666</v>
      </c>
      <c r="G992" s="1" t="s">
        <v>3439</v>
      </c>
      <c r="H992" s="1" t="s">
        <v>1798</v>
      </c>
      <c r="I992" s="1" t="s">
        <v>3440</v>
      </c>
      <c r="J992" s="1" t="s">
        <v>70</v>
      </c>
      <c r="K992" s="3">
        <v>44.87</v>
      </c>
      <c r="L992">
        <v>4</v>
      </c>
      <c r="M992" s="3">
        <v>179.48</v>
      </c>
      <c r="N992" s="1" t="s">
        <v>88</v>
      </c>
      <c r="O992" s="1" t="s">
        <v>37</v>
      </c>
    </row>
    <row r="993" spans="1:15" x14ac:dyDescent="0.3">
      <c r="A993" s="1" t="s">
        <v>3441</v>
      </c>
      <c r="B993" s="2">
        <v>45080</v>
      </c>
      <c r="C993" s="1" t="s">
        <v>6673</v>
      </c>
      <c r="D993" s="1" t="s">
        <v>24</v>
      </c>
      <c r="E993">
        <v>2023</v>
      </c>
      <c r="F993" s="1" t="s">
        <v>3442</v>
      </c>
      <c r="G993" s="1" t="s">
        <v>3443</v>
      </c>
      <c r="H993" s="1" t="s">
        <v>1378</v>
      </c>
      <c r="I993" s="1" t="s">
        <v>3444</v>
      </c>
      <c r="J993" s="1" t="s">
        <v>51</v>
      </c>
      <c r="K993" s="3">
        <v>8.18</v>
      </c>
      <c r="L993">
        <v>5</v>
      </c>
      <c r="M993" s="3">
        <v>40.9</v>
      </c>
      <c r="N993" s="1" t="s">
        <v>6669</v>
      </c>
      <c r="O993" s="1" t="s">
        <v>22</v>
      </c>
    </row>
    <row r="994" spans="1:15" x14ac:dyDescent="0.3">
      <c r="A994" s="1" t="s">
        <v>3445</v>
      </c>
      <c r="B994" s="2">
        <v>45380</v>
      </c>
      <c r="C994" s="1" t="s">
        <v>6668</v>
      </c>
      <c r="D994" s="1" t="s">
        <v>15</v>
      </c>
      <c r="E994">
        <v>2024</v>
      </c>
      <c r="F994" s="1" t="s">
        <v>3446</v>
      </c>
      <c r="G994" s="1" t="s">
        <v>3447</v>
      </c>
      <c r="H994" s="1" t="s">
        <v>1158</v>
      </c>
      <c r="I994" s="1" t="s">
        <v>3448</v>
      </c>
      <c r="J994" s="1" t="s">
        <v>20</v>
      </c>
      <c r="K994" s="3">
        <v>16.09</v>
      </c>
      <c r="L994">
        <v>4</v>
      </c>
      <c r="M994" s="3">
        <v>64.36</v>
      </c>
      <c r="N994" s="1" t="s">
        <v>6669</v>
      </c>
      <c r="O994" s="1" t="s">
        <v>30</v>
      </c>
    </row>
    <row r="995" spans="1:15" x14ac:dyDescent="0.3">
      <c r="A995" s="1" t="s">
        <v>3449</v>
      </c>
      <c r="B995" s="2">
        <v>45878</v>
      </c>
      <c r="C995" s="1" t="s">
        <v>6673</v>
      </c>
      <c r="D995" s="1" t="s">
        <v>90</v>
      </c>
      <c r="E995">
        <v>2025</v>
      </c>
      <c r="F995" s="1" t="s">
        <v>2006</v>
      </c>
      <c r="G995" s="1" t="s">
        <v>2007</v>
      </c>
      <c r="H995" s="1" t="s">
        <v>791</v>
      </c>
      <c r="I995" s="1" t="s">
        <v>792</v>
      </c>
      <c r="J995" s="1" t="s">
        <v>51</v>
      </c>
      <c r="K995" s="3">
        <v>33.270000000000003</v>
      </c>
      <c r="L995">
        <v>5</v>
      </c>
      <c r="M995" s="3">
        <v>166.35</v>
      </c>
      <c r="N995" s="1" t="s">
        <v>21</v>
      </c>
      <c r="O995" s="1" t="s">
        <v>37</v>
      </c>
    </row>
    <row r="996" spans="1:15" x14ac:dyDescent="0.3">
      <c r="A996" s="1" t="s">
        <v>3450</v>
      </c>
      <c r="B996" s="2">
        <v>45314</v>
      </c>
      <c r="C996" s="1" t="s">
        <v>6671</v>
      </c>
      <c r="D996" s="1" t="s">
        <v>210</v>
      </c>
      <c r="E996">
        <v>2024</v>
      </c>
      <c r="F996" s="1" t="s">
        <v>728</v>
      </c>
      <c r="G996" s="1" t="s">
        <v>729</v>
      </c>
      <c r="H996" s="1" t="s">
        <v>2268</v>
      </c>
      <c r="I996" s="1" t="s">
        <v>2269</v>
      </c>
      <c r="J996" s="1" t="s">
        <v>20</v>
      </c>
      <c r="K996" s="3">
        <v>42.71</v>
      </c>
      <c r="L996">
        <v>2</v>
      </c>
      <c r="M996" s="3">
        <v>85.42</v>
      </c>
      <c r="N996" s="1" t="s">
        <v>6669</v>
      </c>
      <c r="O996" s="1" t="s">
        <v>37</v>
      </c>
    </row>
    <row r="997" spans="1:15" x14ac:dyDescent="0.3">
      <c r="A997" s="1" t="s">
        <v>3451</v>
      </c>
      <c r="B997" s="2">
        <v>45491</v>
      </c>
      <c r="C997" s="1" t="s">
        <v>6672</v>
      </c>
      <c r="D997" s="1" t="s">
        <v>32</v>
      </c>
      <c r="E997">
        <v>2024</v>
      </c>
      <c r="F997" s="1" t="s">
        <v>626</v>
      </c>
      <c r="G997" s="1" t="s">
        <v>627</v>
      </c>
      <c r="H997" s="1" t="s">
        <v>2438</v>
      </c>
      <c r="I997" s="1" t="s">
        <v>2439</v>
      </c>
      <c r="J997" s="1" t="s">
        <v>20</v>
      </c>
      <c r="K997" s="3">
        <v>11.13</v>
      </c>
      <c r="L997">
        <v>3</v>
      </c>
      <c r="M997" s="3">
        <v>33.39</v>
      </c>
      <c r="N997" s="1" t="s">
        <v>21</v>
      </c>
      <c r="O997" s="1" t="s">
        <v>193</v>
      </c>
    </row>
    <row r="998" spans="1:15" x14ac:dyDescent="0.3">
      <c r="A998" s="1" t="s">
        <v>3452</v>
      </c>
      <c r="B998" s="2">
        <v>45112</v>
      </c>
      <c r="C998" s="1" t="s">
        <v>6670</v>
      </c>
      <c r="D998" s="1" t="s">
        <v>32</v>
      </c>
      <c r="E998">
        <v>2023</v>
      </c>
      <c r="F998" s="1" t="s">
        <v>732</v>
      </c>
      <c r="G998" s="1" t="s">
        <v>2520</v>
      </c>
      <c r="H998" s="1" t="s">
        <v>416</v>
      </c>
      <c r="I998" s="1" t="s">
        <v>2297</v>
      </c>
      <c r="J998" s="1" t="s">
        <v>20</v>
      </c>
      <c r="K998" s="3">
        <v>20.34</v>
      </c>
      <c r="L998">
        <v>5</v>
      </c>
      <c r="M998" s="3">
        <v>101.7</v>
      </c>
      <c r="N998" s="1" t="s">
        <v>6669</v>
      </c>
      <c r="O998" s="1" t="s">
        <v>193</v>
      </c>
    </row>
    <row r="999" spans="1:15" x14ac:dyDescent="0.3">
      <c r="A999" s="1" t="s">
        <v>3453</v>
      </c>
      <c r="B999" s="2">
        <v>45610</v>
      </c>
      <c r="C999" s="1" t="s">
        <v>6672</v>
      </c>
      <c r="D999" s="1" t="s">
        <v>54</v>
      </c>
      <c r="E999">
        <v>2024</v>
      </c>
      <c r="F999" s="1" t="s">
        <v>1680</v>
      </c>
      <c r="G999" s="1" t="s">
        <v>1681</v>
      </c>
      <c r="H999" s="1" t="s">
        <v>3149</v>
      </c>
      <c r="I999" s="1" t="s">
        <v>3454</v>
      </c>
      <c r="J999" s="1" t="s">
        <v>87</v>
      </c>
      <c r="K999" s="3">
        <v>29</v>
      </c>
      <c r="L999">
        <v>4</v>
      </c>
      <c r="M999" s="3">
        <v>116</v>
      </c>
      <c r="N999" s="1" t="s">
        <v>6669</v>
      </c>
      <c r="O999" s="1" t="s">
        <v>37</v>
      </c>
    </row>
    <row r="1000" spans="1:15" x14ac:dyDescent="0.3">
      <c r="A1000" s="1" t="s">
        <v>3455</v>
      </c>
      <c r="B1000" s="2">
        <v>45636</v>
      </c>
      <c r="C1000" s="1" t="s">
        <v>6671</v>
      </c>
      <c r="D1000" s="1" t="s">
        <v>107</v>
      </c>
      <c r="E1000">
        <v>2024</v>
      </c>
      <c r="F1000" s="1" t="s">
        <v>3152</v>
      </c>
      <c r="G1000" s="1" t="s">
        <v>3456</v>
      </c>
      <c r="H1000" s="1" t="s">
        <v>518</v>
      </c>
      <c r="I1000" s="1" t="s">
        <v>3457</v>
      </c>
      <c r="J1000" s="1" t="s">
        <v>70</v>
      </c>
      <c r="K1000" s="3">
        <v>42.94</v>
      </c>
      <c r="L1000">
        <v>5</v>
      </c>
      <c r="M1000" s="3">
        <v>214.7</v>
      </c>
      <c r="N1000" s="1" t="s">
        <v>29</v>
      </c>
      <c r="O1000" s="1" t="s">
        <v>193</v>
      </c>
    </row>
    <row r="1001" spans="1:15" x14ac:dyDescent="0.3">
      <c r="A1001" s="1" t="s">
        <v>3458</v>
      </c>
      <c r="B1001" s="2">
        <v>45825</v>
      </c>
      <c r="C1001" s="1" t="s">
        <v>6671</v>
      </c>
      <c r="D1001" s="1" t="s">
        <v>24</v>
      </c>
      <c r="E1001">
        <v>2025</v>
      </c>
      <c r="F1001" s="1" t="s">
        <v>3459</v>
      </c>
      <c r="G1001" s="1" t="s">
        <v>3460</v>
      </c>
      <c r="H1001" s="1" t="s">
        <v>2396</v>
      </c>
      <c r="I1001" s="1" t="s">
        <v>2397</v>
      </c>
      <c r="J1001" s="1" t="s">
        <v>51</v>
      </c>
      <c r="K1001" s="3">
        <v>22.47</v>
      </c>
      <c r="L1001">
        <v>4</v>
      </c>
      <c r="M1001" s="3">
        <v>89.88</v>
      </c>
      <c r="N1001" s="1" t="s">
        <v>21</v>
      </c>
      <c r="O1001" s="1" t="s">
        <v>80</v>
      </c>
    </row>
    <row r="1002" spans="1:15" x14ac:dyDescent="0.3">
      <c r="A1002" s="1" t="s">
        <v>3461</v>
      </c>
      <c r="B1002" s="2">
        <v>44955</v>
      </c>
      <c r="C1002" s="1" t="s">
        <v>6666</v>
      </c>
      <c r="D1002" s="1" t="s">
        <v>210</v>
      </c>
      <c r="E1002">
        <v>2023</v>
      </c>
      <c r="F1002" s="1" t="s">
        <v>1388</v>
      </c>
      <c r="G1002" s="1" t="s">
        <v>3376</v>
      </c>
      <c r="H1002" s="1" t="s">
        <v>197</v>
      </c>
      <c r="I1002" s="1" t="s">
        <v>3070</v>
      </c>
      <c r="J1002" s="1" t="s">
        <v>20</v>
      </c>
      <c r="K1002" s="3">
        <v>49.73</v>
      </c>
      <c r="L1002">
        <v>2</v>
      </c>
      <c r="M1002" s="3">
        <v>99.46</v>
      </c>
      <c r="N1002" s="1" t="s">
        <v>21</v>
      </c>
      <c r="O1002" s="1" t="s">
        <v>44</v>
      </c>
    </row>
    <row r="1003" spans="1:15" x14ac:dyDescent="0.3">
      <c r="A1003" s="1" t="s">
        <v>3462</v>
      </c>
      <c r="B1003" s="2">
        <v>45036</v>
      </c>
      <c r="C1003" s="1" t="s">
        <v>6672</v>
      </c>
      <c r="D1003" s="1" t="s">
        <v>82</v>
      </c>
      <c r="E1003">
        <v>2023</v>
      </c>
      <c r="F1003" s="1" t="s">
        <v>3463</v>
      </c>
      <c r="G1003" s="1" t="s">
        <v>3464</v>
      </c>
      <c r="H1003" s="1" t="s">
        <v>2053</v>
      </c>
      <c r="I1003" s="1" t="s">
        <v>2054</v>
      </c>
      <c r="J1003" s="1" t="s">
        <v>70</v>
      </c>
      <c r="K1003" s="3">
        <v>56.76</v>
      </c>
      <c r="L1003">
        <v>1</v>
      </c>
      <c r="M1003" s="3">
        <v>56.76</v>
      </c>
      <c r="N1003" s="1" t="s">
        <v>21</v>
      </c>
      <c r="O1003" s="1" t="s">
        <v>95</v>
      </c>
    </row>
    <row r="1004" spans="1:15" x14ac:dyDescent="0.3">
      <c r="A1004" s="1" t="s">
        <v>3465</v>
      </c>
      <c r="B1004" s="2">
        <v>45593</v>
      </c>
      <c r="C1004" s="1" t="s">
        <v>6667</v>
      </c>
      <c r="D1004" s="1" t="s">
        <v>133</v>
      </c>
      <c r="E1004">
        <v>2024</v>
      </c>
      <c r="F1004" s="1" t="s">
        <v>1524</v>
      </c>
      <c r="G1004" s="1" t="s">
        <v>1525</v>
      </c>
      <c r="H1004" s="1" t="s">
        <v>588</v>
      </c>
      <c r="I1004" s="1" t="s">
        <v>3466</v>
      </c>
      <c r="J1004" s="1" t="s">
        <v>51</v>
      </c>
      <c r="K1004" s="3">
        <v>6.43</v>
      </c>
      <c r="L1004">
        <v>5</v>
      </c>
      <c r="M1004" s="3">
        <v>32.15</v>
      </c>
      <c r="N1004" s="1" t="s">
        <v>21</v>
      </c>
      <c r="O1004" s="1" t="s">
        <v>80</v>
      </c>
    </row>
    <row r="1005" spans="1:15" x14ac:dyDescent="0.3">
      <c r="A1005" s="1" t="s">
        <v>3467</v>
      </c>
      <c r="B1005" s="2">
        <v>45541</v>
      </c>
      <c r="C1005" s="1" t="s">
        <v>6668</v>
      </c>
      <c r="D1005" s="1" t="s">
        <v>60</v>
      </c>
      <c r="E1005">
        <v>2024</v>
      </c>
      <c r="F1005" s="1" t="s">
        <v>829</v>
      </c>
      <c r="G1005" s="1" t="s">
        <v>830</v>
      </c>
      <c r="H1005" s="1" t="s">
        <v>3468</v>
      </c>
      <c r="I1005" s="1" t="s">
        <v>3469</v>
      </c>
      <c r="J1005" s="1" t="s">
        <v>87</v>
      </c>
      <c r="K1005" s="3">
        <v>17.649999999999999</v>
      </c>
      <c r="L1005">
        <v>5</v>
      </c>
      <c r="M1005" s="3">
        <v>88.25</v>
      </c>
      <c r="N1005" s="1" t="s">
        <v>88</v>
      </c>
      <c r="O1005" s="1" t="s">
        <v>193</v>
      </c>
    </row>
    <row r="1006" spans="1:15" x14ac:dyDescent="0.3">
      <c r="A1006" s="1" t="s">
        <v>3470</v>
      </c>
      <c r="B1006" s="2">
        <v>45444</v>
      </c>
      <c r="C1006" s="1" t="s">
        <v>6673</v>
      </c>
      <c r="D1006" s="1" t="s">
        <v>24</v>
      </c>
      <c r="E1006">
        <v>2024</v>
      </c>
      <c r="F1006" s="1" t="s">
        <v>3471</v>
      </c>
      <c r="G1006" s="1" t="s">
        <v>3472</v>
      </c>
      <c r="H1006" s="1" t="s">
        <v>93</v>
      </c>
      <c r="I1006" s="1" t="s">
        <v>3473</v>
      </c>
      <c r="J1006" s="1" t="s">
        <v>87</v>
      </c>
      <c r="K1006" s="3">
        <v>22.72</v>
      </c>
      <c r="L1006">
        <v>3</v>
      </c>
      <c r="M1006" s="3">
        <v>68.16</v>
      </c>
      <c r="N1006" s="1" t="s">
        <v>21</v>
      </c>
      <c r="O1006" s="1" t="s">
        <v>37</v>
      </c>
    </row>
    <row r="1007" spans="1:15" x14ac:dyDescent="0.3">
      <c r="A1007" s="1" t="s">
        <v>3474</v>
      </c>
      <c r="B1007" s="2">
        <v>45478</v>
      </c>
      <c r="C1007" s="1" t="s">
        <v>6668</v>
      </c>
      <c r="D1007" s="1" t="s">
        <v>32</v>
      </c>
      <c r="E1007">
        <v>2024</v>
      </c>
      <c r="F1007" s="1" t="s">
        <v>3475</v>
      </c>
      <c r="G1007" s="1" t="s">
        <v>3476</v>
      </c>
      <c r="H1007" s="1" t="s">
        <v>2396</v>
      </c>
      <c r="I1007" s="1" t="s">
        <v>3477</v>
      </c>
      <c r="J1007" s="1" t="s">
        <v>70</v>
      </c>
      <c r="K1007" s="3">
        <v>28.38</v>
      </c>
      <c r="L1007">
        <v>4</v>
      </c>
      <c r="M1007" s="3">
        <v>113.52</v>
      </c>
      <c r="N1007" s="1" t="s">
        <v>21</v>
      </c>
      <c r="O1007" s="1" t="s">
        <v>44</v>
      </c>
    </row>
    <row r="1008" spans="1:15" x14ac:dyDescent="0.3">
      <c r="A1008" s="1" t="s">
        <v>3478</v>
      </c>
      <c r="B1008" s="2">
        <v>45519</v>
      </c>
      <c r="C1008" s="1" t="s">
        <v>6672</v>
      </c>
      <c r="D1008" s="1" t="s">
        <v>90</v>
      </c>
      <c r="E1008">
        <v>2024</v>
      </c>
      <c r="F1008" s="1" t="s">
        <v>3033</v>
      </c>
      <c r="G1008" s="1" t="s">
        <v>3034</v>
      </c>
      <c r="H1008" s="1" t="s">
        <v>572</v>
      </c>
      <c r="I1008" s="1" t="s">
        <v>1273</v>
      </c>
      <c r="J1008" s="1" t="s">
        <v>87</v>
      </c>
      <c r="K1008" s="3">
        <v>41.5</v>
      </c>
      <c r="L1008">
        <v>5</v>
      </c>
      <c r="M1008" s="3">
        <v>207.5</v>
      </c>
      <c r="N1008" s="1" t="s">
        <v>6669</v>
      </c>
      <c r="O1008" s="1" t="s">
        <v>22</v>
      </c>
    </row>
    <row r="1009" spans="1:15" x14ac:dyDescent="0.3">
      <c r="A1009" s="1" t="s">
        <v>3479</v>
      </c>
      <c r="B1009" s="2">
        <v>45208</v>
      </c>
      <c r="C1009" s="1" t="s">
        <v>6667</v>
      </c>
      <c r="D1009" s="1" t="s">
        <v>133</v>
      </c>
      <c r="E1009">
        <v>2023</v>
      </c>
      <c r="F1009" s="1" t="s">
        <v>3480</v>
      </c>
      <c r="G1009" s="1" t="s">
        <v>3481</v>
      </c>
      <c r="H1009" s="1" t="s">
        <v>836</v>
      </c>
      <c r="I1009" s="1" t="s">
        <v>837</v>
      </c>
      <c r="J1009" s="1" t="s">
        <v>70</v>
      </c>
      <c r="K1009" s="3">
        <v>42.01</v>
      </c>
      <c r="L1009">
        <v>3</v>
      </c>
      <c r="M1009" s="3">
        <v>126.03</v>
      </c>
      <c r="N1009" s="1" t="s">
        <v>6669</v>
      </c>
      <c r="O1009" s="1" t="s">
        <v>44</v>
      </c>
    </row>
    <row r="1010" spans="1:15" x14ac:dyDescent="0.3">
      <c r="A1010" s="1" t="s">
        <v>3482</v>
      </c>
      <c r="B1010" s="2">
        <v>44812</v>
      </c>
      <c r="C1010" s="1" t="s">
        <v>6672</v>
      </c>
      <c r="D1010" s="1" t="s">
        <v>60</v>
      </c>
      <c r="E1010">
        <v>2022</v>
      </c>
      <c r="F1010" s="1" t="s">
        <v>1188</v>
      </c>
      <c r="G1010" s="1" t="s">
        <v>1189</v>
      </c>
      <c r="H1010" s="1" t="s">
        <v>508</v>
      </c>
      <c r="I1010" s="1" t="s">
        <v>509</v>
      </c>
      <c r="J1010" s="1" t="s">
        <v>87</v>
      </c>
      <c r="K1010" s="3">
        <v>21.9</v>
      </c>
      <c r="L1010">
        <v>5</v>
      </c>
      <c r="M1010" s="3">
        <v>109.5</v>
      </c>
      <c r="N1010" s="1" t="s">
        <v>21</v>
      </c>
      <c r="O1010" s="1" t="s">
        <v>44</v>
      </c>
    </row>
    <row r="1011" spans="1:15" x14ac:dyDescent="0.3">
      <c r="A1011" s="1" t="s">
        <v>3483</v>
      </c>
      <c r="B1011" s="2">
        <v>44972</v>
      </c>
      <c r="C1011" s="1" t="s">
        <v>6670</v>
      </c>
      <c r="D1011" s="1" t="s">
        <v>39</v>
      </c>
      <c r="E1011">
        <v>2023</v>
      </c>
      <c r="F1011" s="1" t="s">
        <v>3484</v>
      </c>
      <c r="G1011" s="1" t="s">
        <v>3485</v>
      </c>
      <c r="H1011" s="1" t="s">
        <v>1050</v>
      </c>
      <c r="I1011" s="1" t="s">
        <v>3486</v>
      </c>
      <c r="J1011" s="1" t="s">
        <v>51</v>
      </c>
      <c r="K1011" s="3">
        <v>25.67</v>
      </c>
      <c r="L1011">
        <v>4</v>
      </c>
      <c r="M1011" s="3">
        <v>102.68</v>
      </c>
      <c r="N1011" s="1" t="s">
        <v>6669</v>
      </c>
      <c r="O1011" s="1" t="s">
        <v>30</v>
      </c>
    </row>
    <row r="1012" spans="1:15" x14ac:dyDescent="0.3">
      <c r="A1012" s="1" t="s">
        <v>3487</v>
      </c>
      <c r="B1012" s="2">
        <v>45082</v>
      </c>
      <c r="C1012" s="1" t="s">
        <v>6667</v>
      </c>
      <c r="D1012" s="1" t="s">
        <v>24</v>
      </c>
      <c r="E1012">
        <v>2023</v>
      </c>
      <c r="F1012" s="1" t="s">
        <v>476</v>
      </c>
      <c r="G1012" s="1" t="s">
        <v>477</v>
      </c>
      <c r="H1012" s="1" t="s">
        <v>2872</v>
      </c>
      <c r="I1012" s="1" t="s">
        <v>3488</v>
      </c>
      <c r="J1012" s="1" t="s">
        <v>51</v>
      </c>
      <c r="K1012" s="3">
        <v>54.46</v>
      </c>
      <c r="L1012">
        <v>1</v>
      </c>
      <c r="M1012" s="3">
        <v>54.46</v>
      </c>
      <c r="N1012" s="1" t="s">
        <v>21</v>
      </c>
      <c r="O1012" s="1" t="s">
        <v>22</v>
      </c>
    </row>
    <row r="1013" spans="1:15" x14ac:dyDescent="0.3">
      <c r="A1013" s="1" t="s">
        <v>3489</v>
      </c>
      <c r="B1013" s="2">
        <v>45048</v>
      </c>
      <c r="C1013" s="1" t="s">
        <v>6671</v>
      </c>
      <c r="D1013" s="1" t="s">
        <v>46</v>
      </c>
      <c r="E1013">
        <v>2023</v>
      </c>
      <c r="F1013" s="1" t="s">
        <v>3490</v>
      </c>
      <c r="G1013" s="1" t="s">
        <v>3491</v>
      </c>
      <c r="H1013" s="1" t="s">
        <v>1337</v>
      </c>
      <c r="I1013" s="1" t="s">
        <v>1338</v>
      </c>
      <c r="J1013" s="1" t="s">
        <v>20</v>
      </c>
      <c r="K1013" s="3">
        <v>13.72</v>
      </c>
      <c r="L1013">
        <v>5</v>
      </c>
      <c r="M1013" s="3">
        <v>68.599999999999994</v>
      </c>
      <c r="N1013" s="1" t="s">
        <v>21</v>
      </c>
      <c r="O1013" s="1" t="s">
        <v>37</v>
      </c>
    </row>
    <row r="1014" spans="1:15" x14ac:dyDescent="0.3">
      <c r="A1014" s="1" t="s">
        <v>3492</v>
      </c>
      <c r="B1014" s="2">
        <v>45375</v>
      </c>
      <c r="C1014" s="1" t="s">
        <v>6666</v>
      </c>
      <c r="D1014" s="1" t="s">
        <v>15</v>
      </c>
      <c r="E1014">
        <v>2024</v>
      </c>
      <c r="F1014" s="1" t="s">
        <v>3493</v>
      </c>
      <c r="G1014" s="1" t="s">
        <v>3494</v>
      </c>
      <c r="H1014" s="1" t="s">
        <v>324</v>
      </c>
      <c r="I1014" s="1" t="s">
        <v>3495</v>
      </c>
      <c r="J1014" s="1" t="s">
        <v>70</v>
      </c>
      <c r="K1014" s="3">
        <v>36.71</v>
      </c>
      <c r="L1014">
        <v>3</v>
      </c>
      <c r="M1014" s="3">
        <v>110.13</v>
      </c>
      <c r="N1014" s="1" t="s">
        <v>21</v>
      </c>
      <c r="O1014" s="1" t="s">
        <v>44</v>
      </c>
    </row>
    <row r="1015" spans="1:15" x14ac:dyDescent="0.3">
      <c r="A1015" s="1" t="s">
        <v>3496</v>
      </c>
      <c r="B1015" s="2">
        <v>45213</v>
      </c>
      <c r="C1015" s="1" t="s">
        <v>6673</v>
      </c>
      <c r="D1015" s="1" t="s">
        <v>133</v>
      </c>
      <c r="E1015">
        <v>2023</v>
      </c>
      <c r="F1015" s="1" t="s">
        <v>205</v>
      </c>
      <c r="G1015" s="1" t="s">
        <v>3497</v>
      </c>
      <c r="H1015" s="1" t="s">
        <v>1251</v>
      </c>
      <c r="I1015" s="1" t="s">
        <v>1252</v>
      </c>
      <c r="J1015" s="1" t="s">
        <v>87</v>
      </c>
      <c r="K1015" s="3">
        <v>38.909999999999997</v>
      </c>
      <c r="L1015">
        <v>4</v>
      </c>
      <c r="M1015" s="3">
        <v>155.63999999999999</v>
      </c>
      <c r="N1015" s="1" t="s">
        <v>88</v>
      </c>
      <c r="O1015" s="1" t="s">
        <v>44</v>
      </c>
    </row>
    <row r="1016" spans="1:15" x14ac:dyDescent="0.3">
      <c r="A1016" s="1" t="s">
        <v>3498</v>
      </c>
      <c r="B1016" s="2">
        <v>45139</v>
      </c>
      <c r="C1016" s="1" t="s">
        <v>6671</v>
      </c>
      <c r="D1016" s="1" t="s">
        <v>90</v>
      </c>
      <c r="E1016">
        <v>2023</v>
      </c>
      <c r="F1016" s="1" t="s">
        <v>2022</v>
      </c>
      <c r="G1016" s="1" t="s">
        <v>3499</v>
      </c>
      <c r="H1016" s="1" t="s">
        <v>1557</v>
      </c>
      <c r="I1016" s="1" t="s">
        <v>3500</v>
      </c>
      <c r="J1016" s="1" t="s">
        <v>87</v>
      </c>
      <c r="K1016" s="3">
        <v>5.81</v>
      </c>
      <c r="L1016">
        <v>5</v>
      </c>
      <c r="M1016" s="3">
        <v>29.05</v>
      </c>
      <c r="N1016" s="1" t="s">
        <v>6669</v>
      </c>
      <c r="O1016" s="1" t="s">
        <v>193</v>
      </c>
    </row>
    <row r="1017" spans="1:15" x14ac:dyDescent="0.3">
      <c r="A1017" s="1" t="s">
        <v>3501</v>
      </c>
      <c r="B1017" s="2">
        <v>45601</v>
      </c>
      <c r="C1017" s="1" t="s">
        <v>6671</v>
      </c>
      <c r="D1017" s="1" t="s">
        <v>54</v>
      </c>
      <c r="E1017">
        <v>2024</v>
      </c>
      <c r="F1017" s="1" t="s">
        <v>91</v>
      </c>
      <c r="G1017" s="1" t="s">
        <v>1457</v>
      </c>
      <c r="H1017" s="1" t="s">
        <v>3355</v>
      </c>
      <c r="I1017" s="1" t="s">
        <v>3356</v>
      </c>
      <c r="J1017" s="1" t="s">
        <v>87</v>
      </c>
      <c r="K1017" s="3">
        <v>30.9</v>
      </c>
      <c r="L1017">
        <v>3</v>
      </c>
      <c r="M1017" s="3">
        <v>92.7</v>
      </c>
      <c r="N1017" s="1" t="s">
        <v>21</v>
      </c>
      <c r="O1017" s="1" t="s">
        <v>44</v>
      </c>
    </row>
    <row r="1018" spans="1:15" x14ac:dyDescent="0.3">
      <c r="A1018" s="1" t="s">
        <v>3502</v>
      </c>
      <c r="B1018" s="2">
        <v>44824</v>
      </c>
      <c r="C1018" s="1" t="s">
        <v>6671</v>
      </c>
      <c r="D1018" s="1" t="s">
        <v>60</v>
      </c>
      <c r="E1018">
        <v>2022</v>
      </c>
      <c r="F1018" s="1" t="s">
        <v>3503</v>
      </c>
      <c r="G1018" s="1" t="s">
        <v>3504</v>
      </c>
      <c r="H1018" s="1" t="s">
        <v>3505</v>
      </c>
      <c r="I1018" s="1" t="s">
        <v>3506</v>
      </c>
      <c r="J1018" s="1" t="s">
        <v>51</v>
      </c>
      <c r="K1018" s="3">
        <v>23.47</v>
      </c>
      <c r="L1018">
        <v>4</v>
      </c>
      <c r="M1018" s="3">
        <v>93.88</v>
      </c>
      <c r="N1018" s="1" t="s">
        <v>21</v>
      </c>
      <c r="O1018" s="1" t="s">
        <v>37</v>
      </c>
    </row>
    <row r="1019" spans="1:15" x14ac:dyDescent="0.3">
      <c r="A1019" s="1" t="s">
        <v>3507</v>
      </c>
      <c r="B1019" s="2">
        <v>45677</v>
      </c>
      <c r="C1019" s="1" t="s">
        <v>6667</v>
      </c>
      <c r="D1019" s="1" t="s">
        <v>210</v>
      </c>
      <c r="E1019">
        <v>2025</v>
      </c>
      <c r="F1019" s="1" t="s">
        <v>1906</v>
      </c>
      <c r="G1019" s="1" t="s">
        <v>2271</v>
      </c>
      <c r="H1019" s="1" t="s">
        <v>1365</v>
      </c>
      <c r="I1019" s="1" t="s">
        <v>2264</v>
      </c>
      <c r="J1019" s="1" t="s">
        <v>20</v>
      </c>
      <c r="K1019" s="3">
        <v>39.93</v>
      </c>
      <c r="L1019">
        <v>3</v>
      </c>
      <c r="M1019" s="3">
        <v>119.79</v>
      </c>
      <c r="N1019" s="1" t="s">
        <v>6669</v>
      </c>
      <c r="O1019" s="1" t="s">
        <v>95</v>
      </c>
    </row>
    <row r="1020" spans="1:15" x14ac:dyDescent="0.3">
      <c r="A1020" s="1" t="s">
        <v>3508</v>
      </c>
      <c r="B1020" s="2">
        <v>45251</v>
      </c>
      <c r="C1020" s="1" t="s">
        <v>6671</v>
      </c>
      <c r="D1020" s="1" t="s">
        <v>54</v>
      </c>
      <c r="E1020">
        <v>2023</v>
      </c>
      <c r="F1020" s="1" t="s">
        <v>1649</v>
      </c>
      <c r="G1020" s="1" t="s">
        <v>1650</v>
      </c>
      <c r="H1020" s="1" t="s">
        <v>923</v>
      </c>
      <c r="I1020" s="1" t="s">
        <v>924</v>
      </c>
      <c r="J1020" s="1" t="s">
        <v>70</v>
      </c>
      <c r="K1020" s="3">
        <v>33.47</v>
      </c>
      <c r="L1020">
        <v>5</v>
      </c>
      <c r="M1020" s="3">
        <v>167.35</v>
      </c>
      <c r="N1020" s="1" t="s">
        <v>21</v>
      </c>
      <c r="O1020" s="1" t="s">
        <v>80</v>
      </c>
    </row>
    <row r="1021" spans="1:15" x14ac:dyDescent="0.3">
      <c r="A1021" s="1" t="s">
        <v>3509</v>
      </c>
      <c r="B1021" s="2">
        <v>45051</v>
      </c>
      <c r="C1021" s="1" t="s">
        <v>6668</v>
      </c>
      <c r="D1021" s="1" t="s">
        <v>46</v>
      </c>
      <c r="E1021">
        <v>2023</v>
      </c>
      <c r="F1021" s="1" t="s">
        <v>396</v>
      </c>
      <c r="G1021" s="1" t="s">
        <v>397</v>
      </c>
      <c r="H1021" s="1" t="s">
        <v>228</v>
      </c>
      <c r="I1021" s="1" t="s">
        <v>3510</v>
      </c>
      <c r="J1021" s="1" t="s">
        <v>87</v>
      </c>
      <c r="K1021" s="3">
        <v>30.18</v>
      </c>
      <c r="L1021">
        <v>2</v>
      </c>
      <c r="M1021" s="3">
        <v>60.36</v>
      </c>
      <c r="N1021" s="1" t="s">
        <v>88</v>
      </c>
      <c r="O1021" s="1" t="s">
        <v>30</v>
      </c>
    </row>
    <row r="1022" spans="1:15" x14ac:dyDescent="0.3">
      <c r="A1022" s="1" t="s">
        <v>3511</v>
      </c>
      <c r="B1022" s="2">
        <v>45138</v>
      </c>
      <c r="C1022" s="1" t="s">
        <v>6667</v>
      </c>
      <c r="D1022" s="1" t="s">
        <v>32</v>
      </c>
      <c r="E1022">
        <v>2023</v>
      </c>
      <c r="F1022" s="1" t="s">
        <v>1500</v>
      </c>
      <c r="G1022" s="1" t="s">
        <v>1501</v>
      </c>
      <c r="H1022" s="1" t="s">
        <v>603</v>
      </c>
      <c r="I1022" s="1" t="s">
        <v>3512</v>
      </c>
      <c r="J1022" s="1" t="s">
        <v>87</v>
      </c>
      <c r="K1022" s="3">
        <v>19.66</v>
      </c>
      <c r="L1022">
        <v>2</v>
      </c>
      <c r="M1022" s="3">
        <v>39.32</v>
      </c>
      <c r="N1022" s="1" t="s">
        <v>6669</v>
      </c>
      <c r="O1022" s="1" t="s">
        <v>44</v>
      </c>
    </row>
    <row r="1023" spans="1:15" x14ac:dyDescent="0.3">
      <c r="A1023" s="1" t="s">
        <v>3513</v>
      </c>
      <c r="B1023" s="2">
        <v>45338</v>
      </c>
      <c r="C1023" s="1" t="s">
        <v>6668</v>
      </c>
      <c r="D1023" s="1" t="s">
        <v>39</v>
      </c>
      <c r="E1023">
        <v>2024</v>
      </c>
      <c r="F1023" s="1" t="s">
        <v>414</v>
      </c>
      <c r="G1023" s="1" t="s">
        <v>1824</v>
      </c>
      <c r="H1023" s="1" t="s">
        <v>2779</v>
      </c>
      <c r="I1023" s="1" t="s">
        <v>3514</v>
      </c>
      <c r="J1023" s="1" t="s">
        <v>20</v>
      </c>
      <c r="K1023" s="3">
        <v>15.97</v>
      </c>
      <c r="L1023">
        <v>5</v>
      </c>
      <c r="M1023" s="3">
        <v>79.849999999999994</v>
      </c>
      <c r="N1023" s="1" t="s">
        <v>29</v>
      </c>
      <c r="O1023" s="1" t="s">
        <v>95</v>
      </c>
    </row>
    <row r="1024" spans="1:15" x14ac:dyDescent="0.3">
      <c r="A1024" s="1" t="s">
        <v>3515</v>
      </c>
      <c r="B1024" s="2">
        <v>45399</v>
      </c>
      <c r="C1024" s="1" t="s">
        <v>6670</v>
      </c>
      <c r="D1024" s="1" t="s">
        <v>82</v>
      </c>
      <c r="E1024">
        <v>2024</v>
      </c>
      <c r="F1024" s="1" t="s">
        <v>2353</v>
      </c>
      <c r="G1024" s="1" t="s">
        <v>2354</v>
      </c>
      <c r="H1024" s="1" t="s">
        <v>608</v>
      </c>
      <c r="I1024" s="1" t="s">
        <v>3516</v>
      </c>
      <c r="J1024" s="1" t="s">
        <v>70</v>
      </c>
      <c r="K1024" s="3">
        <v>34.43</v>
      </c>
      <c r="L1024">
        <v>5</v>
      </c>
      <c r="M1024" s="3">
        <v>172.15</v>
      </c>
      <c r="N1024" s="1" t="s">
        <v>21</v>
      </c>
      <c r="O1024" s="1" t="s">
        <v>37</v>
      </c>
    </row>
    <row r="1025" spans="1:15" x14ac:dyDescent="0.3">
      <c r="A1025" s="1" t="s">
        <v>3517</v>
      </c>
      <c r="B1025" s="2">
        <v>45800</v>
      </c>
      <c r="C1025" s="1" t="s">
        <v>6668</v>
      </c>
      <c r="D1025" s="1" t="s">
        <v>46</v>
      </c>
      <c r="E1025">
        <v>2025</v>
      </c>
      <c r="F1025" s="1" t="s">
        <v>3518</v>
      </c>
      <c r="G1025" s="1" t="s">
        <v>3519</v>
      </c>
      <c r="H1025" s="1" t="s">
        <v>2174</v>
      </c>
      <c r="I1025" s="1" t="s">
        <v>3520</v>
      </c>
      <c r="J1025" s="1" t="s">
        <v>20</v>
      </c>
      <c r="K1025" s="3">
        <v>30.78</v>
      </c>
      <c r="L1025">
        <v>2</v>
      </c>
      <c r="M1025" s="3">
        <v>61.56</v>
      </c>
      <c r="N1025" s="1" t="s">
        <v>6669</v>
      </c>
      <c r="O1025" s="1" t="s">
        <v>80</v>
      </c>
    </row>
    <row r="1026" spans="1:15" x14ac:dyDescent="0.3">
      <c r="A1026" s="1" t="s">
        <v>3521</v>
      </c>
      <c r="B1026" s="2">
        <v>45403</v>
      </c>
      <c r="C1026" s="1" t="s">
        <v>6666</v>
      </c>
      <c r="D1026" s="1" t="s">
        <v>82</v>
      </c>
      <c r="E1026">
        <v>2024</v>
      </c>
      <c r="F1026" s="1" t="s">
        <v>305</v>
      </c>
      <c r="G1026" s="1" t="s">
        <v>2841</v>
      </c>
      <c r="H1026" s="1" t="s">
        <v>1282</v>
      </c>
      <c r="I1026" s="1" t="s">
        <v>2601</v>
      </c>
      <c r="J1026" s="1" t="s">
        <v>70</v>
      </c>
      <c r="K1026" s="3">
        <v>16.100000000000001</v>
      </c>
      <c r="L1026">
        <v>5</v>
      </c>
      <c r="M1026" s="3">
        <v>80.5</v>
      </c>
      <c r="N1026" s="1" t="s">
        <v>29</v>
      </c>
      <c r="O1026" s="1" t="s">
        <v>22</v>
      </c>
    </row>
    <row r="1027" spans="1:15" x14ac:dyDescent="0.3">
      <c r="A1027" s="1" t="s">
        <v>3522</v>
      </c>
      <c r="B1027" s="2">
        <v>44868</v>
      </c>
      <c r="C1027" s="1" t="s">
        <v>6672</v>
      </c>
      <c r="D1027" s="1" t="s">
        <v>54</v>
      </c>
      <c r="E1027">
        <v>2022</v>
      </c>
      <c r="F1027" s="1" t="s">
        <v>3523</v>
      </c>
      <c r="G1027" s="1" t="s">
        <v>3524</v>
      </c>
      <c r="H1027" s="1" t="s">
        <v>3525</v>
      </c>
      <c r="I1027" s="1" t="s">
        <v>3526</v>
      </c>
      <c r="J1027" s="1" t="s">
        <v>20</v>
      </c>
      <c r="K1027" s="3">
        <v>19.579999999999998</v>
      </c>
      <c r="L1027">
        <v>5</v>
      </c>
      <c r="M1027" s="3">
        <v>97.9</v>
      </c>
      <c r="N1027" s="1" t="s">
        <v>6669</v>
      </c>
      <c r="O1027" s="1" t="s">
        <v>37</v>
      </c>
    </row>
    <row r="1028" spans="1:15" x14ac:dyDescent="0.3">
      <c r="A1028" s="1" t="s">
        <v>3527</v>
      </c>
      <c r="B1028" s="2">
        <v>45005</v>
      </c>
      <c r="C1028" s="1" t="s">
        <v>6667</v>
      </c>
      <c r="D1028" s="1" t="s">
        <v>15</v>
      </c>
      <c r="E1028">
        <v>2023</v>
      </c>
      <c r="F1028" s="1" t="s">
        <v>2345</v>
      </c>
      <c r="G1028" s="1" t="s">
        <v>2346</v>
      </c>
      <c r="H1028" s="1" t="s">
        <v>2234</v>
      </c>
      <c r="I1028" s="1" t="s">
        <v>2235</v>
      </c>
      <c r="J1028" s="1" t="s">
        <v>70</v>
      </c>
      <c r="K1028" s="3">
        <v>8.42</v>
      </c>
      <c r="L1028">
        <v>5</v>
      </c>
      <c r="M1028" s="3">
        <v>42.1</v>
      </c>
      <c r="N1028" s="1" t="s">
        <v>6669</v>
      </c>
      <c r="O1028" s="1" t="s">
        <v>44</v>
      </c>
    </row>
    <row r="1029" spans="1:15" x14ac:dyDescent="0.3">
      <c r="A1029" s="1" t="s">
        <v>3528</v>
      </c>
      <c r="B1029" s="2">
        <v>45501</v>
      </c>
      <c r="C1029" s="1" t="s">
        <v>6666</v>
      </c>
      <c r="D1029" s="1" t="s">
        <v>32</v>
      </c>
      <c r="E1029">
        <v>2024</v>
      </c>
      <c r="F1029" s="1" t="s">
        <v>3529</v>
      </c>
      <c r="G1029" s="1" t="s">
        <v>3530</v>
      </c>
      <c r="H1029" s="1" t="s">
        <v>3531</v>
      </c>
      <c r="I1029" s="1" t="s">
        <v>3532</v>
      </c>
      <c r="J1029" s="1" t="s">
        <v>20</v>
      </c>
      <c r="K1029" s="3">
        <v>11.1</v>
      </c>
      <c r="L1029">
        <v>5</v>
      </c>
      <c r="M1029" s="3">
        <v>55.5</v>
      </c>
      <c r="N1029" s="1" t="s">
        <v>21</v>
      </c>
      <c r="O1029" s="1" t="s">
        <v>37</v>
      </c>
    </row>
    <row r="1030" spans="1:15" x14ac:dyDescent="0.3">
      <c r="A1030" s="1" t="s">
        <v>3533</v>
      </c>
      <c r="B1030" s="2">
        <v>45155</v>
      </c>
      <c r="C1030" s="1" t="s">
        <v>6672</v>
      </c>
      <c r="D1030" s="1" t="s">
        <v>90</v>
      </c>
      <c r="E1030">
        <v>2023</v>
      </c>
      <c r="F1030" s="1" t="s">
        <v>1063</v>
      </c>
      <c r="G1030" s="1" t="s">
        <v>1064</v>
      </c>
      <c r="H1030" s="1" t="s">
        <v>856</v>
      </c>
      <c r="I1030" s="1" t="s">
        <v>1983</v>
      </c>
      <c r="J1030" s="1" t="s">
        <v>20</v>
      </c>
      <c r="K1030" s="3">
        <v>40.94</v>
      </c>
      <c r="L1030">
        <v>3</v>
      </c>
      <c r="M1030" s="3">
        <v>122.82</v>
      </c>
      <c r="N1030" s="1" t="s">
        <v>6669</v>
      </c>
      <c r="O1030" s="1" t="s">
        <v>95</v>
      </c>
    </row>
    <row r="1031" spans="1:15" x14ac:dyDescent="0.3">
      <c r="A1031" s="1" t="s">
        <v>3534</v>
      </c>
      <c r="B1031" s="2">
        <v>45597</v>
      </c>
      <c r="C1031" s="1" t="s">
        <v>6668</v>
      </c>
      <c r="D1031" s="1" t="s">
        <v>54</v>
      </c>
      <c r="E1031">
        <v>2024</v>
      </c>
      <c r="F1031" s="1" t="s">
        <v>481</v>
      </c>
      <c r="G1031" s="1" t="s">
        <v>482</v>
      </c>
      <c r="H1031" s="1" t="s">
        <v>1939</v>
      </c>
      <c r="I1031" s="1" t="s">
        <v>3535</v>
      </c>
      <c r="J1031" s="1" t="s">
        <v>20</v>
      </c>
      <c r="K1031" s="3">
        <v>21.97</v>
      </c>
      <c r="L1031">
        <v>4</v>
      </c>
      <c r="M1031" s="3">
        <v>87.88</v>
      </c>
      <c r="N1031" s="1" t="s">
        <v>6669</v>
      </c>
      <c r="O1031" s="1" t="s">
        <v>37</v>
      </c>
    </row>
    <row r="1032" spans="1:15" x14ac:dyDescent="0.3">
      <c r="A1032" s="1" t="s">
        <v>3536</v>
      </c>
      <c r="B1032" s="2">
        <v>45173</v>
      </c>
      <c r="C1032" s="1" t="s">
        <v>6667</v>
      </c>
      <c r="D1032" s="1" t="s">
        <v>60</v>
      </c>
      <c r="E1032">
        <v>2023</v>
      </c>
      <c r="F1032" s="1" t="s">
        <v>912</v>
      </c>
      <c r="G1032" s="1" t="s">
        <v>3537</v>
      </c>
      <c r="H1032" s="1" t="s">
        <v>891</v>
      </c>
      <c r="I1032" s="1" t="s">
        <v>3538</v>
      </c>
      <c r="J1032" s="1" t="s">
        <v>20</v>
      </c>
      <c r="K1032" s="3">
        <v>23.65</v>
      </c>
      <c r="L1032">
        <v>1</v>
      </c>
      <c r="M1032" s="3">
        <v>23.65</v>
      </c>
      <c r="N1032" s="1" t="s">
        <v>29</v>
      </c>
      <c r="O1032" s="1" t="s">
        <v>30</v>
      </c>
    </row>
    <row r="1033" spans="1:15" x14ac:dyDescent="0.3">
      <c r="A1033" s="1" t="s">
        <v>3539</v>
      </c>
      <c r="B1033" s="2">
        <v>45246</v>
      </c>
      <c r="C1033" s="1" t="s">
        <v>6672</v>
      </c>
      <c r="D1033" s="1" t="s">
        <v>54</v>
      </c>
      <c r="E1033">
        <v>2023</v>
      </c>
      <c r="F1033" s="1" t="s">
        <v>829</v>
      </c>
      <c r="G1033" s="1" t="s">
        <v>1099</v>
      </c>
      <c r="H1033" s="1" t="s">
        <v>1798</v>
      </c>
      <c r="I1033" s="1" t="s">
        <v>1799</v>
      </c>
      <c r="J1033" s="1" t="s">
        <v>70</v>
      </c>
      <c r="K1033" s="3">
        <v>30.48</v>
      </c>
      <c r="L1033">
        <v>1</v>
      </c>
      <c r="M1033" s="3">
        <v>30.48</v>
      </c>
      <c r="N1033" s="1" t="s">
        <v>88</v>
      </c>
      <c r="O1033" s="1" t="s">
        <v>22</v>
      </c>
    </row>
    <row r="1034" spans="1:15" x14ac:dyDescent="0.3">
      <c r="A1034" s="1" t="s">
        <v>3540</v>
      </c>
      <c r="B1034" s="2">
        <v>45447</v>
      </c>
      <c r="C1034" s="1" t="s">
        <v>6671</v>
      </c>
      <c r="D1034" s="1" t="s">
        <v>24</v>
      </c>
      <c r="E1034">
        <v>2024</v>
      </c>
      <c r="F1034" s="1" t="s">
        <v>3207</v>
      </c>
      <c r="G1034" s="1" t="s">
        <v>3208</v>
      </c>
      <c r="H1034" s="1" t="s">
        <v>1879</v>
      </c>
      <c r="I1034" s="1" t="s">
        <v>1880</v>
      </c>
      <c r="J1034" s="1" t="s">
        <v>20</v>
      </c>
      <c r="K1034" s="3">
        <v>24.63</v>
      </c>
      <c r="L1034">
        <v>2</v>
      </c>
      <c r="M1034" s="3">
        <v>49.26</v>
      </c>
      <c r="N1034" s="1" t="s">
        <v>6669</v>
      </c>
      <c r="O1034" s="1" t="s">
        <v>44</v>
      </c>
    </row>
    <row r="1035" spans="1:15" x14ac:dyDescent="0.3">
      <c r="A1035" s="1" t="s">
        <v>3541</v>
      </c>
      <c r="B1035" s="2">
        <v>45124</v>
      </c>
      <c r="C1035" s="1" t="s">
        <v>6667</v>
      </c>
      <c r="D1035" s="1" t="s">
        <v>32</v>
      </c>
      <c r="E1035">
        <v>2023</v>
      </c>
      <c r="F1035" s="1" t="s">
        <v>47</v>
      </c>
      <c r="G1035" s="1" t="s">
        <v>72</v>
      </c>
      <c r="H1035" s="1" t="s">
        <v>3542</v>
      </c>
      <c r="I1035" s="1" t="s">
        <v>3543</v>
      </c>
      <c r="J1035" s="1" t="s">
        <v>51</v>
      </c>
      <c r="K1035" s="3">
        <v>39.67</v>
      </c>
      <c r="L1035">
        <v>3</v>
      </c>
      <c r="M1035" s="3">
        <v>119.01</v>
      </c>
      <c r="N1035" s="1" t="s">
        <v>21</v>
      </c>
      <c r="O1035" s="1" t="s">
        <v>193</v>
      </c>
    </row>
    <row r="1036" spans="1:15" x14ac:dyDescent="0.3">
      <c r="A1036" s="1" t="s">
        <v>3544</v>
      </c>
      <c r="B1036" s="2">
        <v>44976</v>
      </c>
      <c r="C1036" s="1" t="s">
        <v>6666</v>
      </c>
      <c r="D1036" s="1" t="s">
        <v>39</v>
      </c>
      <c r="E1036">
        <v>2023</v>
      </c>
      <c r="F1036" s="1" t="s">
        <v>616</v>
      </c>
      <c r="G1036" s="1" t="s">
        <v>3545</v>
      </c>
      <c r="H1036" s="1" t="s">
        <v>678</v>
      </c>
      <c r="I1036" s="1" t="s">
        <v>2599</v>
      </c>
      <c r="J1036" s="1" t="s">
        <v>51</v>
      </c>
      <c r="K1036" s="3">
        <v>10.28</v>
      </c>
      <c r="L1036">
        <v>5</v>
      </c>
      <c r="M1036" s="3">
        <v>51.4</v>
      </c>
      <c r="N1036" s="1" t="s">
        <v>21</v>
      </c>
      <c r="O1036" s="1" t="s">
        <v>44</v>
      </c>
    </row>
    <row r="1037" spans="1:15" x14ac:dyDescent="0.3">
      <c r="A1037" s="1" t="s">
        <v>3546</v>
      </c>
      <c r="B1037" s="2">
        <v>45038</v>
      </c>
      <c r="C1037" s="1" t="s">
        <v>6673</v>
      </c>
      <c r="D1037" s="1" t="s">
        <v>82</v>
      </c>
      <c r="E1037">
        <v>2023</v>
      </c>
      <c r="F1037" s="1" t="s">
        <v>2014</v>
      </c>
      <c r="G1037" s="1" t="s">
        <v>2015</v>
      </c>
      <c r="H1037" s="1" t="s">
        <v>984</v>
      </c>
      <c r="I1037" s="1" t="s">
        <v>1711</v>
      </c>
      <c r="J1037" s="1" t="s">
        <v>20</v>
      </c>
      <c r="K1037" s="3">
        <v>23.53</v>
      </c>
      <c r="L1037">
        <v>2</v>
      </c>
      <c r="M1037" s="3">
        <v>47.06</v>
      </c>
      <c r="N1037" s="1" t="s">
        <v>6669</v>
      </c>
      <c r="O1037" s="1" t="s">
        <v>193</v>
      </c>
    </row>
    <row r="1038" spans="1:15" x14ac:dyDescent="0.3">
      <c r="A1038" s="1" t="s">
        <v>3547</v>
      </c>
      <c r="B1038" s="2">
        <v>44821</v>
      </c>
      <c r="C1038" s="1" t="s">
        <v>6673</v>
      </c>
      <c r="D1038" s="1" t="s">
        <v>60</v>
      </c>
      <c r="E1038">
        <v>2022</v>
      </c>
      <c r="F1038" s="1" t="s">
        <v>2154</v>
      </c>
      <c r="G1038" s="1" t="s">
        <v>3548</v>
      </c>
      <c r="H1038" s="1" t="s">
        <v>1381</v>
      </c>
      <c r="I1038" s="1" t="s">
        <v>1382</v>
      </c>
      <c r="J1038" s="1" t="s">
        <v>70</v>
      </c>
      <c r="K1038" s="3">
        <v>31.77</v>
      </c>
      <c r="L1038">
        <v>4</v>
      </c>
      <c r="M1038" s="3">
        <v>127.08</v>
      </c>
      <c r="N1038" s="1" t="s">
        <v>6669</v>
      </c>
      <c r="O1038" s="1" t="s">
        <v>44</v>
      </c>
    </row>
    <row r="1039" spans="1:15" x14ac:dyDescent="0.3">
      <c r="A1039" s="1" t="s">
        <v>3549</v>
      </c>
      <c r="B1039" s="2">
        <v>45132</v>
      </c>
      <c r="C1039" s="1" t="s">
        <v>6671</v>
      </c>
      <c r="D1039" s="1" t="s">
        <v>32</v>
      </c>
      <c r="E1039">
        <v>2023</v>
      </c>
      <c r="F1039" s="1" t="s">
        <v>1942</v>
      </c>
      <c r="G1039" s="1" t="s">
        <v>3399</v>
      </c>
      <c r="H1039" s="1" t="s">
        <v>2356</v>
      </c>
      <c r="I1039" s="1" t="s">
        <v>2547</v>
      </c>
      <c r="J1039" s="1" t="s">
        <v>70</v>
      </c>
      <c r="K1039" s="3">
        <v>25.13</v>
      </c>
      <c r="L1039">
        <v>2</v>
      </c>
      <c r="M1039" s="3">
        <v>50.26</v>
      </c>
      <c r="N1039" s="1" t="s">
        <v>29</v>
      </c>
      <c r="O1039" s="1" t="s">
        <v>52</v>
      </c>
    </row>
    <row r="1040" spans="1:15" x14ac:dyDescent="0.3">
      <c r="A1040" s="1" t="s">
        <v>3550</v>
      </c>
      <c r="B1040" s="2">
        <v>45523</v>
      </c>
      <c r="C1040" s="1" t="s">
        <v>6667</v>
      </c>
      <c r="D1040" s="1" t="s">
        <v>90</v>
      </c>
      <c r="E1040">
        <v>2024</v>
      </c>
      <c r="F1040" s="1" t="s">
        <v>1254</v>
      </c>
      <c r="G1040" s="1" t="s">
        <v>3551</v>
      </c>
      <c r="H1040" s="1" t="s">
        <v>3235</v>
      </c>
      <c r="I1040" s="1" t="s">
        <v>3236</v>
      </c>
      <c r="J1040" s="1" t="s">
        <v>20</v>
      </c>
      <c r="K1040" s="3">
        <v>33.18</v>
      </c>
      <c r="L1040">
        <v>4</v>
      </c>
      <c r="M1040" s="3">
        <v>132.72</v>
      </c>
      <c r="N1040" s="1" t="s">
        <v>6669</v>
      </c>
      <c r="O1040" s="1" t="s">
        <v>22</v>
      </c>
    </row>
    <row r="1041" spans="1:15" x14ac:dyDescent="0.3">
      <c r="A1041" s="1" t="s">
        <v>3552</v>
      </c>
      <c r="B1041" s="2">
        <v>45815</v>
      </c>
      <c r="C1041" s="1" t="s">
        <v>6673</v>
      </c>
      <c r="D1041" s="1" t="s">
        <v>24</v>
      </c>
      <c r="E1041">
        <v>2025</v>
      </c>
      <c r="F1041" s="1" t="s">
        <v>3553</v>
      </c>
      <c r="G1041" s="1" t="s">
        <v>3554</v>
      </c>
      <c r="H1041" s="1" t="s">
        <v>2356</v>
      </c>
      <c r="I1041" s="1" t="s">
        <v>2357</v>
      </c>
      <c r="J1041" s="1" t="s">
        <v>70</v>
      </c>
      <c r="K1041" s="3">
        <v>27.45</v>
      </c>
      <c r="L1041">
        <v>4</v>
      </c>
      <c r="M1041" s="3">
        <v>109.8</v>
      </c>
      <c r="N1041" s="1" t="s">
        <v>6669</v>
      </c>
      <c r="O1041" s="1" t="s">
        <v>22</v>
      </c>
    </row>
    <row r="1042" spans="1:15" x14ac:dyDescent="0.3">
      <c r="A1042" s="1" t="s">
        <v>3555</v>
      </c>
      <c r="B1042" s="2">
        <v>44859</v>
      </c>
      <c r="C1042" s="1" t="s">
        <v>6671</v>
      </c>
      <c r="D1042" s="1" t="s">
        <v>133</v>
      </c>
      <c r="E1042">
        <v>2022</v>
      </c>
      <c r="F1042" s="1" t="s">
        <v>1422</v>
      </c>
      <c r="G1042" s="1" t="s">
        <v>1423</v>
      </c>
      <c r="H1042" s="1" t="s">
        <v>1398</v>
      </c>
      <c r="I1042" s="1" t="s">
        <v>1399</v>
      </c>
      <c r="J1042" s="1" t="s">
        <v>20</v>
      </c>
      <c r="K1042" s="3">
        <v>43.02</v>
      </c>
      <c r="L1042">
        <v>2</v>
      </c>
      <c r="M1042" s="3">
        <v>86.04</v>
      </c>
      <c r="N1042" s="1" t="s">
        <v>6669</v>
      </c>
      <c r="O1042" s="1" t="s">
        <v>37</v>
      </c>
    </row>
    <row r="1043" spans="1:15" x14ac:dyDescent="0.3">
      <c r="A1043" s="1" t="s">
        <v>3556</v>
      </c>
      <c r="B1043" s="2">
        <v>45317</v>
      </c>
      <c r="C1043" s="1" t="s">
        <v>6668</v>
      </c>
      <c r="D1043" s="1" t="s">
        <v>210</v>
      </c>
      <c r="E1043">
        <v>2024</v>
      </c>
      <c r="F1043" s="1" t="s">
        <v>2477</v>
      </c>
      <c r="G1043" s="1" t="s">
        <v>2478</v>
      </c>
      <c r="H1043" s="1" t="s">
        <v>3557</v>
      </c>
      <c r="I1043" s="1" t="s">
        <v>3558</v>
      </c>
      <c r="J1043" s="1" t="s">
        <v>20</v>
      </c>
      <c r="K1043" s="3">
        <v>23.25</v>
      </c>
      <c r="L1043">
        <v>1</v>
      </c>
      <c r="M1043" s="3">
        <v>23.25</v>
      </c>
      <c r="N1043" s="1" t="s">
        <v>21</v>
      </c>
      <c r="O1043" s="1" t="s">
        <v>22</v>
      </c>
    </row>
    <row r="1044" spans="1:15" x14ac:dyDescent="0.3">
      <c r="A1044" s="1" t="s">
        <v>3559</v>
      </c>
      <c r="B1044" s="2">
        <v>45606</v>
      </c>
      <c r="C1044" s="1" t="s">
        <v>6666</v>
      </c>
      <c r="D1044" s="1" t="s">
        <v>54</v>
      </c>
      <c r="E1044">
        <v>2024</v>
      </c>
      <c r="F1044" s="1" t="s">
        <v>1215</v>
      </c>
      <c r="G1044" s="1" t="s">
        <v>3560</v>
      </c>
      <c r="H1044" s="1" t="s">
        <v>2115</v>
      </c>
      <c r="I1044" s="1" t="s">
        <v>2116</v>
      </c>
      <c r="J1044" s="1" t="s">
        <v>70</v>
      </c>
      <c r="K1044" s="3">
        <v>29.91</v>
      </c>
      <c r="L1044">
        <v>4</v>
      </c>
      <c r="M1044" s="3">
        <v>119.64</v>
      </c>
      <c r="N1044" s="1" t="s">
        <v>6669</v>
      </c>
      <c r="O1044" s="1" t="s">
        <v>193</v>
      </c>
    </row>
    <row r="1045" spans="1:15" x14ac:dyDescent="0.3">
      <c r="A1045" s="1" t="s">
        <v>3561</v>
      </c>
      <c r="B1045" s="2">
        <v>45088</v>
      </c>
      <c r="C1045" s="1" t="s">
        <v>6666</v>
      </c>
      <c r="D1045" s="1" t="s">
        <v>24</v>
      </c>
      <c r="E1045">
        <v>2023</v>
      </c>
      <c r="F1045" s="1" t="s">
        <v>1549</v>
      </c>
      <c r="G1045" s="1" t="s">
        <v>3312</v>
      </c>
      <c r="H1045" s="1" t="s">
        <v>3562</v>
      </c>
      <c r="I1045" s="1" t="s">
        <v>3563</v>
      </c>
      <c r="J1045" s="1" t="s">
        <v>70</v>
      </c>
      <c r="K1045" s="3">
        <v>49.4</v>
      </c>
      <c r="L1045">
        <v>5</v>
      </c>
      <c r="M1045" s="3">
        <v>247</v>
      </c>
      <c r="N1045" s="1" t="s">
        <v>6669</v>
      </c>
      <c r="O1045" s="1" t="s">
        <v>193</v>
      </c>
    </row>
    <row r="1046" spans="1:15" x14ac:dyDescent="0.3">
      <c r="A1046" s="1" t="s">
        <v>3564</v>
      </c>
      <c r="B1046" s="2">
        <v>45512</v>
      </c>
      <c r="C1046" s="1" t="s">
        <v>6672</v>
      </c>
      <c r="D1046" s="1" t="s">
        <v>90</v>
      </c>
      <c r="E1046">
        <v>2024</v>
      </c>
      <c r="F1046" s="1" t="s">
        <v>3395</v>
      </c>
      <c r="G1046" s="1" t="s">
        <v>3396</v>
      </c>
      <c r="H1046" s="1" t="s">
        <v>3565</v>
      </c>
      <c r="I1046" s="1" t="s">
        <v>3566</v>
      </c>
      <c r="J1046" s="1" t="s">
        <v>20</v>
      </c>
      <c r="K1046" s="3">
        <v>28.7</v>
      </c>
      <c r="L1046">
        <v>3</v>
      </c>
      <c r="M1046" s="3">
        <v>86.1</v>
      </c>
      <c r="N1046" s="1" t="s">
        <v>29</v>
      </c>
      <c r="O1046" s="1" t="s">
        <v>80</v>
      </c>
    </row>
    <row r="1047" spans="1:15" x14ac:dyDescent="0.3">
      <c r="A1047" s="1" t="s">
        <v>3567</v>
      </c>
      <c r="B1047" s="2">
        <v>45186</v>
      </c>
      <c r="C1047" s="1" t="s">
        <v>6666</v>
      </c>
      <c r="D1047" s="1" t="s">
        <v>60</v>
      </c>
      <c r="E1047">
        <v>2023</v>
      </c>
      <c r="F1047" s="1" t="s">
        <v>2051</v>
      </c>
      <c r="G1047" s="1" t="s">
        <v>3568</v>
      </c>
      <c r="H1047" s="1" t="s">
        <v>1410</v>
      </c>
      <c r="I1047" s="1" t="s">
        <v>3569</v>
      </c>
      <c r="J1047" s="1" t="s">
        <v>70</v>
      </c>
      <c r="K1047" s="3">
        <v>27.98</v>
      </c>
      <c r="L1047">
        <v>2</v>
      </c>
      <c r="M1047" s="3">
        <v>55.96</v>
      </c>
      <c r="N1047" s="1" t="s">
        <v>6669</v>
      </c>
      <c r="O1047" s="1" t="s">
        <v>30</v>
      </c>
    </row>
    <row r="1048" spans="1:15" x14ac:dyDescent="0.3">
      <c r="A1048" s="1" t="s">
        <v>3570</v>
      </c>
      <c r="B1048" s="2">
        <v>45624</v>
      </c>
      <c r="C1048" s="1" t="s">
        <v>6672</v>
      </c>
      <c r="D1048" s="1" t="s">
        <v>54</v>
      </c>
      <c r="E1048">
        <v>2024</v>
      </c>
      <c r="F1048" s="1" t="s">
        <v>1040</v>
      </c>
      <c r="G1048" s="1" t="s">
        <v>3571</v>
      </c>
      <c r="H1048" s="1" t="s">
        <v>1108</v>
      </c>
      <c r="I1048" s="1" t="s">
        <v>1109</v>
      </c>
      <c r="J1048" s="1" t="s">
        <v>70</v>
      </c>
      <c r="K1048" s="3">
        <v>31.28</v>
      </c>
      <c r="L1048">
        <v>1</v>
      </c>
      <c r="M1048" s="3">
        <v>31.28</v>
      </c>
      <c r="N1048" s="1" t="s">
        <v>21</v>
      </c>
      <c r="O1048" s="1" t="s">
        <v>95</v>
      </c>
    </row>
    <row r="1049" spans="1:15" x14ac:dyDescent="0.3">
      <c r="A1049" s="1" t="s">
        <v>3572</v>
      </c>
      <c r="B1049" s="2">
        <v>44903</v>
      </c>
      <c r="C1049" s="1" t="s">
        <v>6672</v>
      </c>
      <c r="D1049" s="1" t="s">
        <v>107</v>
      </c>
      <c r="E1049">
        <v>2022</v>
      </c>
      <c r="F1049" s="1" t="s">
        <v>2399</v>
      </c>
      <c r="G1049" s="1" t="s">
        <v>2400</v>
      </c>
      <c r="H1049" s="1" t="s">
        <v>3573</v>
      </c>
      <c r="I1049" s="1" t="s">
        <v>3574</v>
      </c>
      <c r="J1049" s="1" t="s">
        <v>20</v>
      </c>
      <c r="K1049" s="3">
        <v>31.74</v>
      </c>
      <c r="L1049">
        <v>2</v>
      </c>
      <c r="M1049" s="3">
        <v>63.48</v>
      </c>
      <c r="N1049" s="1" t="s">
        <v>29</v>
      </c>
      <c r="O1049" s="1" t="s">
        <v>193</v>
      </c>
    </row>
    <row r="1050" spans="1:15" x14ac:dyDescent="0.3">
      <c r="A1050" s="1" t="s">
        <v>3575</v>
      </c>
      <c r="B1050" s="2">
        <v>44800</v>
      </c>
      <c r="C1050" s="1" t="s">
        <v>6673</v>
      </c>
      <c r="D1050" s="1" t="s">
        <v>90</v>
      </c>
      <c r="E1050">
        <v>2022</v>
      </c>
      <c r="F1050" s="1" t="s">
        <v>676</v>
      </c>
      <c r="G1050" s="1" t="s">
        <v>677</v>
      </c>
      <c r="H1050" s="1" t="s">
        <v>104</v>
      </c>
      <c r="I1050" s="1" t="s">
        <v>2445</v>
      </c>
      <c r="J1050" s="1" t="s">
        <v>70</v>
      </c>
      <c r="K1050" s="3">
        <v>12.39</v>
      </c>
      <c r="L1050">
        <v>3</v>
      </c>
      <c r="M1050" s="3">
        <v>37.17</v>
      </c>
      <c r="N1050" s="1" t="s">
        <v>6669</v>
      </c>
      <c r="O1050" s="1" t="s">
        <v>44</v>
      </c>
    </row>
    <row r="1051" spans="1:15" x14ac:dyDescent="0.3">
      <c r="A1051" s="1" t="s">
        <v>3576</v>
      </c>
      <c r="B1051" s="2">
        <v>45089</v>
      </c>
      <c r="C1051" s="1" t="s">
        <v>6667</v>
      </c>
      <c r="D1051" s="1" t="s">
        <v>24</v>
      </c>
      <c r="E1051">
        <v>2023</v>
      </c>
      <c r="F1051" s="1" t="s">
        <v>2192</v>
      </c>
      <c r="G1051" s="1" t="s">
        <v>3577</v>
      </c>
      <c r="H1051" s="1" t="s">
        <v>580</v>
      </c>
      <c r="I1051" s="1" t="s">
        <v>3578</v>
      </c>
      <c r="J1051" s="1" t="s">
        <v>51</v>
      </c>
      <c r="K1051" s="3">
        <v>9.68</v>
      </c>
      <c r="L1051">
        <v>4</v>
      </c>
      <c r="M1051" s="3">
        <v>38.72</v>
      </c>
      <c r="N1051" s="1" t="s">
        <v>88</v>
      </c>
      <c r="O1051" s="1" t="s">
        <v>193</v>
      </c>
    </row>
    <row r="1052" spans="1:15" x14ac:dyDescent="0.3">
      <c r="A1052" s="1" t="s">
        <v>3579</v>
      </c>
      <c r="B1052" s="2">
        <v>45068</v>
      </c>
      <c r="C1052" s="1" t="s">
        <v>6667</v>
      </c>
      <c r="D1052" s="1" t="s">
        <v>46</v>
      </c>
      <c r="E1052">
        <v>2023</v>
      </c>
      <c r="F1052" s="1" t="s">
        <v>1264</v>
      </c>
      <c r="G1052" s="1" t="s">
        <v>1333</v>
      </c>
      <c r="H1052" s="1" t="s">
        <v>1194</v>
      </c>
      <c r="I1052" s="1" t="s">
        <v>3580</v>
      </c>
      <c r="J1052" s="1" t="s">
        <v>70</v>
      </c>
      <c r="K1052" s="3">
        <v>20.54</v>
      </c>
      <c r="L1052">
        <v>2</v>
      </c>
      <c r="M1052" s="3">
        <v>41.08</v>
      </c>
      <c r="N1052" s="1" t="s">
        <v>29</v>
      </c>
      <c r="O1052" s="1" t="s">
        <v>95</v>
      </c>
    </row>
    <row r="1053" spans="1:15" x14ac:dyDescent="0.3">
      <c r="A1053" s="1" t="s">
        <v>3581</v>
      </c>
      <c r="B1053" s="2">
        <v>45321</v>
      </c>
      <c r="C1053" s="1" t="s">
        <v>6671</v>
      </c>
      <c r="D1053" s="1" t="s">
        <v>210</v>
      </c>
      <c r="E1053">
        <v>2024</v>
      </c>
      <c r="F1053" s="1" t="s">
        <v>1700</v>
      </c>
      <c r="G1053" s="1" t="s">
        <v>1701</v>
      </c>
      <c r="H1053" s="1" t="s">
        <v>2403</v>
      </c>
      <c r="I1053" s="1" t="s">
        <v>3582</v>
      </c>
      <c r="J1053" s="1" t="s">
        <v>51</v>
      </c>
      <c r="K1053" s="3">
        <v>37.67</v>
      </c>
      <c r="L1053">
        <v>3</v>
      </c>
      <c r="M1053" s="3">
        <v>113.01</v>
      </c>
      <c r="N1053" s="1" t="s">
        <v>6669</v>
      </c>
      <c r="O1053" s="1" t="s">
        <v>37</v>
      </c>
    </row>
    <row r="1054" spans="1:15" x14ac:dyDescent="0.3">
      <c r="A1054" s="1" t="s">
        <v>3583</v>
      </c>
      <c r="B1054" s="2">
        <v>45038</v>
      </c>
      <c r="C1054" s="1" t="s">
        <v>6673</v>
      </c>
      <c r="D1054" s="1" t="s">
        <v>82</v>
      </c>
      <c r="E1054">
        <v>2023</v>
      </c>
      <c r="F1054" s="1" t="s">
        <v>3584</v>
      </c>
      <c r="G1054" s="1" t="s">
        <v>3585</v>
      </c>
      <c r="H1054" s="1" t="s">
        <v>540</v>
      </c>
      <c r="I1054" s="1" t="s">
        <v>2631</v>
      </c>
      <c r="J1054" s="1" t="s">
        <v>51</v>
      </c>
      <c r="K1054" s="3">
        <v>46.66</v>
      </c>
      <c r="L1054">
        <v>1</v>
      </c>
      <c r="M1054" s="3">
        <v>46.66</v>
      </c>
      <c r="N1054" s="1" t="s">
        <v>88</v>
      </c>
      <c r="O1054" s="1" t="s">
        <v>52</v>
      </c>
    </row>
    <row r="1055" spans="1:15" x14ac:dyDescent="0.3">
      <c r="A1055" s="1" t="s">
        <v>3586</v>
      </c>
      <c r="B1055" s="2">
        <v>45328</v>
      </c>
      <c r="C1055" s="1" t="s">
        <v>6671</v>
      </c>
      <c r="D1055" s="1" t="s">
        <v>39</v>
      </c>
      <c r="E1055">
        <v>2024</v>
      </c>
      <c r="F1055" s="1" t="s">
        <v>1596</v>
      </c>
      <c r="G1055" s="1" t="s">
        <v>2630</v>
      </c>
      <c r="H1055" s="1" t="s">
        <v>2174</v>
      </c>
      <c r="I1055" s="1" t="s">
        <v>3048</v>
      </c>
      <c r="J1055" s="1" t="s">
        <v>20</v>
      </c>
      <c r="K1055" s="3">
        <v>17.329999999999998</v>
      </c>
      <c r="L1055">
        <v>5</v>
      </c>
      <c r="M1055" s="3">
        <v>86.65</v>
      </c>
      <c r="N1055" s="1" t="s">
        <v>29</v>
      </c>
      <c r="O1055" s="1" t="s">
        <v>44</v>
      </c>
    </row>
    <row r="1056" spans="1:15" x14ac:dyDescent="0.3">
      <c r="A1056" s="1" t="s">
        <v>3587</v>
      </c>
      <c r="B1056" s="2">
        <v>45779</v>
      </c>
      <c r="C1056" s="1" t="s">
        <v>6668</v>
      </c>
      <c r="D1056" s="1" t="s">
        <v>46</v>
      </c>
      <c r="E1056">
        <v>2025</v>
      </c>
      <c r="F1056" s="1" t="s">
        <v>245</v>
      </c>
      <c r="G1056" s="1" t="s">
        <v>1534</v>
      </c>
      <c r="H1056" s="1" t="s">
        <v>1541</v>
      </c>
      <c r="I1056" s="1" t="s">
        <v>1542</v>
      </c>
      <c r="J1056" s="1" t="s">
        <v>51</v>
      </c>
      <c r="K1056" s="3">
        <v>24.54</v>
      </c>
      <c r="L1056">
        <v>1</v>
      </c>
      <c r="M1056" s="3">
        <v>24.54</v>
      </c>
      <c r="N1056" s="1" t="s">
        <v>21</v>
      </c>
      <c r="O1056" s="1" t="s">
        <v>95</v>
      </c>
    </row>
    <row r="1057" spans="1:15" x14ac:dyDescent="0.3">
      <c r="A1057" s="1" t="s">
        <v>3588</v>
      </c>
      <c r="B1057" s="2">
        <v>45350</v>
      </c>
      <c r="C1057" s="1" t="s">
        <v>6670</v>
      </c>
      <c r="D1057" s="1" t="s">
        <v>39</v>
      </c>
      <c r="E1057">
        <v>2024</v>
      </c>
      <c r="F1057" s="1" t="s">
        <v>495</v>
      </c>
      <c r="G1057" s="1" t="s">
        <v>3589</v>
      </c>
      <c r="H1057" s="1" t="s">
        <v>1100</v>
      </c>
      <c r="I1057" s="1" t="s">
        <v>1101</v>
      </c>
      <c r="J1057" s="1" t="s">
        <v>20</v>
      </c>
      <c r="K1057" s="3">
        <v>7.33</v>
      </c>
      <c r="L1057">
        <v>2</v>
      </c>
      <c r="M1057" s="3">
        <v>14.66</v>
      </c>
      <c r="N1057" s="1" t="s">
        <v>88</v>
      </c>
      <c r="O1057" s="1" t="s">
        <v>44</v>
      </c>
    </row>
    <row r="1058" spans="1:15" x14ac:dyDescent="0.3">
      <c r="A1058" s="1" t="s">
        <v>3590</v>
      </c>
      <c r="B1058" s="2">
        <v>45552</v>
      </c>
      <c r="C1058" s="1" t="s">
        <v>6671</v>
      </c>
      <c r="D1058" s="1" t="s">
        <v>60</v>
      </c>
      <c r="E1058">
        <v>2024</v>
      </c>
      <c r="F1058" s="1" t="s">
        <v>3136</v>
      </c>
      <c r="G1058" s="1" t="s">
        <v>3137</v>
      </c>
      <c r="H1058" s="1" t="s">
        <v>2106</v>
      </c>
      <c r="I1058" s="1" t="s">
        <v>3591</v>
      </c>
      <c r="J1058" s="1" t="s">
        <v>87</v>
      </c>
      <c r="K1058" s="3">
        <v>35.68</v>
      </c>
      <c r="L1058">
        <v>5</v>
      </c>
      <c r="M1058" s="3">
        <v>178.4</v>
      </c>
      <c r="N1058" s="1" t="s">
        <v>21</v>
      </c>
      <c r="O1058" s="1" t="s">
        <v>44</v>
      </c>
    </row>
    <row r="1059" spans="1:15" x14ac:dyDescent="0.3">
      <c r="A1059" s="1" t="s">
        <v>3592</v>
      </c>
      <c r="B1059" s="2">
        <v>44934</v>
      </c>
      <c r="C1059" s="1" t="s">
        <v>6666</v>
      </c>
      <c r="D1059" s="1" t="s">
        <v>210</v>
      </c>
      <c r="E1059">
        <v>2023</v>
      </c>
      <c r="F1059" s="1" t="s">
        <v>1254</v>
      </c>
      <c r="G1059" s="1" t="s">
        <v>3593</v>
      </c>
      <c r="H1059" s="1" t="s">
        <v>3594</v>
      </c>
      <c r="I1059" s="1" t="s">
        <v>3595</v>
      </c>
      <c r="J1059" s="1" t="s">
        <v>70</v>
      </c>
      <c r="K1059" s="3">
        <v>27.41</v>
      </c>
      <c r="L1059">
        <v>2</v>
      </c>
      <c r="M1059" s="3">
        <v>54.82</v>
      </c>
      <c r="N1059" s="1" t="s">
        <v>88</v>
      </c>
      <c r="O1059" s="1" t="s">
        <v>193</v>
      </c>
    </row>
    <row r="1060" spans="1:15" x14ac:dyDescent="0.3">
      <c r="A1060" s="1" t="s">
        <v>3596</v>
      </c>
      <c r="B1060" s="2">
        <v>45227</v>
      </c>
      <c r="C1060" s="1" t="s">
        <v>6673</v>
      </c>
      <c r="D1060" s="1" t="s">
        <v>133</v>
      </c>
      <c r="E1060">
        <v>2023</v>
      </c>
      <c r="F1060" s="1" t="s">
        <v>992</v>
      </c>
      <c r="G1060" s="1" t="s">
        <v>993</v>
      </c>
      <c r="H1060" s="1" t="s">
        <v>3597</v>
      </c>
      <c r="I1060" s="1" t="s">
        <v>3598</v>
      </c>
      <c r="J1060" s="1" t="s">
        <v>20</v>
      </c>
      <c r="K1060" s="3">
        <v>48.84</v>
      </c>
      <c r="L1060">
        <v>4</v>
      </c>
      <c r="M1060" s="3">
        <v>195.36</v>
      </c>
      <c r="N1060" s="1" t="s">
        <v>6669</v>
      </c>
      <c r="O1060" s="1" t="s">
        <v>80</v>
      </c>
    </row>
    <row r="1061" spans="1:15" x14ac:dyDescent="0.3">
      <c r="A1061" s="1" t="s">
        <v>3599</v>
      </c>
      <c r="B1061" s="2">
        <v>45439</v>
      </c>
      <c r="C1061" s="1" t="s">
        <v>6667</v>
      </c>
      <c r="D1061" s="1" t="s">
        <v>46</v>
      </c>
      <c r="E1061">
        <v>2024</v>
      </c>
      <c r="F1061" s="1" t="s">
        <v>1680</v>
      </c>
      <c r="G1061" s="1" t="s">
        <v>3600</v>
      </c>
      <c r="H1061" s="1" t="s">
        <v>752</v>
      </c>
      <c r="I1061" s="1" t="s">
        <v>3601</v>
      </c>
      <c r="J1061" s="1" t="s">
        <v>87</v>
      </c>
      <c r="K1061" s="3">
        <v>12.71</v>
      </c>
      <c r="L1061">
        <v>5</v>
      </c>
      <c r="M1061" s="3">
        <v>63.55</v>
      </c>
      <c r="N1061" s="1" t="s">
        <v>88</v>
      </c>
      <c r="O1061" s="1" t="s">
        <v>52</v>
      </c>
    </row>
    <row r="1062" spans="1:15" x14ac:dyDescent="0.3">
      <c r="A1062" s="1" t="s">
        <v>3602</v>
      </c>
      <c r="B1062" s="2">
        <v>45292</v>
      </c>
      <c r="C1062" s="1" t="s">
        <v>6667</v>
      </c>
      <c r="D1062" s="1" t="s">
        <v>210</v>
      </c>
      <c r="E1062">
        <v>2024</v>
      </c>
      <c r="F1062" s="1" t="s">
        <v>471</v>
      </c>
      <c r="G1062" s="1" t="s">
        <v>472</v>
      </c>
      <c r="H1062" s="1" t="s">
        <v>3425</v>
      </c>
      <c r="I1062" s="1" t="s">
        <v>3603</v>
      </c>
      <c r="J1062" s="1" t="s">
        <v>51</v>
      </c>
      <c r="K1062" s="3">
        <v>19.14</v>
      </c>
      <c r="L1062">
        <v>1</v>
      </c>
      <c r="M1062" s="3">
        <v>19.14</v>
      </c>
      <c r="N1062" s="1" t="s">
        <v>21</v>
      </c>
      <c r="O1062" s="1" t="s">
        <v>44</v>
      </c>
    </row>
    <row r="1063" spans="1:15" x14ac:dyDescent="0.3">
      <c r="A1063" s="1" t="s">
        <v>3604</v>
      </c>
      <c r="B1063" s="2">
        <v>45545</v>
      </c>
      <c r="C1063" s="1" t="s">
        <v>6671</v>
      </c>
      <c r="D1063" s="1" t="s">
        <v>60</v>
      </c>
      <c r="E1063">
        <v>2024</v>
      </c>
      <c r="F1063" s="1" t="s">
        <v>3605</v>
      </c>
      <c r="G1063" s="1" t="s">
        <v>3606</v>
      </c>
      <c r="H1063" s="1" t="s">
        <v>1243</v>
      </c>
      <c r="I1063" s="1" t="s">
        <v>2087</v>
      </c>
      <c r="J1063" s="1" t="s">
        <v>70</v>
      </c>
      <c r="K1063" s="3">
        <v>35.630000000000003</v>
      </c>
      <c r="L1063">
        <v>4</v>
      </c>
      <c r="M1063" s="3">
        <v>142.52000000000001</v>
      </c>
      <c r="N1063" s="1" t="s">
        <v>29</v>
      </c>
      <c r="O1063" s="1" t="s">
        <v>37</v>
      </c>
    </row>
    <row r="1064" spans="1:15" x14ac:dyDescent="0.3">
      <c r="A1064" s="1" t="s">
        <v>3607</v>
      </c>
      <c r="B1064" s="2">
        <v>45255</v>
      </c>
      <c r="C1064" s="1" t="s">
        <v>6673</v>
      </c>
      <c r="D1064" s="1" t="s">
        <v>54</v>
      </c>
      <c r="E1064">
        <v>2023</v>
      </c>
      <c r="F1064" s="1" t="s">
        <v>118</v>
      </c>
      <c r="G1064" s="1" t="s">
        <v>2431</v>
      </c>
      <c r="H1064" s="1" t="s">
        <v>1530</v>
      </c>
      <c r="I1064" s="1" t="s">
        <v>3608</v>
      </c>
      <c r="J1064" s="1" t="s">
        <v>20</v>
      </c>
      <c r="K1064" s="3">
        <v>35.01</v>
      </c>
      <c r="L1064">
        <v>1</v>
      </c>
      <c r="M1064" s="3">
        <v>35.01</v>
      </c>
      <c r="N1064" s="1" t="s">
        <v>29</v>
      </c>
      <c r="O1064" s="1" t="s">
        <v>193</v>
      </c>
    </row>
    <row r="1065" spans="1:15" x14ac:dyDescent="0.3">
      <c r="A1065" s="1" t="s">
        <v>3609</v>
      </c>
      <c r="B1065" s="2">
        <v>45838</v>
      </c>
      <c r="C1065" s="1" t="s">
        <v>6667</v>
      </c>
      <c r="D1065" s="1" t="s">
        <v>24</v>
      </c>
      <c r="E1065">
        <v>2025</v>
      </c>
      <c r="F1065" s="1" t="s">
        <v>91</v>
      </c>
      <c r="G1065" s="1" t="s">
        <v>562</v>
      </c>
      <c r="H1065" s="1" t="s">
        <v>3133</v>
      </c>
      <c r="I1065" s="1" t="s">
        <v>3134</v>
      </c>
      <c r="J1065" s="1" t="s">
        <v>87</v>
      </c>
      <c r="K1065" s="3">
        <v>46.98</v>
      </c>
      <c r="L1065">
        <v>2</v>
      </c>
      <c r="M1065" s="3">
        <v>93.96</v>
      </c>
      <c r="N1065" s="1" t="s">
        <v>21</v>
      </c>
      <c r="O1065" s="1" t="s">
        <v>37</v>
      </c>
    </row>
    <row r="1066" spans="1:15" x14ac:dyDescent="0.3">
      <c r="A1066" s="1" t="s">
        <v>3610</v>
      </c>
      <c r="B1066" s="2">
        <v>45717</v>
      </c>
      <c r="C1066" s="1" t="s">
        <v>6673</v>
      </c>
      <c r="D1066" s="1" t="s">
        <v>15</v>
      </c>
      <c r="E1066">
        <v>2025</v>
      </c>
      <c r="F1066" s="1" t="s">
        <v>123</v>
      </c>
      <c r="G1066" s="1" t="s">
        <v>3611</v>
      </c>
      <c r="H1066" s="1" t="s">
        <v>645</v>
      </c>
      <c r="I1066" s="1" t="s">
        <v>646</v>
      </c>
      <c r="J1066" s="1" t="s">
        <v>70</v>
      </c>
      <c r="K1066" s="3">
        <v>45.48</v>
      </c>
      <c r="L1066">
        <v>2</v>
      </c>
      <c r="M1066" s="3">
        <v>90.96</v>
      </c>
      <c r="N1066" s="1" t="s">
        <v>21</v>
      </c>
      <c r="O1066" s="1" t="s">
        <v>22</v>
      </c>
    </row>
    <row r="1067" spans="1:15" x14ac:dyDescent="0.3">
      <c r="A1067" s="1" t="s">
        <v>3612</v>
      </c>
      <c r="B1067" s="2">
        <v>45487</v>
      </c>
      <c r="C1067" s="1" t="s">
        <v>6666</v>
      </c>
      <c r="D1067" s="1" t="s">
        <v>32</v>
      </c>
      <c r="E1067">
        <v>2024</v>
      </c>
      <c r="F1067" s="1" t="s">
        <v>944</v>
      </c>
      <c r="G1067" s="1" t="s">
        <v>3613</v>
      </c>
      <c r="H1067" s="1" t="s">
        <v>2886</v>
      </c>
      <c r="I1067" s="1" t="s">
        <v>2887</v>
      </c>
      <c r="J1067" s="1" t="s">
        <v>87</v>
      </c>
      <c r="K1067" s="3">
        <v>16.11</v>
      </c>
      <c r="L1067">
        <v>3</v>
      </c>
      <c r="M1067" s="3">
        <v>48.33</v>
      </c>
      <c r="N1067" s="1" t="s">
        <v>88</v>
      </c>
      <c r="O1067" s="1" t="s">
        <v>52</v>
      </c>
    </row>
    <row r="1068" spans="1:15" x14ac:dyDescent="0.3">
      <c r="A1068" s="1" t="s">
        <v>3614</v>
      </c>
      <c r="B1068" s="2">
        <v>45543</v>
      </c>
      <c r="C1068" s="1" t="s">
        <v>6666</v>
      </c>
      <c r="D1068" s="1" t="s">
        <v>60</v>
      </c>
      <c r="E1068">
        <v>2024</v>
      </c>
      <c r="F1068" s="1" t="s">
        <v>2372</v>
      </c>
      <c r="G1068" s="1" t="s">
        <v>3615</v>
      </c>
      <c r="H1068" s="1" t="s">
        <v>1158</v>
      </c>
      <c r="I1068" s="1" t="s">
        <v>3448</v>
      </c>
      <c r="J1068" s="1" t="s">
        <v>70</v>
      </c>
      <c r="K1068" s="3">
        <v>17.399999999999999</v>
      </c>
      <c r="L1068">
        <v>2</v>
      </c>
      <c r="M1068" s="3">
        <v>34.799999999999997</v>
      </c>
      <c r="N1068" s="1" t="s">
        <v>21</v>
      </c>
      <c r="O1068" s="1" t="s">
        <v>22</v>
      </c>
    </row>
    <row r="1069" spans="1:15" x14ac:dyDescent="0.3">
      <c r="A1069" s="1" t="s">
        <v>3616</v>
      </c>
      <c r="B1069" s="2">
        <v>45231</v>
      </c>
      <c r="C1069" s="1" t="s">
        <v>6670</v>
      </c>
      <c r="D1069" s="1" t="s">
        <v>54</v>
      </c>
      <c r="E1069">
        <v>2023</v>
      </c>
      <c r="F1069" s="1" t="s">
        <v>2406</v>
      </c>
      <c r="G1069" s="1" t="s">
        <v>2407</v>
      </c>
      <c r="H1069" s="1" t="s">
        <v>950</v>
      </c>
      <c r="I1069" s="1" t="s">
        <v>3617</v>
      </c>
      <c r="J1069" s="1" t="s">
        <v>70</v>
      </c>
      <c r="K1069" s="3">
        <v>48.81</v>
      </c>
      <c r="L1069">
        <v>3</v>
      </c>
      <c r="M1069" s="3">
        <v>146.43</v>
      </c>
      <c r="N1069" s="1" t="s">
        <v>6669</v>
      </c>
      <c r="O1069" s="1" t="s">
        <v>37</v>
      </c>
    </row>
    <row r="1070" spans="1:15" x14ac:dyDescent="0.3">
      <c r="A1070" s="1" t="s">
        <v>3618</v>
      </c>
      <c r="B1070" s="2">
        <v>45555</v>
      </c>
      <c r="C1070" s="1" t="s">
        <v>6668</v>
      </c>
      <c r="D1070" s="1" t="s">
        <v>60</v>
      </c>
      <c r="E1070">
        <v>2024</v>
      </c>
      <c r="F1070" s="1" t="s">
        <v>658</v>
      </c>
      <c r="G1070" s="1" t="s">
        <v>3619</v>
      </c>
      <c r="H1070" s="1" t="s">
        <v>3620</v>
      </c>
      <c r="I1070" s="1" t="s">
        <v>3621</v>
      </c>
      <c r="J1070" s="1" t="s">
        <v>70</v>
      </c>
      <c r="K1070" s="3">
        <v>10.35</v>
      </c>
      <c r="L1070">
        <v>5</v>
      </c>
      <c r="M1070" s="3">
        <v>51.75</v>
      </c>
      <c r="N1070" s="1" t="s">
        <v>6669</v>
      </c>
      <c r="O1070" s="1" t="s">
        <v>37</v>
      </c>
    </row>
    <row r="1071" spans="1:15" x14ac:dyDescent="0.3">
      <c r="A1071" s="1" t="s">
        <v>3622</v>
      </c>
      <c r="B1071" s="2">
        <v>45206</v>
      </c>
      <c r="C1071" s="1" t="s">
        <v>6673</v>
      </c>
      <c r="D1071" s="1" t="s">
        <v>133</v>
      </c>
      <c r="E1071">
        <v>2023</v>
      </c>
      <c r="F1071" s="1" t="s">
        <v>755</v>
      </c>
      <c r="G1071" s="1" t="s">
        <v>756</v>
      </c>
      <c r="H1071" s="1" t="s">
        <v>2658</v>
      </c>
      <c r="I1071" s="1" t="s">
        <v>3623</v>
      </c>
      <c r="J1071" s="1" t="s">
        <v>20</v>
      </c>
      <c r="K1071" s="3">
        <v>20.82</v>
      </c>
      <c r="L1071">
        <v>2</v>
      </c>
      <c r="M1071" s="3">
        <v>41.64</v>
      </c>
      <c r="N1071" s="1" t="s">
        <v>6669</v>
      </c>
      <c r="O1071" s="1" t="s">
        <v>44</v>
      </c>
    </row>
    <row r="1072" spans="1:15" x14ac:dyDescent="0.3">
      <c r="A1072" s="1" t="s">
        <v>3624</v>
      </c>
      <c r="B1072" s="2">
        <v>45188</v>
      </c>
      <c r="C1072" s="1" t="s">
        <v>6671</v>
      </c>
      <c r="D1072" s="1" t="s">
        <v>60</v>
      </c>
      <c r="E1072">
        <v>2023</v>
      </c>
      <c r="F1072" s="1" t="s">
        <v>3625</v>
      </c>
      <c r="G1072" s="1" t="s">
        <v>3626</v>
      </c>
      <c r="H1072" s="1" t="s">
        <v>2604</v>
      </c>
      <c r="I1072" s="1" t="s">
        <v>2605</v>
      </c>
      <c r="J1072" s="1" t="s">
        <v>51</v>
      </c>
      <c r="K1072" s="3">
        <v>46.79</v>
      </c>
      <c r="L1072">
        <v>3</v>
      </c>
      <c r="M1072" s="3">
        <v>140.37</v>
      </c>
      <c r="N1072" s="1" t="s">
        <v>88</v>
      </c>
      <c r="O1072" s="1" t="s">
        <v>44</v>
      </c>
    </row>
    <row r="1073" spans="1:15" x14ac:dyDescent="0.3">
      <c r="A1073" s="1" t="s">
        <v>3627</v>
      </c>
      <c r="B1073" s="2">
        <v>45217</v>
      </c>
      <c r="C1073" s="1" t="s">
        <v>6670</v>
      </c>
      <c r="D1073" s="1" t="s">
        <v>133</v>
      </c>
      <c r="E1073">
        <v>2023</v>
      </c>
      <c r="F1073" s="1" t="s">
        <v>1280</v>
      </c>
      <c r="G1073" s="1" t="s">
        <v>1281</v>
      </c>
      <c r="H1073" s="1" t="s">
        <v>3573</v>
      </c>
      <c r="I1073" s="1" t="s">
        <v>3628</v>
      </c>
      <c r="J1073" s="1" t="s">
        <v>20</v>
      </c>
      <c r="K1073" s="3">
        <v>38.81</v>
      </c>
      <c r="L1073">
        <v>2</v>
      </c>
      <c r="M1073" s="3">
        <v>77.62</v>
      </c>
      <c r="N1073" s="1" t="s">
        <v>88</v>
      </c>
      <c r="O1073" s="1" t="s">
        <v>22</v>
      </c>
    </row>
    <row r="1074" spans="1:15" x14ac:dyDescent="0.3">
      <c r="A1074" s="1" t="s">
        <v>3629</v>
      </c>
      <c r="B1074" s="2">
        <v>45195</v>
      </c>
      <c r="C1074" s="1" t="s">
        <v>6671</v>
      </c>
      <c r="D1074" s="1" t="s">
        <v>60</v>
      </c>
      <c r="E1074">
        <v>2023</v>
      </c>
      <c r="F1074" s="1" t="s">
        <v>755</v>
      </c>
      <c r="G1074" s="1" t="s">
        <v>3630</v>
      </c>
      <c r="H1074" s="1" t="s">
        <v>593</v>
      </c>
      <c r="I1074" s="1" t="s">
        <v>2923</v>
      </c>
      <c r="J1074" s="1" t="s">
        <v>20</v>
      </c>
      <c r="K1074" s="3">
        <v>46.25</v>
      </c>
      <c r="L1074">
        <v>3</v>
      </c>
      <c r="M1074" s="3">
        <v>138.75</v>
      </c>
      <c r="N1074" s="1" t="s">
        <v>6669</v>
      </c>
      <c r="O1074" s="1" t="s">
        <v>52</v>
      </c>
    </row>
    <row r="1075" spans="1:15" x14ac:dyDescent="0.3">
      <c r="A1075" s="1" t="s">
        <v>3631</v>
      </c>
      <c r="B1075" s="2">
        <v>45833</v>
      </c>
      <c r="C1075" s="1" t="s">
        <v>6670</v>
      </c>
      <c r="D1075" s="1" t="s">
        <v>24</v>
      </c>
      <c r="E1075">
        <v>2025</v>
      </c>
      <c r="F1075" s="1" t="s">
        <v>3632</v>
      </c>
      <c r="G1075" s="1" t="s">
        <v>3633</v>
      </c>
      <c r="H1075" s="1" t="s">
        <v>2374</v>
      </c>
      <c r="I1075" s="1" t="s">
        <v>2375</v>
      </c>
      <c r="J1075" s="1" t="s">
        <v>70</v>
      </c>
      <c r="K1075" s="3">
        <v>6.6</v>
      </c>
      <c r="L1075">
        <v>1</v>
      </c>
      <c r="M1075" s="3">
        <v>6.6</v>
      </c>
      <c r="N1075" s="1" t="s">
        <v>6669</v>
      </c>
      <c r="O1075" s="1" t="s">
        <v>95</v>
      </c>
    </row>
    <row r="1076" spans="1:15" x14ac:dyDescent="0.3">
      <c r="A1076" s="1" t="s">
        <v>3634</v>
      </c>
      <c r="B1076" s="2">
        <v>44983</v>
      </c>
      <c r="C1076" s="1" t="s">
        <v>6666</v>
      </c>
      <c r="D1076" s="1" t="s">
        <v>39</v>
      </c>
      <c r="E1076">
        <v>2023</v>
      </c>
      <c r="F1076" s="1" t="s">
        <v>839</v>
      </c>
      <c r="G1076" s="1" t="s">
        <v>1161</v>
      </c>
      <c r="H1076" s="1" t="s">
        <v>68</v>
      </c>
      <c r="I1076" s="1" t="s">
        <v>3635</v>
      </c>
      <c r="J1076" s="1" t="s">
        <v>87</v>
      </c>
      <c r="K1076" s="3">
        <v>23.23</v>
      </c>
      <c r="L1076">
        <v>3</v>
      </c>
      <c r="M1076" s="3">
        <v>69.69</v>
      </c>
      <c r="N1076" s="1" t="s">
        <v>29</v>
      </c>
      <c r="O1076" s="1" t="s">
        <v>30</v>
      </c>
    </row>
    <row r="1077" spans="1:15" x14ac:dyDescent="0.3">
      <c r="A1077" s="1" t="s">
        <v>3636</v>
      </c>
      <c r="B1077" s="2">
        <v>45492</v>
      </c>
      <c r="C1077" s="1" t="s">
        <v>6668</v>
      </c>
      <c r="D1077" s="1" t="s">
        <v>32</v>
      </c>
      <c r="E1077">
        <v>2024</v>
      </c>
      <c r="F1077" s="1" t="s">
        <v>448</v>
      </c>
      <c r="G1077" s="1" t="s">
        <v>3637</v>
      </c>
      <c r="H1077" s="1" t="s">
        <v>3638</v>
      </c>
      <c r="I1077" s="1" t="s">
        <v>3639</v>
      </c>
      <c r="J1077" s="1" t="s">
        <v>70</v>
      </c>
      <c r="K1077" s="3">
        <v>27.75</v>
      </c>
      <c r="L1077">
        <v>1</v>
      </c>
      <c r="M1077" s="3">
        <v>27.75</v>
      </c>
      <c r="N1077" s="1" t="s">
        <v>6669</v>
      </c>
      <c r="O1077" s="1" t="s">
        <v>37</v>
      </c>
    </row>
    <row r="1078" spans="1:15" x14ac:dyDescent="0.3">
      <c r="A1078" s="1" t="s">
        <v>3640</v>
      </c>
      <c r="B1078" s="2">
        <v>45222</v>
      </c>
      <c r="C1078" s="1" t="s">
        <v>6667</v>
      </c>
      <c r="D1078" s="1" t="s">
        <v>133</v>
      </c>
      <c r="E1078">
        <v>2023</v>
      </c>
      <c r="F1078" s="1" t="s">
        <v>591</v>
      </c>
      <c r="G1078" s="1" t="s">
        <v>3641</v>
      </c>
      <c r="H1078" s="1" t="s">
        <v>712</v>
      </c>
      <c r="I1078" s="1" t="s">
        <v>3642</v>
      </c>
      <c r="J1078" s="1" t="s">
        <v>70</v>
      </c>
      <c r="K1078" s="3">
        <v>32.6</v>
      </c>
      <c r="L1078">
        <v>2</v>
      </c>
      <c r="M1078" s="3">
        <v>65.2</v>
      </c>
      <c r="N1078" s="1" t="s">
        <v>88</v>
      </c>
      <c r="O1078" s="1" t="s">
        <v>52</v>
      </c>
    </row>
    <row r="1079" spans="1:15" x14ac:dyDescent="0.3">
      <c r="A1079" s="1" t="s">
        <v>3643</v>
      </c>
      <c r="B1079" s="2">
        <v>45031</v>
      </c>
      <c r="C1079" s="1" t="s">
        <v>6673</v>
      </c>
      <c r="D1079" s="1" t="s">
        <v>82</v>
      </c>
      <c r="E1079">
        <v>2023</v>
      </c>
      <c r="F1079" s="1" t="s">
        <v>1290</v>
      </c>
      <c r="G1079" s="1" t="s">
        <v>3644</v>
      </c>
      <c r="H1079" s="1" t="s">
        <v>3645</v>
      </c>
      <c r="I1079" s="1" t="s">
        <v>3646</v>
      </c>
      <c r="J1079" s="1" t="s">
        <v>20</v>
      </c>
      <c r="K1079" s="3">
        <v>15.99</v>
      </c>
      <c r="L1079">
        <v>3</v>
      </c>
      <c r="M1079" s="3">
        <v>47.97</v>
      </c>
      <c r="N1079" s="1" t="s">
        <v>29</v>
      </c>
      <c r="O1079" s="1" t="s">
        <v>193</v>
      </c>
    </row>
    <row r="1080" spans="1:15" x14ac:dyDescent="0.3">
      <c r="A1080" s="1" t="s">
        <v>3647</v>
      </c>
      <c r="B1080" s="2">
        <v>45536</v>
      </c>
      <c r="C1080" s="1" t="s">
        <v>6666</v>
      </c>
      <c r="D1080" s="1" t="s">
        <v>60</v>
      </c>
      <c r="E1080">
        <v>2024</v>
      </c>
      <c r="F1080" s="1" t="s">
        <v>2143</v>
      </c>
      <c r="G1080" s="1" t="s">
        <v>2657</v>
      </c>
      <c r="H1080" s="1" t="s">
        <v>3648</v>
      </c>
      <c r="I1080" s="1" t="s">
        <v>3649</v>
      </c>
      <c r="J1080" s="1" t="s">
        <v>51</v>
      </c>
      <c r="K1080" s="3">
        <v>46.29</v>
      </c>
      <c r="L1080">
        <v>2</v>
      </c>
      <c r="M1080" s="3">
        <v>92.58</v>
      </c>
      <c r="N1080" s="1" t="s">
        <v>6669</v>
      </c>
      <c r="O1080" s="1" t="s">
        <v>30</v>
      </c>
    </row>
    <row r="1081" spans="1:15" x14ac:dyDescent="0.3">
      <c r="A1081" s="1" t="s">
        <v>3650</v>
      </c>
      <c r="B1081" s="2">
        <v>44879</v>
      </c>
      <c r="C1081" s="1" t="s">
        <v>6667</v>
      </c>
      <c r="D1081" s="1" t="s">
        <v>54</v>
      </c>
      <c r="E1081">
        <v>2022</v>
      </c>
      <c r="F1081" s="1" t="s">
        <v>1203</v>
      </c>
      <c r="G1081" s="1" t="s">
        <v>3651</v>
      </c>
      <c r="H1081" s="1" t="s">
        <v>821</v>
      </c>
      <c r="I1081" s="1" t="s">
        <v>822</v>
      </c>
      <c r="J1081" s="1" t="s">
        <v>20</v>
      </c>
      <c r="K1081" s="3">
        <v>9.83</v>
      </c>
      <c r="L1081">
        <v>2</v>
      </c>
      <c r="M1081" s="3">
        <v>19.66</v>
      </c>
      <c r="N1081" s="1" t="s">
        <v>6669</v>
      </c>
      <c r="O1081" s="1" t="s">
        <v>37</v>
      </c>
    </row>
    <row r="1082" spans="1:15" x14ac:dyDescent="0.3">
      <c r="A1082" s="1" t="s">
        <v>3652</v>
      </c>
      <c r="B1082" s="2">
        <v>45099</v>
      </c>
      <c r="C1082" s="1" t="s">
        <v>6672</v>
      </c>
      <c r="D1082" s="1" t="s">
        <v>24</v>
      </c>
      <c r="E1082">
        <v>2023</v>
      </c>
      <c r="F1082" s="1" t="s">
        <v>3653</v>
      </c>
      <c r="G1082" s="1" t="s">
        <v>3654</v>
      </c>
      <c r="H1082" s="1" t="s">
        <v>1990</v>
      </c>
      <c r="I1082" s="1" t="s">
        <v>3655</v>
      </c>
      <c r="J1082" s="1" t="s">
        <v>51</v>
      </c>
      <c r="K1082" s="3">
        <v>13.73</v>
      </c>
      <c r="L1082">
        <v>3</v>
      </c>
      <c r="M1082" s="3">
        <v>41.19</v>
      </c>
      <c r="N1082" s="1" t="s">
        <v>29</v>
      </c>
      <c r="O1082" s="1" t="s">
        <v>22</v>
      </c>
    </row>
    <row r="1083" spans="1:15" x14ac:dyDescent="0.3">
      <c r="A1083" s="1" t="s">
        <v>3656</v>
      </c>
      <c r="B1083" s="2">
        <v>45575</v>
      </c>
      <c r="C1083" s="1" t="s">
        <v>6672</v>
      </c>
      <c r="D1083" s="1" t="s">
        <v>133</v>
      </c>
      <c r="E1083">
        <v>2024</v>
      </c>
      <c r="F1083" s="1" t="s">
        <v>728</v>
      </c>
      <c r="G1083" s="1" t="s">
        <v>3657</v>
      </c>
      <c r="H1083" s="1" t="s">
        <v>1251</v>
      </c>
      <c r="I1083" s="1" t="s">
        <v>3658</v>
      </c>
      <c r="J1083" s="1" t="s">
        <v>87</v>
      </c>
      <c r="K1083" s="3">
        <v>15.95</v>
      </c>
      <c r="L1083">
        <v>5</v>
      </c>
      <c r="M1083" s="3">
        <v>79.75</v>
      </c>
      <c r="N1083" s="1" t="s">
        <v>6669</v>
      </c>
      <c r="O1083" s="1" t="s">
        <v>30</v>
      </c>
    </row>
    <row r="1084" spans="1:15" x14ac:dyDescent="0.3">
      <c r="A1084" s="1" t="s">
        <v>3659</v>
      </c>
      <c r="B1084" s="2">
        <v>45791</v>
      </c>
      <c r="C1084" s="1" t="s">
        <v>6670</v>
      </c>
      <c r="D1084" s="1" t="s">
        <v>46</v>
      </c>
      <c r="E1084">
        <v>2025</v>
      </c>
      <c r="F1084" s="1" t="s">
        <v>2813</v>
      </c>
      <c r="G1084" s="1" t="s">
        <v>3660</v>
      </c>
      <c r="H1084" s="1" t="s">
        <v>104</v>
      </c>
      <c r="I1084" s="1" t="s">
        <v>105</v>
      </c>
      <c r="J1084" s="1" t="s">
        <v>70</v>
      </c>
      <c r="K1084" s="3">
        <v>34.26</v>
      </c>
      <c r="L1084">
        <v>4</v>
      </c>
      <c r="M1084" s="3">
        <v>137.04</v>
      </c>
      <c r="N1084" s="1" t="s">
        <v>6669</v>
      </c>
      <c r="O1084" s="1" t="s">
        <v>80</v>
      </c>
    </row>
    <row r="1085" spans="1:15" x14ac:dyDescent="0.3">
      <c r="A1085" s="1" t="s">
        <v>3661</v>
      </c>
      <c r="B1085" s="2">
        <v>45570</v>
      </c>
      <c r="C1085" s="1" t="s">
        <v>6673</v>
      </c>
      <c r="D1085" s="1" t="s">
        <v>133</v>
      </c>
      <c r="E1085">
        <v>2024</v>
      </c>
      <c r="F1085" s="1" t="s">
        <v>3262</v>
      </c>
      <c r="G1085" s="1" t="s">
        <v>3662</v>
      </c>
      <c r="H1085" s="1" t="s">
        <v>3663</v>
      </c>
      <c r="I1085" s="1" t="s">
        <v>3664</v>
      </c>
      <c r="J1085" s="1" t="s">
        <v>51</v>
      </c>
      <c r="K1085" s="3">
        <v>18.34</v>
      </c>
      <c r="L1085">
        <v>1</v>
      </c>
      <c r="M1085" s="3">
        <v>18.34</v>
      </c>
      <c r="N1085" s="1" t="s">
        <v>29</v>
      </c>
      <c r="O1085" s="1" t="s">
        <v>193</v>
      </c>
    </row>
    <row r="1086" spans="1:15" x14ac:dyDescent="0.3">
      <c r="A1086" s="1" t="s">
        <v>3665</v>
      </c>
      <c r="B1086" s="2">
        <v>45569</v>
      </c>
      <c r="C1086" s="1" t="s">
        <v>6668</v>
      </c>
      <c r="D1086" s="1" t="s">
        <v>133</v>
      </c>
      <c r="E1086">
        <v>2024</v>
      </c>
      <c r="F1086" s="1" t="s">
        <v>819</v>
      </c>
      <c r="G1086" s="1" t="s">
        <v>1118</v>
      </c>
      <c r="H1086" s="1" t="s">
        <v>3666</v>
      </c>
      <c r="I1086" s="1" t="s">
        <v>3667</v>
      </c>
      <c r="J1086" s="1" t="s">
        <v>70</v>
      </c>
      <c r="K1086" s="3">
        <v>55.84</v>
      </c>
      <c r="L1086">
        <v>5</v>
      </c>
      <c r="M1086" s="3">
        <v>279.2</v>
      </c>
      <c r="N1086" s="1" t="s">
        <v>29</v>
      </c>
      <c r="O1086" s="1" t="s">
        <v>37</v>
      </c>
    </row>
    <row r="1087" spans="1:15" x14ac:dyDescent="0.3">
      <c r="A1087" s="1" t="s">
        <v>3668</v>
      </c>
      <c r="B1087" s="2">
        <v>45606</v>
      </c>
      <c r="C1087" s="1" t="s">
        <v>6666</v>
      </c>
      <c r="D1087" s="1" t="s">
        <v>54</v>
      </c>
      <c r="E1087">
        <v>2024</v>
      </c>
      <c r="F1087" s="1" t="s">
        <v>3669</v>
      </c>
      <c r="G1087" s="1" t="s">
        <v>3670</v>
      </c>
      <c r="H1087" s="1" t="s">
        <v>478</v>
      </c>
      <c r="I1087" s="1" t="s">
        <v>3671</v>
      </c>
      <c r="J1087" s="1" t="s">
        <v>20</v>
      </c>
      <c r="K1087" s="3">
        <v>49.51</v>
      </c>
      <c r="L1087">
        <v>2</v>
      </c>
      <c r="M1087" s="3">
        <v>99.02</v>
      </c>
      <c r="N1087" s="1" t="s">
        <v>21</v>
      </c>
      <c r="O1087" s="1" t="s">
        <v>52</v>
      </c>
    </row>
    <row r="1088" spans="1:15" x14ac:dyDescent="0.3">
      <c r="A1088" s="1" t="s">
        <v>3672</v>
      </c>
      <c r="B1088" s="2">
        <v>45600</v>
      </c>
      <c r="C1088" s="1" t="s">
        <v>6667</v>
      </c>
      <c r="D1088" s="1" t="s">
        <v>54</v>
      </c>
      <c r="E1088">
        <v>2024</v>
      </c>
      <c r="F1088" s="1" t="s">
        <v>2799</v>
      </c>
      <c r="G1088" s="1" t="s">
        <v>2800</v>
      </c>
      <c r="H1088" s="1" t="s">
        <v>3573</v>
      </c>
      <c r="I1088" s="1" t="s">
        <v>3628</v>
      </c>
      <c r="J1088" s="1" t="s">
        <v>70</v>
      </c>
      <c r="K1088" s="3">
        <v>39.619999999999997</v>
      </c>
      <c r="L1088">
        <v>1</v>
      </c>
      <c r="M1088" s="3">
        <v>39.619999999999997</v>
      </c>
      <c r="N1088" s="1" t="s">
        <v>21</v>
      </c>
      <c r="O1088" s="1" t="s">
        <v>193</v>
      </c>
    </row>
    <row r="1089" spans="1:15" x14ac:dyDescent="0.3">
      <c r="A1089" s="1" t="s">
        <v>3673</v>
      </c>
      <c r="B1089" s="2">
        <v>44827</v>
      </c>
      <c r="C1089" s="1" t="s">
        <v>6668</v>
      </c>
      <c r="D1089" s="1" t="s">
        <v>60</v>
      </c>
      <c r="E1089">
        <v>2022</v>
      </c>
      <c r="F1089" s="1" t="s">
        <v>1691</v>
      </c>
      <c r="G1089" s="1" t="s">
        <v>3674</v>
      </c>
      <c r="H1089" s="1" t="s">
        <v>508</v>
      </c>
      <c r="I1089" s="1" t="s">
        <v>509</v>
      </c>
      <c r="J1089" s="1" t="s">
        <v>70</v>
      </c>
      <c r="K1089" s="3">
        <v>20.77</v>
      </c>
      <c r="L1089">
        <v>3</v>
      </c>
      <c r="M1089" s="3">
        <v>62.31</v>
      </c>
      <c r="N1089" s="1" t="s">
        <v>21</v>
      </c>
      <c r="O1089" s="1" t="s">
        <v>22</v>
      </c>
    </row>
    <row r="1090" spans="1:15" x14ac:dyDescent="0.3">
      <c r="A1090" s="1" t="s">
        <v>3675</v>
      </c>
      <c r="B1090" s="2">
        <v>45528</v>
      </c>
      <c r="C1090" s="1" t="s">
        <v>6673</v>
      </c>
      <c r="D1090" s="1" t="s">
        <v>90</v>
      </c>
      <c r="E1090">
        <v>2024</v>
      </c>
      <c r="F1090" s="1" t="s">
        <v>636</v>
      </c>
      <c r="G1090" s="1" t="s">
        <v>1213</v>
      </c>
      <c r="H1090" s="1" t="s">
        <v>3676</v>
      </c>
      <c r="I1090" s="1" t="s">
        <v>3677</v>
      </c>
      <c r="J1090" s="1" t="s">
        <v>70</v>
      </c>
      <c r="K1090" s="3">
        <v>6.34</v>
      </c>
      <c r="L1090">
        <v>5</v>
      </c>
      <c r="M1090" s="3">
        <v>31.7</v>
      </c>
      <c r="N1090" s="1" t="s">
        <v>29</v>
      </c>
      <c r="O1090" s="1" t="s">
        <v>193</v>
      </c>
    </row>
    <row r="1091" spans="1:15" x14ac:dyDescent="0.3">
      <c r="A1091" s="1" t="s">
        <v>3678</v>
      </c>
      <c r="B1091" s="2">
        <v>45557</v>
      </c>
      <c r="C1091" s="1" t="s">
        <v>6666</v>
      </c>
      <c r="D1091" s="1" t="s">
        <v>60</v>
      </c>
      <c r="E1091">
        <v>2024</v>
      </c>
      <c r="F1091" s="1" t="s">
        <v>1819</v>
      </c>
      <c r="G1091" s="1" t="s">
        <v>3679</v>
      </c>
      <c r="H1091" s="1" t="s">
        <v>218</v>
      </c>
      <c r="I1091" s="1" t="s">
        <v>219</v>
      </c>
      <c r="J1091" s="1" t="s">
        <v>20</v>
      </c>
      <c r="K1091" s="3">
        <v>15.14</v>
      </c>
      <c r="L1091">
        <v>5</v>
      </c>
      <c r="M1091" s="3">
        <v>75.7</v>
      </c>
      <c r="N1091" s="1" t="s">
        <v>6669</v>
      </c>
      <c r="O1091" s="1" t="s">
        <v>22</v>
      </c>
    </row>
    <row r="1092" spans="1:15" x14ac:dyDescent="0.3">
      <c r="A1092" s="1" t="s">
        <v>3680</v>
      </c>
      <c r="B1092" s="2">
        <v>44859</v>
      </c>
      <c r="C1092" s="1" t="s">
        <v>6671</v>
      </c>
      <c r="D1092" s="1" t="s">
        <v>133</v>
      </c>
      <c r="E1092">
        <v>2022</v>
      </c>
      <c r="F1092" s="1" t="s">
        <v>2593</v>
      </c>
      <c r="G1092" s="1" t="s">
        <v>2594</v>
      </c>
      <c r="H1092" s="1" t="s">
        <v>42</v>
      </c>
      <c r="I1092" s="1" t="s">
        <v>43</v>
      </c>
      <c r="J1092" s="1" t="s">
        <v>70</v>
      </c>
      <c r="K1092" s="3">
        <v>30.79</v>
      </c>
      <c r="L1092">
        <v>4</v>
      </c>
      <c r="M1092" s="3">
        <v>123.16</v>
      </c>
      <c r="N1092" s="1" t="s">
        <v>29</v>
      </c>
      <c r="O1092" s="1" t="s">
        <v>37</v>
      </c>
    </row>
    <row r="1093" spans="1:15" x14ac:dyDescent="0.3">
      <c r="A1093" s="1" t="s">
        <v>3681</v>
      </c>
      <c r="B1093" s="2">
        <v>44950</v>
      </c>
      <c r="C1093" s="1" t="s">
        <v>6671</v>
      </c>
      <c r="D1093" s="1" t="s">
        <v>210</v>
      </c>
      <c r="E1093">
        <v>2023</v>
      </c>
      <c r="F1093" s="1" t="s">
        <v>3682</v>
      </c>
      <c r="G1093" s="1" t="s">
        <v>3683</v>
      </c>
      <c r="H1093" s="1" t="s">
        <v>955</v>
      </c>
      <c r="I1093" s="1" t="s">
        <v>956</v>
      </c>
      <c r="J1093" s="1" t="s">
        <v>70</v>
      </c>
      <c r="K1093" s="3">
        <v>5.89</v>
      </c>
      <c r="L1093">
        <v>5</v>
      </c>
      <c r="M1093" s="3">
        <v>29.45</v>
      </c>
      <c r="N1093" s="1" t="s">
        <v>21</v>
      </c>
      <c r="O1093" s="1" t="s">
        <v>44</v>
      </c>
    </row>
    <row r="1094" spans="1:15" x14ac:dyDescent="0.3">
      <c r="A1094" s="1" t="s">
        <v>3684</v>
      </c>
      <c r="B1094" s="2">
        <v>45587</v>
      </c>
      <c r="C1094" s="1" t="s">
        <v>6671</v>
      </c>
      <c r="D1094" s="1" t="s">
        <v>133</v>
      </c>
      <c r="E1094">
        <v>2024</v>
      </c>
      <c r="F1094" s="1" t="s">
        <v>3685</v>
      </c>
      <c r="G1094" s="1" t="s">
        <v>3686</v>
      </c>
      <c r="H1094" s="1" t="s">
        <v>3687</v>
      </c>
      <c r="I1094" s="1" t="s">
        <v>3688</v>
      </c>
      <c r="J1094" s="1" t="s">
        <v>87</v>
      </c>
      <c r="K1094" s="3">
        <v>19.190000000000001</v>
      </c>
      <c r="L1094">
        <v>4</v>
      </c>
      <c r="M1094" s="3">
        <v>76.760000000000005</v>
      </c>
      <c r="N1094" s="1" t="s">
        <v>21</v>
      </c>
      <c r="O1094" s="1" t="s">
        <v>37</v>
      </c>
    </row>
    <row r="1095" spans="1:15" x14ac:dyDescent="0.3">
      <c r="A1095" s="1" t="s">
        <v>3689</v>
      </c>
      <c r="B1095" s="2">
        <v>45011</v>
      </c>
      <c r="C1095" s="1" t="s">
        <v>6666</v>
      </c>
      <c r="D1095" s="1" t="s">
        <v>15</v>
      </c>
      <c r="E1095">
        <v>2023</v>
      </c>
      <c r="F1095" s="1" t="s">
        <v>3690</v>
      </c>
      <c r="G1095" s="1" t="s">
        <v>3691</v>
      </c>
      <c r="H1095" s="1" t="s">
        <v>2106</v>
      </c>
      <c r="I1095" s="1" t="s">
        <v>2107</v>
      </c>
      <c r="J1095" s="1" t="s">
        <v>87</v>
      </c>
      <c r="K1095" s="3">
        <v>7.47</v>
      </c>
      <c r="L1095">
        <v>3</v>
      </c>
      <c r="M1095" s="3">
        <v>22.41</v>
      </c>
      <c r="N1095" s="1" t="s">
        <v>21</v>
      </c>
      <c r="O1095" s="1" t="s">
        <v>95</v>
      </c>
    </row>
    <row r="1096" spans="1:15" x14ac:dyDescent="0.3">
      <c r="A1096" s="1" t="s">
        <v>3692</v>
      </c>
      <c r="B1096" s="2">
        <v>45603</v>
      </c>
      <c r="C1096" s="1" t="s">
        <v>6672</v>
      </c>
      <c r="D1096" s="1" t="s">
        <v>54</v>
      </c>
      <c r="E1096">
        <v>2024</v>
      </c>
      <c r="F1096" s="1" t="s">
        <v>3693</v>
      </c>
      <c r="G1096" s="1" t="s">
        <v>3694</v>
      </c>
      <c r="H1096" s="1" t="s">
        <v>156</v>
      </c>
      <c r="I1096" s="1" t="s">
        <v>157</v>
      </c>
      <c r="J1096" s="1" t="s">
        <v>20</v>
      </c>
      <c r="K1096" s="3">
        <v>29.96</v>
      </c>
      <c r="L1096">
        <v>4</v>
      </c>
      <c r="M1096" s="3">
        <v>119.84</v>
      </c>
      <c r="N1096" s="1" t="s">
        <v>88</v>
      </c>
      <c r="O1096" s="1" t="s">
        <v>52</v>
      </c>
    </row>
    <row r="1097" spans="1:15" x14ac:dyDescent="0.3">
      <c r="A1097" s="1" t="s">
        <v>3695</v>
      </c>
      <c r="B1097" s="2">
        <v>45439</v>
      </c>
      <c r="C1097" s="1" t="s">
        <v>6667</v>
      </c>
      <c r="D1097" s="1" t="s">
        <v>46</v>
      </c>
      <c r="E1097">
        <v>2024</v>
      </c>
      <c r="F1097" s="1" t="s">
        <v>481</v>
      </c>
      <c r="G1097" s="1" t="s">
        <v>2275</v>
      </c>
      <c r="H1097" s="1" t="s">
        <v>1677</v>
      </c>
      <c r="I1097" s="1" t="s">
        <v>3696</v>
      </c>
      <c r="J1097" s="1" t="s">
        <v>20</v>
      </c>
      <c r="K1097" s="3">
        <v>41.05</v>
      </c>
      <c r="L1097">
        <v>4</v>
      </c>
      <c r="M1097" s="3">
        <v>164.2</v>
      </c>
      <c r="N1097" s="1" t="s">
        <v>21</v>
      </c>
      <c r="O1097" s="1" t="s">
        <v>37</v>
      </c>
    </row>
    <row r="1098" spans="1:15" x14ac:dyDescent="0.3">
      <c r="A1098" s="1" t="s">
        <v>3697</v>
      </c>
      <c r="B1098" s="2">
        <v>45798</v>
      </c>
      <c r="C1098" s="1" t="s">
        <v>6670</v>
      </c>
      <c r="D1098" s="1" t="s">
        <v>46</v>
      </c>
      <c r="E1098">
        <v>2025</v>
      </c>
      <c r="F1098" s="1" t="s">
        <v>3698</v>
      </c>
      <c r="G1098" s="1" t="s">
        <v>3699</v>
      </c>
      <c r="H1098" s="1" t="s">
        <v>2074</v>
      </c>
      <c r="I1098" s="1" t="s">
        <v>3700</v>
      </c>
      <c r="J1098" s="1" t="s">
        <v>70</v>
      </c>
      <c r="K1098" s="3">
        <v>21.87</v>
      </c>
      <c r="L1098">
        <v>5</v>
      </c>
      <c r="M1098" s="3">
        <v>109.35</v>
      </c>
      <c r="N1098" s="1" t="s">
        <v>21</v>
      </c>
      <c r="O1098" s="1" t="s">
        <v>37</v>
      </c>
    </row>
    <row r="1099" spans="1:15" x14ac:dyDescent="0.3">
      <c r="A1099" s="1" t="s">
        <v>3701</v>
      </c>
      <c r="B1099" s="2">
        <v>45287</v>
      </c>
      <c r="C1099" s="1" t="s">
        <v>6670</v>
      </c>
      <c r="D1099" s="1" t="s">
        <v>107</v>
      </c>
      <c r="E1099">
        <v>2023</v>
      </c>
      <c r="F1099" s="1" t="s">
        <v>1906</v>
      </c>
      <c r="G1099" s="1" t="s">
        <v>1907</v>
      </c>
      <c r="H1099" s="1" t="s">
        <v>2604</v>
      </c>
      <c r="I1099" s="1" t="s">
        <v>3702</v>
      </c>
      <c r="J1099" s="1" t="s">
        <v>70</v>
      </c>
      <c r="K1099" s="3">
        <v>32.82</v>
      </c>
      <c r="L1099">
        <v>1</v>
      </c>
      <c r="M1099" s="3">
        <v>32.82</v>
      </c>
      <c r="N1099" s="1" t="s">
        <v>6669</v>
      </c>
      <c r="O1099" s="1" t="s">
        <v>44</v>
      </c>
    </row>
    <row r="1100" spans="1:15" x14ac:dyDescent="0.3">
      <c r="A1100" s="1" t="s">
        <v>3703</v>
      </c>
      <c r="B1100" s="2">
        <v>45665</v>
      </c>
      <c r="C1100" s="1" t="s">
        <v>6670</v>
      </c>
      <c r="D1100" s="1" t="s">
        <v>210</v>
      </c>
      <c r="E1100">
        <v>2025</v>
      </c>
      <c r="F1100" s="1" t="s">
        <v>2515</v>
      </c>
      <c r="G1100" s="1" t="s">
        <v>2516</v>
      </c>
      <c r="H1100" s="1" t="s">
        <v>478</v>
      </c>
      <c r="I1100" s="1" t="s">
        <v>3704</v>
      </c>
      <c r="J1100" s="1" t="s">
        <v>20</v>
      </c>
      <c r="K1100" s="3">
        <v>13.14</v>
      </c>
      <c r="L1100">
        <v>4</v>
      </c>
      <c r="M1100" s="3">
        <v>52.56</v>
      </c>
      <c r="N1100" s="1" t="s">
        <v>29</v>
      </c>
      <c r="O1100" s="1" t="s">
        <v>37</v>
      </c>
    </row>
    <row r="1101" spans="1:15" x14ac:dyDescent="0.3">
      <c r="A1101" s="1" t="s">
        <v>3705</v>
      </c>
      <c r="B1101" s="2">
        <v>45535</v>
      </c>
      <c r="C1101" s="1" t="s">
        <v>6673</v>
      </c>
      <c r="D1101" s="1" t="s">
        <v>90</v>
      </c>
      <c r="E1101">
        <v>2024</v>
      </c>
      <c r="F1101" s="1" t="s">
        <v>3706</v>
      </c>
      <c r="G1101" s="1" t="s">
        <v>3707</v>
      </c>
      <c r="H1101" s="1" t="s">
        <v>650</v>
      </c>
      <c r="I1101" s="1" t="s">
        <v>651</v>
      </c>
      <c r="J1101" s="1" t="s">
        <v>70</v>
      </c>
      <c r="K1101" s="3">
        <v>38.71</v>
      </c>
      <c r="L1101">
        <v>1</v>
      </c>
      <c r="M1101" s="3">
        <v>38.71</v>
      </c>
      <c r="N1101" s="1" t="s">
        <v>21</v>
      </c>
      <c r="O1101" s="1" t="s">
        <v>44</v>
      </c>
    </row>
    <row r="1102" spans="1:15" x14ac:dyDescent="0.3">
      <c r="A1102" s="1" t="s">
        <v>3708</v>
      </c>
      <c r="B1102" s="2">
        <v>45287</v>
      </c>
      <c r="C1102" s="1" t="s">
        <v>6670</v>
      </c>
      <c r="D1102" s="1" t="s">
        <v>107</v>
      </c>
      <c r="E1102">
        <v>2023</v>
      </c>
      <c r="F1102" s="1" t="s">
        <v>285</v>
      </c>
      <c r="G1102" s="1" t="s">
        <v>3709</v>
      </c>
      <c r="H1102" s="1" t="s">
        <v>2177</v>
      </c>
      <c r="I1102" s="1" t="s">
        <v>2178</v>
      </c>
      <c r="J1102" s="1" t="s">
        <v>87</v>
      </c>
      <c r="K1102" s="3">
        <v>16.28</v>
      </c>
      <c r="L1102">
        <v>4</v>
      </c>
      <c r="M1102" s="3">
        <v>65.12</v>
      </c>
      <c r="N1102" s="1" t="s">
        <v>6669</v>
      </c>
      <c r="O1102" s="1" t="s">
        <v>193</v>
      </c>
    </row>
    <row r="1103" spans="1:15" x14ac:dyDescent="0.3">
      <c r="A1103" s="1" t="s">
        <v>3710</v>
      </c>
      <c r="B1103" s="2">
        <v>44930</v>
      </c>
      <c r="C1103" s="1" t="s">
        <v>6670</v>
      </c>
      <c r="D1103" s="1" t="s">
        <v>210</v>
      </c>
      <c r="E1103">
        <v>2023</v>
      </c>
      <c r="F1103" s="1" t="s">
        <v>200</v>
      </c>
      <c r="G1103" s="1" t="s">
        <v>201</v>
      </c>
      <c r="H1103" s="1" t="s">
        <v>861</v>
      </c>
      <c r="I1103" s="1" t="s">
        <v>862</v>
      </c>
      <c r="J1103" s="1" t="s">
        <v>20</v>
      </c>
      <c r="K1103" s="3">
        <v>17.690000000000001</v>
      </c>
      <c r="L1103">
        <v>4</v>
      </c>
      <c r="M1103" s="3">
        <v>70.760000000000005</v>
      </c>
      <c r="N1103" s="1" t="s">
        <v>21</v>
      </c>
      <c r="O1103" s="1" t="s">
        <v>37</v>
      </c>
    </row>
    <row r="1104" spans="1:15" x14ac:dyDescent="0.3">
      <c r="A1104" s="1" t="s">
        <v>3711</v>
      </c>
      <c r="B1104" s="2">
        <v>45626</v>
      </c>
      <c r="C1104" s="1" t="s">
        <v>6673</v>
      </c>
      <c r="D1104" s="1" t="s">
        <v>54</v>
      </c>
      <c r="E1104">
        <v>2024</v>
      </c>
      <c r="F1104" s="1" t="s">
        <v>3712</v>
      </c>
      <c r="G1104" s="1" t="s">
        <v>3713</v>
      </c>
      <c r="H1104" s="1" t="s">
        <v>3149</v>
      </c>
      <c r="I1104" s="1" t="s">
        <v>3454</v>
      </c>
      <c r="J1104" s="1" t="s">
        <v>87</v>
      </c>
      <c r="K1104" s="3">
        <v>28.52</v>
      </c>
      <c r="L1104">
        <v>5</v>
      </c>
      <c r="M1104" s="3">
        <v>142.6</v>
      </c>
      <c r="N1104" s="1" t="s">
        <v>21</v>
      </c>
      <c r="O1104" s="1" t="s">
        <v>37</v>
      </c>
    </row>
    <row r="1105" spans="1:15" x14ac:dyDescent="0.3">
      <c r="A1105" s="1" t="s">
        <v>3714</v>
      </c>
      <c r="B1105" s="2">
        <v>45378</v>
      </c>
      <c r="C1105" s="1" t="s">
        <v>6670</v>
      </c>
      <c r="D1105" s="1" t="s">
        <v>15</v>
      </c>
      <c r="E1105">
        <v>2024</v>
      </c>
      <c r="F1105" s="1" t="s">
        <v>305</v>
      </c>
      <c r="G1105" s="1" t="s">
        <v>306</v>
      </c>
      <c r="H1105" s="1" t="s">
        <v>2627</v>
      </c>
      <c r="I1105" s="1" t="s">
        <v>3715</v>
      </c>
      <c r="J1105" s="1" t="s">
        <v>70</v>
      </c>
      <c r="K1105" s="3">
        <v>48.26</v>
      </c>
      <c r="L1105">
        <v>5</v>
      </c>
      <c r="M1105" s="3">
        <v>241.3</v>
      </c>
      <c r="N1105" s="1" t="s">
        <v>6669</v>
      </c>
      <c r="O1105" s="1" t="s">
        <v>30</v>
      </c>
    </row>
    <row r="1106" spans="1:15" x14ac:dyDescent="0.3">
      <c r="A1106" s="1" t="s">
        <v>3716</v>
      </c>
      <c r="B1106" s="2">
        <v>44960</v>
      </c>
      <c r="C1106" s="1" t="s">
        <v>6668</v>
      </c>
      <c r="D1106" s="1" t="s">
        <v>39</v>
      </c>
      <c r="E1106">
        <v>2023</v>
      </c>
      <c r="F1106" s="1" t="s">
        <v>2932</v>
      </c>
      <c r="G1106" s="1" t="s">
        <v>3341</v>
      </c>
      <c r="H1106" s="1" t="s">
        <v>806</v>
      </c>
      <c r="I1106" s="1" t="s">
        <v>3717</v>
      </c>
      <c r="J1106" s="1" t="s">
        <v>20</v>
      </c>
      <c r="K1106" s="3">
        <v>6.41</v>
      </c>
      <c r="L1106">
        <v>4</v>
      </c>
      <c r="M1106" s="3">
        <v>25.64</v>
      </c>
      <c r="N1106" s="1" t="s">
        <v>6669</v>
      </c>
      <c r="O1106" s="1" t="s">
        <v>193</v>
      </c>
    </row>
    <row r="1107" spans="1:15" x14ac:dyDescent="0.3">
      <c r="A1107" s="1" t="s">
        <v>3718</v>
      </c>
      <c r="B1107" s="2">
        <v>45563</v>
      </c>
      <c r="C1107" s="1" t="s">
        <v>6673</v>
      </c>
      <c r="D1107" s="1" t="s">
        <v>60</v>
      </c>
      <c r="E1107">
        <v>2024</v>
      </c>
      <c r="F1107" s="1" t="s">
        <v>490</v>
      </c>
      <c r="G1107" s="1" t="s">
        <v>3719</v>
      </c>
      <c r="H1107" s="1" t="s">
        <v>2521</v>
      </c>
      <c r="I1107" s="1" t="s">
        <v>2522</v>
      </c>
      <c r="J1107" s="1" t="s">
        <v>87</v>
      </c>
      <c r="K1107" s="3">
        <v>19.7</v>
      </c>
      <c r="L1107">
        <v>5</v>
      </c>
      <c r="M1107" s="3">
        <v>98.5</v>
      </c>
      <c r="N1107" s="1" t="s">
        <v>21</v>
      </c>
      <c r="O1107" s="1" t="s">
        <v>52</v>
      </c>
    </row>
    <row r="1108" spans="1:15" x14ac:dyDescent="0.3">
      <c r="A1108" s="1" t="s">
        <v>3720</v>
      </c>
      <c r="B1108" s="2">
        <v>45080</v>
      </c>
      <c r="C1108" s="1" t="s">
        <v>6673</v>
      </c>
      <c r="D1108" s="1" t="s">
        <v>24</v>
      </c>
      <c r="E1108">
        <v>2023</v>
      </c>
      <c r="F1108" s="1" t="s">
        <v>1043</v>
      </c>
      <c r="G1108" s="1" t="s">
        <v>1493</v>
      </c>
      <c r="H1108" s="1" t="s">
        <v>777</v>
      </c>
      <c r="I1108" s="1" t="s">
        <v>3721</v>
      </c>
      <c r="J1108" s="1" t="s">
        <v>51</v>
      </c>
      <c r="K1108" s="3">
        <v>35.17</v>
      </c>
      <c r="L1108">
        <v>3</v>
      </c>
      <c r="M1108" s="3">
        <v>105.51</v>
      </c>
      <c r="N1108" s="1" t="s">
        <v>21</v>
      </c>
      <c r="O1108" s="1" t="s">
        <v>37</v>
      </c>
    </row>
    <row r="1109" spans="1:15" x14ac:dyDescent="0.3">
      <c r="A1109" s="1" t="s">
        <v>3722</v>
      </c>
      <c r="B1109" s="2">
        <v>45700</v>
      </c>
      <c r="C1109" s="1" t="s">
        <v>6670</v>
      </c>
      <c r="D1109" s="1" t="s">
        <v>39</v>
      </c>
      <c r="E1109">
        <v>2025</v>
      </c>
      <c r="F1109" s="1" t="s">
        <v>2123</v>
      </c>
      <c r="G1109" s="1" t="s">
        <v>2124</v>
      </c>
      <c r="H1109" s="1" t="s">
        <v>1314</v>
      </c>
      <c r="I1109" s="1" t="s">
        <v>3723</v>
      </c>
      <c r="J1109" s="1" t="s">
        <v>51</v>
      </c>
      <c r="K1109" s="3">
        <v>46.41</v>
      </c>
      <c r="L1109">
        <v>3</v>
      </c>
      <c r="M1109" s="3">
        <v>139.22999999999999</v>
      </c>
      <c r="N1109" s="1" t="s">
        <v>29</v>
      </c>
      <c r="O1109" s="1" t="s">
        <v>193</v>
      </c>
    </row>
    <row r="1110" spans="1:15" x14ac:dyDescent="0.3">
      <c r="A1110" s="1" t="s">
        <v>3724</v>
      </c>
      <c r="B1110" s="2">
        <v>44856</v>
      </c>
      <c r="C1110" s="1" t="s">
        <v>6673</v>
      </c>
      <c r="D1110" s="1" t="s">
        <v>133</v>
      </c>
      <c r="E1110">
        <v>2022</v>
      </c>
      <c r="F1110" s="1" t="s">
        <v>1680</v>
      </c>
      <c r="G1110" s="1" t="s">
        <v>3725</v>
      </c>
      <c r="H1110" s="1" t="s">
        <v>1037</v>
      </c>
      <c r="I1110" s="1" t="s">
        <v>3090</v>
      </c>
      <c r="J1110" s="1" t="s">
        <v>20</v>
      </c>
      <c r="K1110" s="3">
        <v>36.53</v>
      </c>
      <c r="L1110">
        <v>4</v>
      </c>
      <c r="M1110" s="3">
        <v>146.12</v>
      </c>
      <c r="N1110" s="1" t="s">
        <v>29</v>
      </c>
      <c r="O1110" s="1" t="s">
        <v>37</v>
      </c>
    </row>
    <row r="1111" spans="1:15" x14ac:dyDescent="0.3">
      <c r="A1111" s="1" t="s">
        <v>3726</v>
      </c>
      <c r="B1111" s="2">
        <v>45120</v>
      </c>
      <c r="C1111" s="1" t="s">
        <v>6672</v>
      </c>
      <c r="D1111" s="1" t="s">
        <v>32</v>
      </c>
      <c r="E1111">
        <v>2023</v>
      </c>
      <c r="F1111" s="1" t="s">
        <v>1418</v>
      </c>
      <c r="G1111" s="1" t="s">
        <v>2402</v>
      </c>
      <c r="H1111" s="1" t="s">
        <v>3145</v>
      </c>
      <c r="I1111" s="1" t="s">
        <v>3146</v>
      </c>
      <c r="J1111" s="1" t="s">
        <v>70</v>
      </c>
      <c r="K1111" s="3">
        <v>9.23</v>
      </c>
      <c r="L1111">
        <v>4</v>
      </c>
      <c r="M1111" s="3">
        <v>36.92</v>
      </c>
      <c r="N1111" s="1" t="s">
        <v>21</v>
      </c>
      <c r="O1111" s="1" t="s">
        <v>37</v>
      </c>
    </row>
    <row r="1112" spans="1:15" x14ac:dyDescent="0.3">
      <c r="A1112" s="1" t="s">
        <v>3727</v>
      </c>
      <c r="B1112" s="2">
        <v>45031</v>
      </c>
      <c r="C1112" s="1" t="s">
        <v>6673</v>
      </c>
      <c r="D1112" s="1" t="s">
        <v>82</v>
      </c>
      <c r="E1112">
        <v>2023</v>
      </c>
      <c r="F1112" s="1" t="s">
        <v>1043</v>
      </c>
      <c r="G1112" s="1" t="s">
        <v>1493</v>
      </c>
      <c r="H1112" s="1" t="s">
        <v>2101</v>
      </c>
      <c r="I1112" s="1" t="s">
        <v>2102</v>
      </c>
      <c r="J1112" s="1" t="s">
        <v>51</v>
      </c>
      <c r="K1112" s="3">
        <v>32.35</v>
      </c>
      <c r="L1112">
        <v>1</v>
      </c>
      <c r="M1112" s="3">
        <v>32.35</v>
      </c>
      <c r="N1112" s="1" t="s">
        <v>21</v>
      </c>
      <c r="O1112" s="1" t="s">
        <v>37</v>
      </c>
    </row>
    <row r="1113" spans="1:15" x14ac:dyDescent="0.3">
      <c r="A1113" s="1" t="s">
        <v>3728</v>
      </c>
      <c r="B1113" s="2">
        <v>45475</v>
      </c>
      <c r="C1113" s="1" t="s">
        <v>6671</v>
      </c>
      <c r="D1113" s="1" t="s">
        <v>32</v>
      </c>
      <c r="E1113">
        <v>2024</v>
      </c>
      <c r="F1113" s="1" t="s">
        <v>690</v>
      </c>
      <c r="G1113" s="1" t="s">
        <v>691</v>
      </c>
      <c r="H1113" s="1" t="s">
        <v>1050</v>
      </c>
      <c r="I1113" s="1" t="s">
        <v>3486</v>
      </c>
      <c r="J1113" s="1" t="s">
        <v>70</v>
      </c>
      <c r="K1113" s="3">
        <v>26.32</v>
      </c>
      <c r="L1113">
        <v>2</v>
      </c>
      <c r="M1113" s="3">
        <v>52.64</v>
      </c>
      <c r="N1113" s="1" t="s">
        <v>29</v>
      </c>
      <c r="O1113" s="1" t="s">
        <v>95</v>
      </c>
    </row>
    <row r="1114" spans="1:15" x14ac:dyDescent="0.3">
      <c r="A1114" s="1" t="s">
        <v>3729</v>
      </c>
      <c r="B1114" s="2">
        <v>44812</v>
      </c>
      <c r="C1114" s="1" t="s">
        <v>6672</v>
      </c>
      <c r="D1114" s="1" t="s">
        <v>60</v>
      </c>
      <c r="E1114">
        <v>2022</v>
      </c>
      <c r="F1114" s="1" t="s">
        <v>3395</v>
      </c>
      <c r="G1114" s="1" t="s">
        <v>3730</v>
      </c>
      <c r="H1114" s="1" t="s">
        <v>836</v>
      </c>
      <c r="I1114" s="1" t="s">
        <v>837</v>
      </c>
      <c r="J1114" s="1" t="s">
        <v>20</v>
      </c>
      <c r="K1114" s="3">
        <v>50.1</v>
      </c>
      <c r="L1114">
        <v>3</v>
      </c>
      <c r="M1114" s="3">
        <v>150.30000000000001</v>
      </c>
      <c r="N1114" s="1" t="s">
        <v>21</v>
      </c>
      <c r="O1114" s="1" t="s">
        <v>22</v>
      </c>
    </row>
    <row r="1115" spans="1:15" x14ac:dyDescent="0.3">
      <c r="A1115" s="1" t="s">
        <v>3731</v>
      </c>
      <c r="B1115" s="2">
        <v>44965</v>
      </c>
      <c r="C1115" s="1" t="s">
        <v>6670</v>
      </c>
      <c r="D1115" s="1" t="s">
        <v>39</v>
      </c>
      <c r="E1115">
        <v>2023</v>
      </c>
      <c r="F1115" s="1" t="s">
        <v>3493</v>
      </c>
      <c r="G1115" s="1" t="s">
        <v>3732</v>
      </c>
      <c r="H1115" s="1" t="s">
        <v>3733</v>
      </c>
      <c r="I1115" s="1" t="s">
        <v>3734</v>
      </c>
      <c r="J1115" s="1" t="s">
        <v>70</v>
      </c>
      <c r="K1115" s="3">
        <v>17.399999999999999</v>
      </c>
      <c r="L1115">
        <v>2</v>
      </c>
      <c r="M1115" s="3">
        <v>34.799999999999997</v>
      </c>
      <c r="N1115" s="1" t="s">
        <v>6669</v>
      </c>
      <c r="O1115" s="1" t="s">
        <v>22</v>
      </c>
    </row>
    <row r="1116" spans="1:15" x14ac:dyDescent="0.3">
      <c r="A1116" s="1" t="s">
        <v>3735</v>
      </c>
      <c r="B1116" s="2">
        <v>45108</v>
      </c>
      <c r="C1116" s="1" t="s">
        <v>6673</v>
      </c>
      <c r="D1116" s="1" t="s">
        <v>32</v>
      </c>
      <c r="E1116">
        <v>2023</v>
      </c>
      <c r="F1116" s="1" t="s">
        <v>516</v>
      </c>
      <c r="G1116" s="1" t="s">
        <v>3736</v>
      </c>
      <c r="H1116" s="1" t="s">
        <v>1665</v>
      </c>
      <c r="I1116" s="1" t="s">
        <v>3737</v>
      </c>
      <c r="J1116" s="1" t="s">
        <v>70</v>
      </c>
      <c r="K1116" s="3">
        <v>43.85</v>
      </c>
      <c r="L1116">
        <v>2</v>
      </c>
      <c r="M1116" s="3">
        <v>87.7</v>
      </c>
      <c r="N1116" s="1" t="s">
        <v>21</v>
      </c>
      <c r="O1116" s="1" t="s">
        <v>193</v>
      </c>
    </row>
    <row r="1117" spans="1:15" x14ac:dyDescent="0.3">
      <c r="A1117" s="1" t="s">
        <v>3738</v>
      </c>
      <c r="B1117" s="2">
        <v>45388</v>
      </c>
      <c r="C1117" s="1" t="s">
        <v>6673</v>
      </c>
      <c r="D1117" s="1" t="s">
        <v>82</v>
      </c>
      <c r="E1117">
        <v>2024</v>
      </c>
      <c r="F1117" s="1" t="s">
        <v>1877</v>
      </c>
      <c r="G1117" s="1" t="s">
        <v>3739</v>
      </c>
      <c r="H1117" s="1" t="s">
        <v>3172</v>
      </c>
      <c r="I1117" s="1" t="s">
        <v>3173</v>
      </c>
      <c r="J1117" s="1" t="s">
        <v>87</v>
      </c>
      <c r="K1117" s="3">
        <v>9.33</v>
      </c>
      <c r="L1117">
        <v>2</v>
      </c>
      <c r="M1117" s="3">
        <v>18.66</v>
      </c>
      <c r="N1117" s="1" t="s">
        <v>6669</v>
      </c>
      <c r="O1117" s="1" t="s">
        <v>193</v>
      </c>
    </row>
    <row r="1118" spans="1:15" x14ac:dyDescent="0.3">
      <c r="A1118" s="1" t="s">
        <v>3740</v>
      </c>
      <c r="B1118" s="2">
        <v>45109</v>
      </c>
      <c r="C1118" s="1" t="s">
        <v>6666</v>
      </c>
      <c r="D1118" s="1" t="s">
        <v>32</v>
      </c>
      <c r="E1118">
        <v>2023</v>
      </c>
      <c r="F1118" s="1" t="s">
        <v>1588</v>
      </c>
      <c r="G1118" s="1" t="s">
        <v>3741</v>
      </c>
      <c r="H1118" s="1" t="s">
        <v>421</v>
      </c>
      <c r="I1118" s="1" t="s">
        <v>3742</v>
      </c>
      <c r="J1118" s="1" t="s">
        <v>20</v>
      </c>
      <c r="K1118" s="3">
        <v>9.0500000000000007</v>
      </c>
      <c r="L1118">
        <v>4</v>
      </c>
      <c r="M1118" s="3">
        <v>36.200000000000003</v>
      </c>
      <c r="N1118" s="1" t="s">
        <v>6669</v>
      </c>
      <c r="O1118" s="1" t="s">
        <v>22</v>
      </c>
    </row>
    <row r="1119" spans="1:15" x14ac:dyDescent="0.3">
      <c r="A1119" s="1" t="s">
        <v>3743</v>
      </c>
      <c r="B1119" s="2">
        <v>45355</v>
      </c>
      <c r="C1119" s="1" t="s">
        <v>6667</v>
      </c>
      <c r="D1119" s="1" t="s">
        <v>15</v>
      </c>
      <c r="E1119">
        <v>2024</v>
      </c>
      <c r="F1119" s="1" t="s">
        <v>529</v>
      </c>
      <c r="G1119" s="1" t="s">
        <v>530</v>
      </c>
      <c r="H1119" s="1" t="s">
        <v>2229</v>
      </c>
      <c r="I1119" s="1" t="s">
        <v>3050</v>
      </c>
      <c r="J1119" s="1" t="s">
        <v>51</v>
      </c>
      <c r="K1119" s="3">
        <v>50.36</v>
      </c>
      <c r="L1119">
        <v>5</v>
      </c>
      <c r="M1119" s="3">
        <v>251.8</v>
      </c>
      <c r="N1119" s="1" t="s">
        <v>21</v>
      </c>
      <c r="O1119" s="1" t="s">
        <v>193</v>
      </c>
    </row>
    <row r="1120" spans="1:15" x14ac:dyDescent="0.3">
      <c r="A1120" s="1" t="s">
        <v>3744</v>
      </c>
      <c r="B1120" s="2">
        <v>44820</v>
      </c>
      <c r="C1120" s="1" t="s">
        <v>6668</v>
      </c>
      <c r="D1120" s="1" t="s">
        <v>60</v>
      </c>
      <c r="E1120">
        <v>2022</v>
      </c>
      <c r="F1120" s="1" t="s">
        <v>2919</v>
      </c>
      <c r="G1120" s="1" t="s">
        <v>3745</v>
      </c>
      <c r="H1120" s="1" t="s">
        <v>851</v>
      </c>
      <c r="I1120" s="1" t="s">
        <v>2218</v>
      </c>
      <c r="J1120" s="1" t="s">
        <v>70</v>
      </c>
      <c r="K1120" s="3">
        <v>49.92</v>
      </c>
      <c r="L1120">
        <v>2</v>
      </c>
      <c r="M1120" s="3">
        <v>99.84</v>
      </c>
      <c r="N1120" s="1" t="s">
        <v>21</v>
      </c>
      <c r="O1120" s="1" t="s">
        <v>37</v>
      </c>
    </row>
    <row r="1121" spans="1:15" x14ac:dyDescent="0.3">
      <c r="A1121" s="1" t="s">
        <v>3746</v>
      </c>
      <c r="B1121" s="2">
        <v>44952</v>
      </c>
      <c r="C1121" s="1" t="s">
        <v>6672</v>
      </c>
      <c r="D1121" s="1" t="s">
        <v>210</v>
      </c>
      <c r="E1121">
        <v>2023</v>
      </c>
      <c r="F1121" s="1" t="s">
        <v>2301</v>
      </c>
      <c r="G1121" s="1" t="s">
        <v>2302</v>
      </c>
      <c r="H1121" s="1" t="s">
        <v>3747</v>
      </c>
      <c r="I1121" s="1" t="s">
        <v>3748</v>
      </c>
      <c r="J1121" s="1" t="s">
        <v>70</v>
      </c>
      <c r="K1121" s="3">
        <v>52.53</v>
      </c>
      <c r="L1121">
        <v>1</v>
      </c>
      <c r="M1121" s="3">
        <v>52.53</v>
      </c>
      <c r="N1121" s="1" t="s">
        <v>6669</v>
      </c>
      <c r="O1121" s="1" t="s">
        <v>37</v>
      </c>
    </row>
    <row r="1122" spans="1:15" x14ac:dyDescent="0.3">
      <c r="A1122" s="1" t="s">
        <v>3749</v>
      </c>
      <c r="B1122" s="2">
        <v>44891</v>
      </c>
      <c r="C1122" s="1" t="s">
        <v>6673</v>
      </c>
      <c r="D1122" s="1" t="s">
        <v>54</v>
      </c>
      <c r="E1122">
        <v>2022</v>
      </c>
      <c r="F1122" s="1" t="s">
        <v>930</v>
      </c>
      <c r="G1122" s="1" t="s">
        <v>931</v>
      </c>
      <c r="H1122" s="1" t="s">
        <v>836</v>
      </c>
      <c r="I1122" s="1" t="s">
        <v>3750</v>
      </c>
      <c r="J1122" s="1" t="s">
        <v>70</v>
      </c>
      <c r="K1122" s="3">
        <v>49.12</v>
      </c>
      <c r="L1122">
        <v>4</v>
      </c>
      <c r="M1122" s="3">
        <v>196.48</v>
      </c>
      <c r="N1122" s="1" t="s">
        <v>6669</v>
      </c>
      <c r="O1122" s="1" t="s">
        <v>44</v>
      </c>
    </row>
    <row r="1123" spans="1:15" x14ac:dyDescent="0.3">
      <c r="A1123" s="1" t="s">
        <v>3751</v>
      </c>
      <c r="B1123" s="2">
        <v>45492</v>
      </c>
      <c r="C1123" s="1" t="s">
        <v>6668</v>
      </c>
      <c r="D1123" s="1" t="s">
        <v>32</v>
      </c>
      <c r="E1123">
        <v>2024</v>
      </c>
      <c r="F1123" s="1" t="s">
        <v>3752</v>
      </c>
      <c r="G1123" s="1" t="s">
        <v>3753</v>
      </c>
      <c r="H1123" s="1" t="s">
        <v>886</v>
      </c>
      <c r="I1123" s="1" t="s">
        <v>3111</v>
      </c>
      <c r="J1123" s="1" t="s">
        <v>20</v>
      </c>
      <c r="K1123" s="3">
        <v>25.88</v>
      </c>
      <c r="L1123">
        <v>1</v>
      </c>
      <c r="M1123" s="3">
        <v>25.88</v>
      </c>
      <c r="N1123" s="1" t="s">
        <v>21</v>
      </c>
      <c r="O1123" s="1" t="s">
        <v>44</v>
      </c>
    </row>
    <row r="1124" spans="1:15" x14ac:dyDescent="0.3">
      <c r="A1124" s="1" t="s">
        <v>3754</v>
      </c>
      <c r="B1124" s="2">
        <v>45505</v>
      </c>
      <c r="C1124" s="1" t="s">
        <v>6672</v>
      </c>
      <c r="D1124" s="1" t="s">
        <v>90</v>
      </c>
      <c r="E1124">
        <v>2024</v>
      </c>
      <c r="F1124" s="1" t="s">
        <v>1439</v>
      </c>
      <c r="G1124" s="1" t="s">
        <v>1440</v>
      </c>
      <c r="H1124" s="1" t="s">
        <v>3755</v>
      </c>
      <c r="I1124" s="1" t="s">
        <v>3756</v>
      </c>
      <c r="J1124" s="1" t="s">
        <v>20</v>
      </c>
      <c r="K1124" s="3">
        <v>14.49</v>
      </c>
      <c r="L1124">
        <v>4</v>
      </c>
      <c r="M1124" s="3">
        <v>57.96</v>
      </c>
      <c r="N1124" s="1" t="s">
        <v>21</v>
      </c>
      <c r="O1124" s="1" t="s">
        <v>37</v>
      </c>
    </row>
    <row r="1125" spans="1:15" x14ac:dyDescent="0.3">
      <c r="A1125" s="1" t="s">
        <v>3757</v>
      </c>
      <c r="B1125" s="2">
        <v>45332</v>
      </c>
      <c r="C1125" s="1" t="s">
        <v>6673</v>
      </c>
      <c r="D1125" s="1" t="s">
        <v>39</v>
      </c>
      <c r="E1125">
        <v>2024</v>
      </c>
      <c r="F1125" s="1" t="s">
        <v>3758</v>
      </c>
      <c r="G1125" s="1" t="s">
        <v>3759</v>
      </c>
      <c r="H1125" s="1" t="s">
        <v>3663</v>
      </c>
      <c r="I1125" s="1" t="s">
        <v>3760</v>
      </c>
      <c r="J1125" s="1" t="s">
        <v>20</v>
      </c>
      <c r="K1125" s="3">
        <v>44.8</v>
      </c>
      <c r="L1125">
        <v>5</v>
      </c>
      <c r="M1125" s="3">
        <v>224</v>
      </c>
      <c r="N1125" s="1" t="s">
        <v>6669</v>
      </c>
      <c r="O1125" s="1" t="s">
        <v>30</v>
      </c>
    </row>
    <row r="1126" spans="1:15" x14ac:dyDescent="0.3">
      <c r="A1126" s="1" t="s">
        <v>3761</v>
      </c>
      <c r="B1126" s="2">
        <v>45190</v>
      </c>
      <c r="C1126" s="1" t="s">
        <v>6672</v>
      </c>
      <c r="D1126" s="1" t="s">
        <v>60</v>
      </c>
      <c r="E1126">
        <v>2023</v>
      </c>
      <c r="F1126" s="1" t="s">
        <v>490</v>
      </c>
      <c r="G1126" s="1" t="s">
        <v>3719</v>
      </c>
      <c r="H1126" s="1" t="s">
        <v>3762</v>
      </c>
      <c r="I1126" s="1" t="s">
        <v>3763</v>
      </c>
      <c r="J1126" s="1" t="s">
        <v>20</v>
      </c>
      <c r="K1126" s="3">
        <v>52.68</v>
      </c>
      <c r="L1126">
        <v>1</v>
      </c>
      <c r="M1126" s="3">
        <v>52.68</v>
      </c>
      <c r="N1126" s="1" t="s">
        <v>21</v>
      </c>
      <c r="O1126" s="1" t="s">
        <v>44</v>
      </c>
    </row>
    <row r="1127" spans="1:15" x14ac:dyDescent="0.3">
      <c r="A1127" s="1" t="s">
        <v>3764</v>
      </c>
      <c r="B1127" s="2">
        <v>45146</v>
      </c>
      <c r="C1127" s="1" t="s">
        <v>6671</v>
      </c>
      <c r="D1127" s="1" t="s">
        <v>90</v>
      </c>
      <c r="E1127">
        <v>2023</v>
      </c>
      <c r="F1127" s="1" t="s">
        <v>2014</v>
      </c>
      <c r="G1127" s="1" t="s">
        <v>2073</v>
      </c>
      <c r="H1127" s="1" t="s">
        <v>747</v>
      </c>
      <c r="I1127" s="1" t="s">
        <v>748</v>
      </c>
      <c r="J1127" s="1" t="s">
        <v>70</v>
      </c>
      <c r="K1127" s="3">
        <v>10.130000000000001</v>
      </c>
      <c r="L1127">
        <v>2</v>
      </c>
      <c r="M1127" s="3">
        <v>20.260000000000002</v>
      </c>
      <c r="N1127" s="1" t="s">
        <v>21</v>
      </c>
      <c r="O1127" s="1" t="s">
        <v>193</v>
      </c>
    </row>
    <row r="1128" spans="1:15" x14ac:dyDescent="0.3">
      <c r="A1128" s="1" t="s">
        <v>3765</v>
      </c>
      <c r="B1128" s="2">
        <v>45088</v>
      </c>
      <c r="C1128" s="1" t="s">
        <v>6666</v>
      </c>
      <c r="D1128" s="1" t="s">
        <v>24</v>
      </c>
      <c r="E1128">
        <v>2023</v>
      </c>
      <c r="F1128" s="1" t="s">
        <v>2848</v>
      </c>
      <c r="G1128" s="1" t="s">
        <v>2849</v>
      </c>
      <c r="H1128" s="1" t="s">
        <v>568</v>
      </c>
      <c r="I1128" s="1" t="s">
        <v>3766</v>
      </c>
      <c r="J1128" s="1" t="s">
        <v>87</v>
      </c>
      <c r="K1128" s="3">
        <v>33.86</v>
      </c>
      <c r="L1128">
        <v>2</v>
      </c>
      <c r="M1128" s="3">
        <v>67.72</v>
      </c>
      <c r="N1128" s="1" t="s">
        <v>29</v>
      </c>
      <c r="O1128" s="1" t="s">
        <v>52</v>
      </c>
    </row>
    <row r="1129" spans="1:15" x14ac:dyDescent="0.3">
      <c r="A1129" s="1" t="s">
        <v>3767</v>
      </c>
      <c r="B1129" s="2">
        <v>45393</v>
      </c>
      <c r="C1129" s="1" t="s">
        <v>6672</v>
      </c>
      <c r="D1129" s="1" t="s">
        <v>82</v>
      </c>
      <c r="E1129">
        <v>2024</v>
      </c>
      <c r="F1129" s="1" t="s">
        <v>3057</v>
      </c>
      <c r="G1129" s="1" t="s">
        <v>3058</v>
      </c>
      <c r="H1129" s="1" t="s">
        <v>588</v>
      </c>
      <c r="I1129" s="1" t="s">
        <v>3466</v>
      </c>
      <c r="J1129" s="1" t="s">
        <v>20</v>
      </c>
      <c r="K1129" s="3">
        <v>7.05</v>
      </c>
      <c r="L1129">
        <v>4</v>
      </c>
      <c r="M1129" s="3">
        <v>28.2</v>
      </c>
      <c r="N1129" s="1" t="s">
        <v>6669</v>
      </c>
      <c r="O1129" s="1" t="s">
        <v>30</v>
      </c>
    </row>
    <row r="1130" spans="1:15" x14ac:dyDescent="0.3">
      <c r="A1130" s="1" t="s">
        <v>3768</v>
      </c>
      <c r="B1130" s="2">
        <v>44917</v>
      </c>
      <c r="C1130" s="1" t="s">
        <v>6672</v>
      </c>
      <c r="D1130" s="1" t="s">
        <v>107</v>
      </c>
      <c r="E1130">
        <v>2022</v>
      </c>
      <c r="F1130" s="1" t="s">
        <v>1465</v>
      </c>
      <c r="G1130" s="1" t="s">
        <v>1882</v>
      </c>
      <c r="H1130" s="1" t="s">
        <v>1974</v>
      </c>
      <c r="I1130" s="1" t="s">
        <v>1975</v>
      </c>
      <c r="J1130" s="1" t="s">
        <v>70</v>
      </c>
      <c r="K1130" s="3">
        <v>31.9</v>
      </c>
      <c r="L1130">
        <v>2</v>
      </c>
      <c r="M1130" s="3">
        <v>63.8</v>
      </c>
      <c r="N1130" s="1" t="s">
        <v>29</v>
      </c>
      <c r="O1130" s="1" t="s">
        <v>44</v>
      </c>
    </row>
    <row r="1131" spans="1:15" x14ac:dyDescent="0.3">
      <c r="A1131" s="1" t="s">
        <v>3769</v>
      </c>
      <c r="B1131" s="2">
        <v>45413</v>
      </c>
      <c r="C1131" s="1" t="s">
        <v>6670</v>
      </c>
      <c r="D1131" s="1" t="s">
        <v>46</v>
      </c>
      <c r="E1131">
        <v>2024</v>
      </c>
      <c r="F1131" s="1" t="s">
        <v>1691</v>
      </c>
      <c r="G1131" s="1" t="s">
        <v>3674</v>
      </c>
      <c r="H1131" s="1" t="s">
        <v>730</v>
      </c>
      <c r="I1131" s="1" t="s">
        <v>731</v>
      </c>
      <c r="J1131" s="1" t="s">
        <v>87</v>
      </c>
      <c r="K1131" s="3">
        <v>36.549999999999997</v>
      </c>
      <c r="L1131">
        <v>3</v>
      </c>
      <c r="M1131" s="3">
        <v>109.65</v>
      </c>
      <c r="N1131" s="1" t="s">
        <v>21</v>
      </c>
      <c r="O1131" s="1" t="s">
        <v>193</v>
      </c>
    </row>
    <row r="1132" spans="1:15" x14ac:dyDescent="0.3">
      <c r="A1132" s="1" t="s">
        <v>3770</v>
      </c>
      <c r="B1132" s="2">
        <v>45127</v>
      </c>
      <c r="C1132" s="1" t="s">
        <v>6672</v>
      </c>
      <c r="D1132" s="1" t="s">
        <v>32</v>
      </c>
      <c r="E1132">
        <v>2023</v>
      </c>
      <c r="F1132" s="1" t="s">
        <v>728</v>
      </c>
      <c r="G1132" s="1" t="s">
        <v>3771</v>
      </c>
      <c r="H1132" s="1" t="s">
        <v>27</v>
      </c>
      <c r="I1132" s="1" t="s">
        <v>3772</v>
      </c>
      <c r="J1132" s="1" t="s">
        <v>51</v>
      </c>
      <c r="K1132" s="3">
        <v>6.56</v>
      </c>
      <c r="L1132">
        <v>3</v>
      </c>
      <c r="M1132" s="3">
        <v>19.68</v>
      </c>
      <c r="N1132" s="1" t="s">
        <v>88</v>
      </c>
      <c r="O1132" s="1" t="s">
        <v>44</v>
      </c>
    </row>
    <row r="1133" spans="1:15" x14ac:dyDescent="0.3">
      <c r="A1133" s="1" t="s">
        <v>3773</v>
      </c>
      <c r="B1133" s="2">
        <v>45289</v>
      </c>
      <c r="C1133" s="1" t="s">
        <v>6668</v>
      </c>
      <c r="D1133" s="1" t="s">
        <v>107</v>
      </c>
      <c r="E1133">
        <v>2023</v>
      </c>
      <c r="F1133" s="1" t="s">
        <v>3207</v>
      </c>
      <c r="G1133" s="1" t="s">
        <v>3208</v>
      </c>
      <c r="H1133" s="1" t="s">
        <v>3573</v>
      </c>
      <c r="I1133" s="1" t="s">
        <v>3628</v>
      </c>
      <c r="J1133" s="1" t="s">
        <v>51</v>
      </c>
      <c r="K1133" s="3">
        <v>43.33</v>
      </c>
      <c r="L1133">
        <v>4</v>
      </c>
      <c r="M1133" s="3">
        <v>173.32</v>
      </c>
      <c r="N1133" s="1" t="s">
        <v>6669</v>
      </c>
      <c r="O1133" s="1" t="s">
        <v>95</v>
      </c>
    </row>
    <row r="1134" spans="1:15" x14ac:dyDescent="0.3">
      <c r="A1134" s="1" t="s">
        <v>3774</v>
      </c>
      <c r="B1134" s="2">
        <v>45580</v>
      </c>
      <c r="C1134" s="1" t="s">
        <v>6671</v>
      </c>
      <c r="D1134" s="1" t="s">
        <v>133</v>
      </c>
      <c r="E1134">
        <v>2024</v>
      </c>
      <c r="F1134" s="1" t="s">
        <v>2295</v>
      </c>
      <c r="G1134" s="1" t="s">
        <v>3775</v>
      </c>
      <c r="H1134" s="1" t="s">
        <v>717</v>
      </c>
      <c r="I1134" s="1" t="s">
        <v>3776</v>
      </c>
      <c r="J1134" s="1" t="s">
        <v>70</v>
      </c>
      <c r="K1134" s="3">
        <v>10.050000000000001</v>
      </c>
      <c r="L1134">
        <v>4</v>
      </c>
      <c r="M1134" s="3">
        <v>40.200000000000003</v>
      </c>
      <c r="N1134" s="1" t="s">
        <v>6669</v>
      </c>
      <c r="O1134" s="1" t="s">
        <v>44</v>
      </c>
    </row>
    <row r="1135" spans="1:15" x14ac:dyDescent="0.3">
      <c r="A1135" s="1" t="s">
        <v>3777</v>
      </c>
      <c r="B1135" s="2">
        <v>44927</v>
      </c>
      <c r="C1135" s="1" t="s">
        <v>6666</v>
      </c>
      <c r="D1135" s="1" t="s">
        <v>210</v>
      </c>
      <c r="E1135">
        <v>2023</v>
      </c>
      <c r="F1135" s="1" t="s">
        <v>854</v>
      </c>
      <c r="G1135" s="1" t="s">
        <v>855</v>
      </c>
      <c r="H1135" s="1" t="s">
        <v>3778</v>
      </c>
      <c r="I1135" s="1" t="s">
        <v>3779</v>
      </c>
      <c r="J1135" s="1" t="s">
        <v>20</v>
      </c>
      <c r="K1135" s="3">
        <v>10.63</v>
      </c>
      <c r="L1135">
        <v>4</v>
      </c>
      <c r="M1135" s="3">
        <v>42.52</v>
      </c>
      <c r="N1135" s="1" t="s">
        <v>21</v>
      </c>
      <c r="O1135" s="1" t="s">
        <v>44</v>
      </c>
    </row>
    <row r="1136" spans="1:15" x14ac:dyDescent="0.3">
      <c r="A1136" s="1" t="s">
        <v>3780</v>
      </c>
      <c r="B1136" s="2">
        <v>45810</v>
      </c>
      <c r="C1136" s="1" t="s">
        <v>6667</v>
      </c>
      <c r="D1136" s="1" t="s">
        <v>24</v>
      </c>
      <c r="E1136">
        <v>2025</v>
      </c>
      <c r="F1136" s="1" t="s">
        <v>3781</v>
      </c>
      <c r="G1136" s="1" t="s">
        <v>3782</v>
      </c>
      <c r="H1136" s="1" t="s">
        <v>752</v>
      </c>
      <c r="I1136" s="1" t="s">
        <v>1838</v>
      </c>
      <c r="J1136" s="1" t="s">
        <v>20</v>
      </c>
      <c r="K1136" s="3">
        <v>23.12</v>
      </c>
      <c r="L1136">
        <v>3</v>
      </c>
      <c r="M1136" s="3">
        <v>69.36</v>
      </c>
      <c r="N1136" s="1" t="s">
        <v>6669</v>
      </c>
      <c r="O1136" s="1" t="s">
        <v>193</v>
      </c>
    </row>
    <row r="1137" spans="1:15" x14ac:dyDescent="0.3">
      <c r="A1137" s="1" t="s">
        <v>3783</v>
      </c>
      <c r="B1137" s="2">
        <v>45651</v>
      </c>
      <c r="C1137" s="1" t="s">
        <v>6670</v>
      </c>
      <c r="D1137" s="1" t="s">
        <v>107</v>
      </c>
      <c r="E1137">
        <v>2024</v>
      </c>
      <c r="F1137" s="1" t="s">
        <v>25</v>
      </c>
      <c r="G1137" s="1" t="s">
        <v>26</v>
      </c>
      <c r="H1137" s="1" t="s">
        <v>287</v>
      </c>
      <c r="I1137" s="1" t="s">
        <v>1562</v>
      </c>
      <c r="J1137" s="1" t="s">
        <v>20</v>
      </c>
      <c r="K1137" s="3">
        <v>12.03</v>
      </c>
      <c r="L1137">
        <v>2</v>
      </c>
      <c r="M1137" s="3">
        <v>24.06</v>
      </c>
      <c r="N1137" s="1" t="s">
        <v>21</v>
      </c>
      <c r="O1137" s="1" t="s">
        <v>22</v>
      </c>
    </row>
    <row r="1138" spans="1:15" x14ac:dyDescent="0.3">
      <c r="A1138" s="1" t="s">
        <v>3784</v>
      </c>
      <c r="B1138" s="2">
        <v>45843</v>
      </c>
      <c r="C1138" s="1" t="s">
        <v>6673</v>
      </c>
      <c r="D1138" s="1" t="s">
        <v>32</v>
      </c>
      <c r="E1138">
        <v>2025</v>
      </c>
      <c r="F1138" s="1" t="s">
        <v>552</v>
      </c>
      <c r="G1138" s="1" t="s">
        <v>553</v>
      </c>
      <c r="H1138" s="1" t="s">
        <v>3785</v>
      </c>
      <c r="I1138" s="1" t="s">
        <v>3786</v>
      </c>
      <c r="J1138" s="1" t="s">
        <v>20</v>
      </c>
      <c r="K1138" s="3">
        <v>7.69</v>
      </c>
      <c r="L1138">
        <v>5</v>
      </c>
      <c r="M1138" s="3">
        <v>38.450000000000003</v>
      </c>
      <c r="N1138" s="1" t="s">
        <v>29</v>
      </c>
      <c r="O1138" s="1" t="s">
        <v>193</v>
      </c>
    </row>
    <row r="1139" spans="1:15" x14ac:dyDescent="0.3">
      <c r="A1139" s="1" t="s">
        <v>3787</v>
      </c>
      <c r="B1139" s="2">
        <v>44856</v>
      </c>
      <c r="C1139" s="1" t="s">
        <v>6673</v>
      </c>
      <c r="D1139" s="1" t="s">
        <v>133</v>
      </c>
      <c r="E1139">
        <v>2022</v>
      </c>
      <c r="F1139" s="1" t="s">
        <v>676</v>
      </c>
      <c r="G1139" s="1" t="s">
        <v>677</v>
      </c>
      <c r="H1139" s="1" t="s">
        <v>2130</v>
      </c>
      <c r="I1139" s="1" t="s">
        <v>3788</v>
      </c>
      <c r="J1139" s="1" t="s">
        <v>51</v>
      </c>
      <c r="K1139" s="3">
        <v>28.11</v>
      </c>
      <c r="L1139">
        <v>1</v>
      </c>
      <c r="M1139" s="3">
        <v>28.11</v>
      </c>
      <c r="N1139" s="1" t="s">
        <v>29</v>
      </c>
      <c r="O1139" s="1" t="s">
        <v>22</v>
      </c>
    </row>
    <row r="1140" spans="1:15" x14ac:dyDescent="0.3">
      <c r="A1140" s="1" t="s">
        <v>3789</v>
      </c>
      <c r="B1140" s="2">
        <v>45205</v>
      </c>
      <c r="C1140" s="1" t="s">
        <v>6668</v>
      </c>
      <c r="D1140" s="1" t="s">
        <v>133</v>
      </c>
      <c r="E1140">
        <v>2023</v>
      </c>
      <c r="F1140" s="1" t="s">
        <v>195</v>
      </c>
      <c r="G1140" s="1" t="s">
        <v>3790</v>
      </c>
      <c r="H1140" s="1" t="s">
        <v>3791</v>
      </c>
      <c r="I1140" s="1" t="s">
        <v>3792</v>
      </c>
      <c r="J1140" s="1" t="s">
        <v>51</v>
      </c>
      <c r="K1140" s="3">
        <v>51.42</v>
      </c>
      <c r="L1140">
        <v>4</v>
      </c>
      <c r="M1140" s="3">
        <v>205.68</v>
      </c>
      <c r="N1140" s="1" t="s">
        <v>29</v>
      </c>
      <c r="O1140" s="1" t="s">
        <v>37</v>
      </c>
    </row>
    <row r="1141" spans="1:15" x14ac:dyDescent="0.3">
      <c r="A1141" s="1" t="s">
        <v>3793</v>
      </c>
      <c r="B1141" s="2">
        <v>44932</v>
      </c>
      <c r="C1141" s="1" t="s">
        <v>6668</v>
      </c>
      <c r="D1141" s="1" t="s">
        <v>210</v>
      </c>
      <c r="E1141">
        <v>2023</v>
      </c>
      <c r="F1141" s="1" t="s">
        <v>1733</v>
      </c>
      <c r="G1141" s="1" t="s">
        <v>2109</v>
      </c>
      <c r="H1141" s="1" t="s">
        <v>580</v>
      </c>
      <c r="I1141" s="1" t="s">
        <v>581</v>
      </c>
      <c r="J1141" s="1" t="s">
        <v>70</v>
      </c>
      <c r="K1141" s="3">
        <v>8.9700000000000006</v>
      </c>
      <c r="L1141">
        <v>5</v>
      </c>
      <c r="M1141" s="3">
        <v>44.85</v>
      </c>
      <c r="N1141" s="1" t="s">
        <v>21</v>
      </c>
      <c r="O1141" s="1" t="s">
        <v>22</v>
      </c>
    </row>
    <row r="1142" spans="1:15" x14ac:dyDescent="0.3">
      <c r="A1142" s="1" t="s">
        <v>3794</v>
      </c>
      <c r="B1142" s="2">
        <v>45800</v>
      </c>
      <c r="C1142" s="1" t="s">
        <v>6668</v>
      </c>
      <c r="D1142" s="1" t="s">
        <v>46</v>
      </c>
      <c r="E1142">
        <v>2025</v>
      </c>
      <c r="F1142" s="1" t="s">
        <v>453</v>
      </c>
      <c r="G1142" s="1" t="s">
        <v>454</v>
      </c>
      <c r="H1142" s="1" t="s">
        <v>2488</v>
      </c>
      <c r="I1142" s="1" t="s">
        <v>2489</v>
      </c>
      <c r="J1142" s="1" t="s">
        <v>70</v>
      </c>
      <c r="K1142" s="3">
        <v>20.43</v>
      </c>
      <c r="L1142">
        <v>5</v>
      </c>
      <c r="M1142" s="3">
        <v>102.15</v>
      </c>
      <c r="N1142" s="1" t="s">
        <v>21</v>
      </c>
      <c r="O1142" s="1" t="s">
        <v>37</v>
      </c>
    </row>
    <row r="1143" spans="1:15" x14ac:dyDescent="0.3">
      <c r="A1143" s="1" t="s">
        <v>3795</v>
      </c>
      <c r="B1143" s="2">
        <v>45350</v>
      </c>
      <c r="C1143" s="1" t="s">
        <v>6670</v>
      </c>
      <c r="D1143" s="1" t="s">
        <v>39</v>
      </c>
      <c r="E1143">
        <v>2024</v>
      </c>
      <c r="F1143" s="1" t="s">
        <v>3796</v>
      </c>
      <c r="G1143" s="1" t="s">
        <v>3797</v>
      </c>
      <c r="H1143" s="1" t="s">
        <v>3798</v>
      </c>
      <c r="I1143" s="1" t="s">
        <v>3799</v>
      </c>
      <c r="J1143" s="1" t="s">
        <v>20</v>
      </c>
      <c r="K1143" s="3">
        <v>44.66</v>
      </c>
      <c r="L1143">
        <v>2</v>
      </c>
      <c r="M1143" s="3">
        <v>89.32</v>
      </c>
      <c r="N1143" s="1" t="s">
        <v>88</v>
      </c>
      <c r="O1143" s="1" t="s">
        <v>37</v>
      </c>
    </row>
    <row r="1144" spans="1:15" x14ac:dyDescent="0.3">
      <c r="A1144" s="1" t="s">
        <v>3800</v>
      </c>
      <c r="B1144" s="2">
        <v>45740</v>
      </c>
      <c r="C1144" s="1" t="s">
        <v>6667</v>
      </c>
      <c r="D1144" s="1" t="s">
        <v>15</v>
      </c>
      <c r="E1144">
        <v>2025</v>
      </c>
      <c r="F1144" s="1" t="s">
        <v>742</v>
      </c>
      <c r="G1144" s="1" t="s">
        <v>743</v>
      </c>
      <c r="H1144" s="1" t="s">
        <v>1394</v>
      </c>
      <c r="I1144" s="1" t="s">
        <v>3801</v>
      </c>
      <c r="J1144" s="1" t="s">
        <v>70</v>
      </c>
      <c r="K1144" s="3">
        <v>18.82</v>
      </c>
      <c r="L1144">
        <v>3</v>
      </c>
      <c r="M1144" s="3">
        <v>56.46</v>
      </c>
      <c r="N1144" s="1" t="s">
        <v>6669</v>
      </c>
      <c r="O1144" s="1" t="s">
        <v>95</v>
      </c>
    </row>
    <row r="1145" spans="1:15" x14ac:dyDescent="0.3">
      <c r="A1145" s="1" t="s">
        <v>3802</v>
      </c>
      <c r="B1145" s="2">
        <v>45397</v>
      </c>
      <c r="C1145" s="1" t="s">
        <v>6667</v>
      </c>
      <c r="D1145" s="1" t="s">
        <v>82</v>
      </c>
      <c r="E1145">
        <v>2024</v>
      </c>
      <c r="F1145" s="1" t="s">
        <v>666</v>
      </c>
      <c r="G1145" s="1" t="s">
        <v>3335</v>
      </c>
      <c r="H1145" s="1" t="s">
        <v>370</v>
      </c>
      <c r="I1145" s="1" t="s">
        <v>902</v>
      </c>
      <c r="J1145" s="1" t="s">
        <v>70</v>
      </c>
      <c r="K1145" s="3">
        <v>19.920000000000002</v>
      </c>
      <c r="L1145">
        <v>2</v>
      </c>
      <c r="M1145" s="3">
        <v>39.840000000000003</v>
      </c>
      <c r="N1145" s="1" t="s">
        <v>29</v>
      </c>
      <c r="O1145" s="1" t="s">
        <v>80</v>
      </c>
    </row>
    <row r="1146" spans="1:15" x14ac:dyDescent="0.3">
      <c r="A1146" s="1" t="s">
        <v>3803</v>
      </c>
      <c r="B1146" s="2">
        <v>45153</v>
      </c>
      <c r="C1146" s="1" t="s">
        <v>6671</v>
      </c>
      <c r="D1146" s="1" t="s">
        <v>90</v>
      </c>
      <c r="E1146">
        <v>2023</v>
      </c>
      <c r="F1146" s="1" t="s">
        <v>3804</v>
      </c>
      <c r="G1146" s="1" t="s">
        <v>2109</v>
      </c>
      <c r="H1146" s="1" t="s">
        <v>1373</v>
      </c>
      <c r="I1146" s="1" t="s">
        <v>3805</v>
      </c>
      <c r="J1146" s="1" t="s">
        <v>20</v>
      </c>
      <c r="K1146" s="3">
        <v>38.5</v>
      </c>
      <c r="L1146">
        <v>1</v>
      </c>
      <c r="M1146" s="3">
        <v>38.5</v>
      </c>
      <c r="N1146" s="1" t="s">
        <v>6669</v>
      </c>
      <c r="O1146" s="1" t="s">
        <v>30</v>
      </c>
    </row>
    <row r="1147" spans="1:15" x14ac:dyDescent="0.3">
      <c r="A1147" s="1" t="s">
        <v>3806</v>
      </c>
      <c r="B1147" s="2">
        <v>44923</v>
      </c>
      <c r="C1147" s="1" t="s">
        <v>6670</v>
      </c>
      <c r="D1147" s="1" t="s">
        <v>107</v>
      </c>
      <c r="E1147">
        <v>2022</v>
      </c>
      <c r="F1147" s="1" t="s">
        <v>1846</v>
      </c>
      <c r="G1147" s="1" t="s">
        <v>1847</v>
      </c>
      <c r="H1147" s="1" t="s">
        <v>136</v>
      </c>
      <c r="I1147" s="1" t="s">
        <v>137</v>
      </c>
      <c r="J1147" s="1" t="s">
        <v>20</v>
      </c>
      <c r="K1147" s="3">
        <v>39.840000000000003</v>
      </c>
      <c r="L1147">
        <v>5</v>
      </c>
      <c r="M1147" s="3">
        <v>199.2</v>
      </c>
      <c r="N1147" s="1" t="s">
        <v>6669</v>
      </c>
      <c r="O1147" s="1" t="s">
        <v>44</v>
      </c>
    </row>
    <row r="1148" spans="1:15" x14ac:dyDescent="0.3">
      <c r="A1148" s="1" t="s">
        <v>3807</v>
      </c>
      <c r="B1148" s="2">
        <v>45064</v>
      </c>
      <c r="C1148" s="1" t="s">
        <v>6672</v>
      </c>
      <c r="D1148" s="1" t="s">
        <v>46</v>
      </c>
      <c r="E1148">
        <v>2023</v>
      </c>
      <c r="F1148" s="1" t="s">
        <v>3085</v>
      </c>
      <c r="G1148" s="1" t="s">
        <v>3086</v>
      </c>
      <c r="H1148" s="1" t="s">
        <v>1602</v>
      </c>
      <c r="I1148" s="1" t="s">
        <v>3808</v>
      </c>
      <c r="J1148" s="1" t="s">
        <v>70</v>
      </c>
      <c r="K1148" s="3">
        <v>25.55</v>
      </c>
      <c r="L1148">
        <v>2</v>
      </c>
      <c r="M1148" s="3">
        <v>51.1</v>
      </c>
      <c r="N1148" s="1" t="s">
        <v>21</v>
      </c>
      <c r="O1148" s="1" t="s">
        <v>30</v>
      </c>
    </row>
    <row r="1149" spans="1:15" x14ac:dyDescent="0.3">
      <c r="A1149" s="1" t="s">
        <v>3809</v>
      </c>
      <c r="B1149" s="2">
        <v>44957</v>
      </c>
      <c r="C1149" s="1" t="s">
        <v>6671</v>
      </c>
      <c r="D1149" s="1" t="s">
        <v>210</v>
      </c>
      <c r="E1149">
        <v>2023</v>
      </c>
      <c r="F1149" s="1" t="s">
        <v>930</v>
      </c>
      <c r="G1149" s="1" t="s">
        <v>931</v>
      </c>
      <c r="H1149" s="1" t="s">
        <v>3666</v>
      </c>
      <c r="I1149" s="1" t="s">
        <v>3667</v>
      </c>
      <c r="J1149" s="1" t="s">
        <v>70</v>
      </c>
      <c r="K1149" s="3">
        <v>56.4</v>
      </c>
      <c r="L1149">
        <v>4</v>
      </c>
      <c r="M1149" s="3">
        <v>225.6</v>
      </c>
      <c r="N1149" s="1" t="s">
        <v>6669</v>
      </c>
      <c r="O1149" s="1" t="s">
        <v>95</v>
      </c>
    </row>
    <row r="1150" spans="1:15" x14ac:dyDescent="0.3">
      <c r="A1150" s="1" t="s">
        <v>3810</v>
      </c>
      <c r="B1150" s="2">
        <v>45564</v>
      </c>
      <c r="C1150" s="1" t="s">
        <v>6666</v>
      </c>
      <c r="D1150" s="1" t="s">
        <v>60</v>
      </c>
      <c r="E1150">
        <v>2024</v>
      </c>
      <c r="F1150" s="1" t="s">
        <v>419</v>
      </c>
      <c r="G1150" s="1" t="s">
        <v>2512</v>
      </c>
      <c r="H1150" s="1" t="s">
        <v>1602</v>
      </c>
      <c r="I1150" s="1" t="s">
        <v>1740</v>
      </c>
      <c r="J1150" s="1" t="s">
        <v>20</v>
      </c>
      <c r="K1150" s="3">
        <v>22.43</v>
      </c>
      <c r="L1150">
        <v>1</v>
      </c>
      <c r="M1150" s="3">
        <v>22.43</v>
      </c>
      <c r="N1150" s="1" t="s">
        <v>6669</v>
      </c>
      <c r="O1150" s="1" t="s">
        <v>193</v>
      </c>
    </row>
    <row r="1151" spans="1:15" x14ac:dyDescent="0.3">
      <c r="A1151" s="1" t="s">
        <v>3811</v>
      </c>
      <c r="B1151" s="2">
        <v>44977</v>
      </c>
      <c r="C1151" s="1" t="s">
        <v>6667</v>
      </c>
      <c r="D1151" s="1" t="s">
        <v>39</v>
      </c>
      <c r="E1151">
        <v>2023</v>
      </c>
      <c r="F1151" s="1" t="s">
        <v>123</v>
      </c>
      <c r="G1151" s="1" t="s">
        <v>3812</v>
      </c>
      <c r="H1151" s="1" t="s">
        <v>3813</v>
      </c>
      <c r="I1151" s="1" t="s">
        <v>3814</v>
      </c>
      <c r="J1151" s="1" t="s">
        <v>87</v>
      </c>
      <c r="K1151" s="3">
        <v>21.52</v>
      </c>
      <c r="L1151">
        <v>5</v>
      </c>
      <c r="M1151" s="3">
        <v>107.6</v>
      </c>
      <c r="N1151" s="1" t="s">
        <v>6669</v>
      </c>
      <c r="O1151" s="1" t="s">
        <v>37</v>
      </c>
    </row>
    <row r="1152" spans="1:15" x14ac:dyDescent="0.3">
      <c r="A1152" s="1" t="s">
        <v>3815</v>
      </c>
      <c r="B1152" s="2">
        <v>44932</v>
      </c>
      <c r="C1152" s="1" t="s">
        <v>6668</v>
      </c>
      <c r="D1152" s="1" t="s">
        <v>210</v>
      </c>
      <c r="E1152">
        <v>2023</v>
      </c>
      <c r="F1152" s="1" t="s">
        <v>3098</v>
      </c>
      <c r="G1152" s="1" t="s">
        <v>3099</v>
      </c>
      <c r="H1152" s="1" t="s">
        <v>2070</v>
      </c>
      <c r="I1152" s="1" t="s">
        <v>2928</v>
      </c>
      <c r="J1152" s="1" t="s">
        <v>87</v>
      </c>
      <c r="K1152" s="3">
        <v>39.200000000000003</v>
      </c>
      <c r="L1152">
        <v>3</v>
      </c>
      <c r="M1152" s="3">
        <v>117.6</v>
      </c>
      <c r="N1152" s="1" t="s">
        <v>21</v>
      </c>
      <c r="O1152" s="1" t="s">
        <v>193</v>
      </c>
    </row>
    <row r="1153" spans="1:15" x14ac:dyDescent="0.3">
      <c r="A1153" s="1" t="s">
        <v>3816</v>
      </c>
      <c r="B1153" s="2">
        <v>44888</v>
      </c>
      <c r="C1153" s="1" t="s">
        <v>6670</v>
      </c>
      <c r="D1153" s="1" t="s">
        <v>54</v>
      </c>
      <c r="E1153">
        <v>2022</v>
      </c>
      <c r="F1153" s="1" t="s">
        <v>2220</v>
      </c>
      <c r="G1153" s="1" t="s">
        <v>2221</v>
      </c>
      <c r="H1153" s="1" t="s">
        <v>504</v>
      </c>
      <c r="I1153" s="1" t="s">
        <v>3817</v>
      </c>
      <c r="J1153" s="1" t="s">
        <v>20</v>
      </c>
      <c r="K1153" s="3">
        <v>29.55</v>
      </c>
      <c r="L1153">
        <v>1</v>
      </c>
      <c r="M1153" s="3">
        <v>29.55</v>
      </c>
      <c r="N1153" s="1" t="s">
        <v>21</v>
      </c>
      <c r="O1153" s="1" t="s">
        <v>37</v>
      </c>
    </row>
    <row r="1154" spans="1:15" x14ac:dyDescent="0.3">
      <c r="A1154" s="1" t="s">
        <v>3818</v>
      </c>
      <c r="B1154" s="2">
        <v>45078</v>
      </c>
      <c r="C1154" s="1" t="s">
        <v>6672</v>
      </c>
      <c r="D1154" s="1" t="s">
        <v>24</v>
      </c>
      <c r="E1154">
        <v>2023</v>
      </c>
      <c r="F1154" s="1" t="s">
        <v>169</v>
      </c>
      <c r="G1154" s="1" t="s">
        <v>170</v>
      </c>
      <c r="H1154" s="1" t="s">
        <v>501</v>
      </c>
      <c r="I1154" s="1" t="s">
        <v>3214</v>
      </c>
      <c r="J1154" s="1" t="s">
        <v>70</v>
      </c>
      <c r="K1154" s="3">
        <v>40.369999999999997</v>
      </c>
      <c r="L1154">
        <v>3</v>
      </c>
      <c r="M1154" s="3">
        <v>121.11</v>
      </c>
      <c r="N1154" s="1" t="s">
        <v>6669</v>
      </c>
      <c r="O1154" s="1" t="s">
        <v>37</v>
      </c>
    </row>
    <row r="1155" spans="1:15" x14ac:dyDescent="0.3">
      <c r="A1155" s="1" t="s">
        <v>3819</v>
      </c>
      <c r="B1155" s="2">
        <v>45552</v>
      </c>
      <c r="C1155" s="1" t="s">
        <v>6671</v>
      </c>
      <c r="D1155" s="1" t="s">
        <v>60</v>
      </c>
      <c r="E1155">
        <v>2024</v>
      </c>
      <c r="F1155" s="1" t="s">
        <v>3238</v>
      </c>
      <c r="G1155" s="1" t="s">
        <v>3239</v>
      </c>
      <c r="H1155" s="1" t="s">
        <v>416</v>
      </c>
      <c r="I1155" s="1" t="s">
        <v>3820</v>
      </c>
      <c r="J1155" s="1" t="s">
        <v>20</v>
      </c>
      <c r="K1155" s="3">
        <v>33.22</v>
      </c>
      <c r="L1155">
        <v>5</v>
      </c>
      <c r="M1155" s="3">
        <v>166.1</v>
      </c>
      <c r="N1155" s="1" t="s">
        <v>21</v>
      </c>
      <c r="O1155" s="1" t="s">
        <v>37</v>
      </c>
    </row>
    <row r="1156" spans="1:15" x14ac:dyDescent="0.3">
      <c r="A1156" s="1" t="s">
        <v>3821</v>
      </c>
      <c r="B1156" s="2">
        <v>45847</v>
      </c>
      <c r="C1156" s="1" t="s">
        <v>6670</v>
      </c>
      <c r="D1156" s="1" t="s">
        <v>32</v>
      </c>
      <c r="E1156">
        <v>2025</v>
      </c>
      <c r="F1156" s="1" t="s">
        <v>1819</v>
      </c>
      <c r="G1156" s="1" t="s">
        <v>3679</v>
      </c>
      <c r="H1156" s="1" t="s">
        <v>2650</v>
      </c>
      <c r="I1156" s="1" t="s">
        <v>3822</v>
      </c>
      <c r="J1156" s="1" t="s">
        <v>20</v>
      </c>
      <c r="K1156" s="3">
        <v>39.43</v>
      </c>
      <c r="L1156">
        <v>4</v>
      </c>
      <c r="M1156" s="3">
        <v>157.72</v>
      </c>
      <c r="N1156" s="1" t="s">
        <v>6669</v>
      </c>
      <c r="O1156" s="1" t="s">
        <v>95</v>
      </c>
    </row>
    <row r="1157" spans="1:15" x14ac:dyDescent="0.3">
      <c r="A1157" s="1" t="s">
        <v>3823</v>
      </c>
      <c r="B1157" s="2">
        <v>44889</v>
      </c>
      <c r="C1157" s="1" t="s">
        <v>6672</v>
      </c>
      <c r="D1157" s="1" t="s">
        <v>54</v>
      </c>
      <c r="E1157">
        <v>2022</v>
      </c>
      <c r="F1157" s="1" t="s">
        <v>3824</v>
      </c>
      <c r="G1157" s="1" t="s">
        <v>3825</v>
      </c>
      <c r="H1157" s="1" t="s">
        <v>2872</v>
      </c>
      <c r="I1157" s="1" t="s">
        <v>3826</v>
      </c>
      <c r="J1157" s="1" t="s">
        <v>20</v>
      </c>
      <c r="K1157" s="3">
        <v>12.08</v>
      </c>
      <c r="L1157">
        <v>3</v>
      </c>
      <c r="M1157" s="3">
        <v>36.24</v>
      </c>
      <c r="N1157" s="1" t="s">
        <v>6669</v>
      </c>
      <c r="O1157" s="1" t="s">
        <v>22</v>
      </c>
    </row>
    <row r="1158" spans="1:15" x14ac:dyDescent="0.3">
      <c r="A1158" s="1" t="s">
        <v>3827</v>
      </c>
      <c r="B1158" s="2">
        <v>45122</v>
      </c>
      <c r="C1158" s="1" t="s">
        <v>6673</v>
      </c>
      <c r="D1158" s="1" t="s">
        <v>32</v>
      </c>
      <c r="E1158">
        <v>2023</v>
      </c>
      <c r="F1158" s="1" t="s">
        <v>40</v>
      </c>
      <c r="G1158" s="1" t="s">
        <v>3828</v>
      </c>
      <c r="H1158" s="1" t="s">
        <v>3829</v>
      </c>
      <c r="I1158" s="1" t="s">
        <v>3830</v>
      </c>
      <c r="J1158" s="1" t="s">
        <v>70</v>
      </c>
      <c r="K1158" s="3">
        <v>14.6</v>
      </c>
      <c r="L1158">
        <v>5</v>
      </c>
      <c r="M1158" s="3">
        <v>73</v>
      </c>
      <c r="N1158" s="1" t="s">
        <v>29</v>
      </c>
      <c r="O1158" s="1" t="s">
        <v>95</v>
      </c>
    </row>
    <row r="1159" spans="1:15" x14ac:dyDescent="0.3">
      <c r="A1159" s="1" t="s">
        <v>3831</v>
      </c>
      <c r="B1159" s="2">
        <v>45818</v>
      </c>
      <c r="C1159" s="1" t="s">
        <v>6671</v>
      </c>
      <c r="D1159" s="1" t="s">
        <v>24</v>
      </c>
      <c r="E1159">
        <v>2025</v>
      </c>
      <c r="F1159" s="1" t="s">
        <v>3832</v>
      </c>
      <c r="G1159" s="1" t="s">
        <v>3833</v>
      </c>
      <c r="H1159" s="1" t="s">
        <v>3834</v>
      </c>
      <c r="I1159" s="1" t="s">
        <v>3835</v>
      </c>
      <c r="J1159" s="1" t="s">
        <v>51</v>
      </c>
      <c r="K1159" s="3">
        <v>52.68</v>
      </c>
      <c r="L1159">
        <v>1</v>
      </c>
      <c r="M1159" s="3">
        <v>52.68</v>
      </c>
      <c r="N1159" s="1" t="s">
        <v>21</v>
      </c>
      <c r="O1159" s="1" t="s">
        <v>30</v>
      </c>
    </row>
    <row r="1160" spans="1:15" x14ac:dyDescent="0.3">
      <c r="A1160" s="1" t="s">
        <v>3836</v>
      </c>
      <c r="B1160" s="2">
        <v>45557</v>
      </c>
      <c r="C1160" s="1" t="s">
        <v>6666</v>
      </c>
      <c r="D1160" s="1" t="s">
        <v>60</v>
      </c>
      <c r="E1160">
        <v>2024</v>
      </c>
      <c r="F1160" s="1" t="s">
        <v>3837</v>
      </c>
      <c r="G1160" s="1" t="s">
        <v>3838</v>
      </c>
      <c r="H1160" s="1" t="s">
        <v>2678</v>
      </c>
      <c r="I1160" s="1" t="s">
        <v>2679</v>
      </c>
      <c r="J1160" s="1" t="s">
        <v>20</v>
      </c>
      <c r="K1160" s="3">
        <v>44.14</v>
      </c>
      <c r="L1160">
        <v>2</v>
      </c>
      <c r="M1160" s="3">
        <v>88.28</v>
      </c>
      <c r="N1160" s="1" t="s">
        <v>21</v>
      </c>
      <c r="O1160" s="1" t="s">
        <v>37</v>
      </c>
    </row>
    <row r="1161" spans="1:15" x14ac:dyDescent="0.3">
      <c r="A1161" s="1" t="s">
        <v>3839</v>
      </c>
      <c r="B1161" s="2">
        <v>45073</v>
      </c>
      <c r="C1161" s="1" t="s">
        <v>6673</v>
      </c>
      <c r="D1161" s="1" t="s">
        <v>46</v>
      </c>
      <c r="E1161">
        <v>2023</v>
      </c>
      <c r="F1161" s="1" t="s">
        <v>2330</v>
      </c>
      <c r="G1161" s="1" t="s">
        <v>2331</v>
      </c>
      <c r="H1161" s="1" t="s">
        <v>328</v>
      </c>
      <c r="I1161" s="1" t="s">
        <v>3840</v>
      </c>
      <c r="J1161" s="1" t="s">
        <v>70</v>
      </c>
      <c r="K1161" s="3">
        <v>9.3800000000000008</v>
      </c>
      <c r="L1161">
        <v>5</v>
      </c>
      <c r="M1161" s="3">
        <v>46.9</v>
      </c>
      <c r="N1161" s="1" t="s">
        <v>29</v>
      </c>
      <c r="O1161" s="1" t="s">
        <v>22</v>
      </c>
    </row>
    <row r="1162" spans="1:15" x14ac:dyDescent="0.3">
      <c r="A1162" s="1" t="s">
        <v>3841</v>
      </c>
      <c r="B1162" s="2">
        <v>45161</v>
      </c>
      <c r="C1162" s="1" t="s">
        <v>6670</v>
      </c>
      <c r="D1162" s="1" t="s">
        <v>90</v>
      </c>
      <c r="E1162">
        <v>2023</v>
      </c>
      <c r="F1162" s="1" t="s">
        <v>255</v>
      </c>
      <c r="G1162" s="1" t="s">
        <v>3842</v>
      </c>
      <c r="H1162" s="1" t="s">
        <v>535</v>
      </c>
      <c r="I1162" s="1" t="s">
        <v>536</v>
      </c>
      <c r="J1162" s="1" t="s">
        <v>51</v>
      </c>
      <c r="K1162" s="3">
        <v>7.63</v>
      </c>
      <c r="L1162">
        <v>5</v>
      </c>
      <c r="M1162" s="3">
        <v>38.15</v>
      </c>
      <c r="N1162" s="1" t="s">
        <v>88</v>
      </c>
      <c r="O1162" s="1" t="s">
        <v>37</v>
      </c>
    </row>
    <row r="1163" spans="1:15" x14ac:dyDescent="0.3">
      <c r="A1163" s="1" t="s">
        <v>3843</v>
      </c>
      <c r="B1163" s="2">
        <v>45420</v>
      </c>
      <c r="C1163" s="1" t="s">
        <v>6670</v>
      </c>
      <c r="D1163" s="1" t="s">
        <v>46</v>
      </c>
      <c r="E1163">
        <v>2024</v>
      </c>
      <c r="F1163" s="1" t="s">
        <v>1015</v>
      </c>
      <c r="G1163" s="1" t="s">
        <v>1016</v>
      </c>
      <c r="H1163" s="1" t="s">
        <v>93</v>
      </c>
      <c r="I1163" s="1" t="s">
        <v>3844</v>
      </c>
      <c r="J1163" s="1" t="s">
        <v>20</v>
      </c>
      <c r="K1163" s="3">
        <v>34.99</v>
      </c>
      <c r="L1163">
        <v>3</v>
      </c>
      <c r="M1163" s="3">
        <v>104.97</v>
      </c>
      <c r="N1163" s="1" t="s">
        <v>6669</v>
      </c>
      <c r="O1163" s="1" t="s">
        <v>52</v>
      </c>
    </row>
    <row r="1164" spans="1:15" x14ac:dyDescent="0.3">
      <c r="A1164" s="1" t="s">
        <v>3845</v>
      </c>
      <c r="B1164" s="2">
        <v>45543</v>
      </c>
      <c r="C1164" s="1" t="s">
        <v>6666</v>
      </c>
      <c r="D1164" s="1" t="s">
        <v>60</v>
      </c>
      <c r="E1164">
        <v>2024</v>
      </c>
      <c r="F1164" s="1" t="s">
        <v>1235</v>
      </c>
      <c r="G1164" s="1" t="s">
        <v>1576</v>
      </c>
      <c r="H1164" s="1" t="s">
        <v>865</v>
      </c>
      <c r="I1164" s="1" t="s">
        <v>866</v>
      </c>
      <c r="J1164" s="1" t="s">
        <v>87</v>
      </c>
      <c r="K1164" s="3">
        <v>38.200000000000003</v>
      </c>
      <c r="L1164">
        <v>2</v>
      </c>
      <c r="M1164" s="3">
        <v>76.400000000000006</v>
      </c>
      <c r="N1164" s="1" t="s">
        <v>6669</v>
      </c>
      <c r="O1164" s="1" t="s">
        <v>37</v>
      </c>
    </row>
    <row r="1165" spans="1:15" x14ac:dyDescent="0.3">
      <c r="A1165" s="1" t="s">
        <v>3846</v>
      </c>
      <c r="B1165" s="2">
        <v>44964</v>
      </c>
      <c r="C1165" s="1" t="s">
        <v>6671</v>
      </c>
      <c r="D1165" s="1" t="s">
        <v>39</v>
      </c>
      <c r="E1165">
        <v>2023</v>
      </c>
      <c r="F1165" s="1" t="s">
        <v>3847</v>
      </c>
      <c r="G1165" s="1" t="s">
        <v>3848</v>
      </c>
      <c r="H1165" s="1" t="s">
        <v>282</v>
      </c>
      <c r="I1165" s="1" t="s">
        <v>1577</v>
      </c>
      <c r="J1165" s="1" t="s">
        <v>51</v>
      </c>
      <c r="K1165" s="3">
        <v>29.78</v>
      </c>
      <c r="L1165">
        <v>5</v>
      </c>
      <c r="M1165" s="3">
        <v>148.9</v>
      </c>
      <c r="N1165" s="1" t="s">
        <v>88</v>
      </c>
      <c r="O1165" s="1" t="s">
        <v>193</v>
      </c>
    </row>
    <row r="1166" spans="1:15" x14ac:dyDescent="0.3">
      <c r="A1166" s="1" t="s">
        <v>3849</v>
      </c>
      <c r="B1166" s="2">
        <v>45050</v>
      </c>
      <c r="C1166" s="1" t="s">
        <v>6672</v>
      </c>
      <c r="D1166" s="1" t="s">
        <v>46</v>
      </c>
      <c r="E1166">
        <v>2023</v>
      </c>
      <c r="F1166" s="1" t="s">
        <v>2149</v>
      </c>
      <c r="G1166" s="1" t="s">
        <v>2916</v>
      </c>
      <c r="H1166" s="1" t="s">
        <v>3850</v>
      </c>
      <c r="I1166" s="1" t="s">
        <v>3851</v>
      </c>
      <c r="J1166" s="1" t="s">
        <v>20</v>
      </c>
      <c r="K1166" s="3">
        <v>39.090000000000003</v>
      </c>
      <c r="L1166">
        <v>2</v>
      </c>
      <c r="M1166" s="3">
        <v>78.180000000000007</v>
      </c>
      <c r="N1166" s="1" t="s">
        <v>29</v>
      </c>
      <c r="O1166" s="1" t="s">
        <v>37</v>
      </c>
    </row>
    <row r="1167" spans="1:15" x14ac:dyDescent="0.3">
      <c r="A1167" s="1" t="s">
        <v>3852</v>
      </c>
      <c r="B1167" s="2">
        <v>45059</v>
      </c>
      <c r="C1167" s="1" t="s">
        <v>6673</v>
      </c>
      <c r="D1167" s="1" t="s">
        <v>46</v>
      </c>
      <c r="E1167">
        <v>2023</v>
      </c>
      <c r="F1167" s="1" t="s">
        <v>1146</v>
      </c>
      <c r="G1167" s="1" t="s">
        <v>1147</v>
      </c>
      <c r="H1167" s="1" t="s">
        <v>42</v>
      </c>
      <c r="I1167" s="1" t="s">
        <v>233</v>
      </c>
      <c r="J1167" s="1" t="s">
        <v>70</v>
      </c>
      <c r="K1167" s="3">
        <v>32.46</v>
      </c>
      <c r="L1167">
        <v>4</v>
      </c>
      <c r="M1167" s="3">
        <v>129.84</v>
      </c>
      <c r="N1167" s="1" t="s">
        <v>21</v>
      </c>
      <c r="O1167" s="1" t="s">
        <v>22</v>
      </c>
    </row>
    <row r="1168" spans="1:15" x14ac:dyDescent="0.3">
      <c r="A1168" s="1" t="s">
        <v>3853</v>
      </c>
      <c r="B1168" s="2">
        <v>45329</v>
      </c>
      <c r="C1168" s="1" t="s">
        <v>6670</v>
      </c>
      <c r="D1168" s="1" t="s">
        <v>39</v>
      </c>
      <c r="E1168">
        <v>2024</v>
      </c>
      <c r="F1168" s="1" t="s">
        <v>2473</v>
      </c>
      <c r="G1168" s="1" t="s">
        <v>2474</v>
      </c>
      <c r="H1168" s="1" t="s">
        <v>2356</v>
      </c>
      <c r="I1168" s="1" t="s">
        <v>3010</v>
      </c>
      <c r="J1168" s="1" t="s">
        <v>51</v>
      </c>
      <c r="K1168" s="3">
        <v>21.77</v>
      </c>
      <c r="L1168">
        <v>3</v>
      </c>
      <c r="M1168" s="3">
        <v>65.31</v>
      </c>
      <c r="N1168" s="1" t="s">
        <v>21</v>
      </c>
      <c r="O1168" s="1" t="s">
        <v>95</v>
      </c>
    </row>
    <row r="1169" spans="1:15" x14ac:dyDescent="0.3">
      <c r="A1169" s="1" t="s">
        <v>3854</v>
      </c>
      <c r="B1169" s="2">
        <v>45438</v>
      </c>
      <c r="C1169" s="1" t="s">
        <v>6666</v>
      </c>
      <c r="D1169" s="1" t="s">
        <v>46</v>
      </c>
      <c r="E1169">
        <v>2024</v>
      </c>
      <c r="F1169" s="1" t="s">
        <v>3126</v>
      </c>
      <c r="G1169" s="1" t="s">
        <v>3127</v>
      </c>
      <c r="H1169" s="1" t="s">
        <v>2913</v>
      </c>
      <c r="I1169" s="1" t="s">
        <v>3855</v>
      </c>
      <c r="J1169" s="1" t="s">
        <v>51</v>
      </c>
      <c r="K1169" s="3">
        <v>23.65</v>
      </c>
      <c r="L1169">
        <v>2</v>
      </c>
      <c r="M1169" s="3">
        <v>47.3</v>
      </c>
      <c r="N1169" s="1" t="s">
        <v>21</v>
      </c>
      <c r="O1169" s="1" t="s">
        <v>37</v>
      </c>
    </row>
    <row r="1170" spans="1:15" x14ac:dyDescent="0.3">
      <c r="A1170" s="1" t="s">
        <v>3856</v>
      </c>
      <c r="B1170" s="2">
        <v>45567</v>
      </c>
      <c r="C1170" s="1" t="s">
        <v>6670</v>
      </c>
      <c r="D1170" s="1" t="s">
        <v>133</v>
      </c>
      <c r="E1170">
        <v>2024</v>
      </c>
      <c r="F1170" s="1" t="s">
        <v>91</v>
      </c>
      <c r="G1170" s="1" t="s">
        <v>1457</v>
      </c>
      <c r="H1170" s="1" t="s">
        <v>559</v>
      </c>
      <c r="I1170" s="1" t="s">
        <v>1598</v>
      </c>
      <c r="J1170" s="1" t="s">
        <v>51</v>
      </c>
      <c r="K1170" s="3">
        <v>44.23</v>
      </c>
      <c r="L1170">
        <v>1</v>
      </c>
      <c r="M1170" s="3">
        <v>44.23</v>
      </c>
      <c r="N1170" s="1" t="s">
        <v>6669</v>
      </c>
      <c r="O1170" s="1" t="s">
        <v>37</v>
      </c>
    </row>
    <row r="1171" spans="1:15" x14ac:dyDescent="0.3">
      <c r="A1171" s="1" t="s">
        <v>3857</v>
      </c>
      <c r="B1171" s="2">
        <v>45354</v>
      </c>
      <c r="C1171" s="1" t="s">
        <v>6666</v>
      </c>
      <c r="D1171" s="1" t="s">
        <v>15</v>
      </c>
      <c r="E1171">
        <v>2024</v>
      </c>
      <c r="F1171" s="1" t="s">
        <v>438</v>
      </c>
      <c r="G1171" s="1" t="s">
        <v>1088</v>
      </c>
      <c r="H1171" s="1" t="s">
        <v>125</v>
      </c>
      <c r="I1171" s="1" t="s">
        <v>3858</v>
      </c>
      <c r="J1171" s="1" t="s">
        <v>87</v>
      </c>
      <c r="K1171" s="3">
        <v>39.93</v>
      </c>
      <c r="L1171">
        <v>5</v>
      </c>
      <c r="M1171" s="3">
        <v>199.65</v>
      </c>
      <c r="N1171" s="1" t="s">
        <v>88</v>
      </c>
      <c r="O1171" s="1" t="s">
        <v>52</v>
      </c>
    </row>
    <row r="1172" spans="1:15" x14ac:dyDescent="0.3">
      <c r="A1172" s="1" t="s">
        <v>3859</v>
      </c>
      <c r="B1172" s="2">
        <v>45638</v>
      </c>
      <c r="C1172" s="1" t="s">
        <v>6672</v>
      </c>
      <c r="D1172" s="1" t="s">
        <v>107</v>
      </c>
      <c r="E1172">
        <v>2024</v>
      </c>
      <c r="F1172" s="1" t="s">
        <v>260</v>
      </c>
      <c r="G1172" s="1" t="s">
        <v>261</v>
      </c>
      <c r="H1172" s="1" t="s">
        <v>2575</v>
      </c>
      <c r="I1172" s="1" t="s">
        <v>2576</v>
      </c>
      <c r="J1172" s="1" t="s">
        <v>51</v>
      </c>
      <c r="K1172" s="3">
        <v>19.54</v>
      </c>
      <c r="L1172">
        <v>5</v>
      </c>
      <c r="M1172" s="3">
        <v>97.7</v>
      </c>
      <c r="N1172" s="1" t="s">
        <v>21</v>
      </c>
      <c r="O1172" s="1" t="s">
        <v>37</v>
      </c>
    </row>
    <row r="1173" spans="1:15" x14ac:dyDescent="0.3">
      <c r="A1173" s="1" t="s">
        <v>3860</v>
      </c>
      <c r="B1173" s="2">
        <v>45434</v>
      </c>
      <c r="C1173" s="1" t="s">
        <v>6670</v>
      </c>
      <c r="D1173" s="1" t="s">
        <v>46</v>
      </c>
      <c r="E1173">
        <v>2024</v>
      </c>
      <c r="F1173" s="1" t="s">
        <v>2477</v>
      </c>
      <c r="G1173" s="1" t="s">
        <v>3861</v>
      </c>
      <c r="H1173" s="1" t="s">
        <v>3505</v>
      </c>
      <c r="I1173" s="1" t="s">
        <v>3862</v>
      </c>
      <c r="J1173" s="1" t="s">
        <v>51</v>
      </c>
      <c r="K1173" s="3">
        <v>5.68</v>
      </c>
      <c r="L1173">
        <v>4</v>
      </c>
      <c r="M1173" s="3">
        <v>22.72</v>
      </c>
      <c r="N1173" s="1" t="s">
        <v>6669</v>
      </c>
      <c r="O1173" s="1" t="s">
        <v>37</v>
      </c>
    </row>
    <row r="1174" spans="1:15" x14ac:dyDescent="0.3">
      <c r="A1174" s="1" t="s">
        <v>3863</v>
      </c>
      <c r="B1174" s="2">
        <v>45336</v>
      </c>
      <c r="C1174" s="1" t="s">
        <v>6670</v>
      </c>
      <c r="D1174" s="1" t="s">
        <v>39</v>
      </c>
      <c r="E1174">
        <v>2024</v>
      </c>
      <c r="F1174" s="1" t="s">
        <v>2035</v>
      </c>
      <c r="G1174" s="1" t="s">
        <v>3864</v>
      </c>
      <c r="H1174" s="1" t="s">
        <v>1227</v>
      </c>
      <c r="I1174" s="1" t="s">
        <v>3392</v>
      </c>
      <c r="J1174" s="1" t="s">
        <v>51</v>
      </c>
      <c r="K1174" s="3">
        <v>32.85</v>
      </c>
      <c r="L1174">
        <v>1</v>
      </c>
      <c r="M1174" s="3">
        <v>32.85</v>
      </c>
      <c r="N1174" s="1" t="s">
        <v>6669</v>
      </c>
      <c r="O1174" s="1" t="s">
        <v>193</v>
      </c>
    </row>
    <row r="1175" spans="1:15" x14ac:dyDescent="0.3">
      <c r="A1175" s="1" t="s">
        <v>3865</v>
      </c>
      <c r="B1175" s="2">
        <v>44856</v>
      </c>
      <c r="C1175" s="1" t="s">
        <v>6673</v>
      </c>
      <c r="D1175" s="1" t="s">
        <v>133</v>
      </c>
      <c r="E1175">
        <v>2022</v>
      </c>
      <c r="F1175" s="1" t="s">
        <v>898</v>
      </c>
      <c r="G1175" s="1" t="s">
        <v>899</v>
      </c>
      <c r="H1175" s="1" t="s">
        <v>1361</v>
      </c>
      <c r="I1175" s="1" t="s">
        <v>3328</v>
      </c>
      <c r="J1175" s="1" t="s">
        <v>70</v>
      </c>
      <c r="K1175" s="3">
        <v>46.05</v>
      </c>
      <c r="L1175">
        <v>1</v>
      </c>
      <c r="M1175" s="3">
        <v>46.05</v>
      </c>
      <c r="N1175" s="1" t="s">
        <v>21</v>
      </c>
      <c r="O1175" s="1" t="s">
        <v>44</v>
      </c>
    </row>
    <row r="1176" spans="1:15" x14ac:dyDescent="0.3">
      <c r="A1176" s="1" t="s">
        <v>3866</v>
      </c>
      <c r="B1176" s="2">
        <v>45831</v>
      </c>
      <c r="C1176" s="1" t="s">
        <v>6667</v>
      </c>
      <c r="D1176" s="1" t="s">
        <v>24</v>
      </c>
      <c r="E1176">
        <v>2025</v>
      </c>
      <c r="F1176" s="1" t="s">
        <v>1010</v>
      </c>
      <c r="G1176" s="1" t="s">
        <v>3867</v>
      </c>
      <c r="H1176" s="1" t="s">
        <v>905</v>
      </c>
      <c r="I1176" s="1" t="s">
        <v>3868</v>
      </c>
      <c r="J1176" s="1" t="s">
        <v>70</v>
      </c>
      <c r="K1176" s="3">
        <v>21.9</v>
      </c>
      <c r="L1176">
        <v>1</v>
      </c>
      <c r="M1176" s="3">
        <v>21.9</v>
      </c>
      <c r="N1176" s="1" t="s">
        <v>21</v>
      </c>
      <c r="O1176" s="1" t="s">
        <v>193</v>
      </c>
    </row>
    <row r="1177" spans="1:15" x14ac:dyDescent="0.3">
      <c r="A1177" s="1" t="s">
        <v>3869</v>
      </c>
      <c r="B1177" s="2">
        <v>45750</v>
      </c>
      <c r="C1177" s="1" t="s">
        <v>6672</v>
      </c>
      <c r="D1177" s="1" t="s">
        <v>82</v>
      </c>
      <c r="E1177">
        <v>2025</v>
      </c>
      <c r="F1177" s="1" t="s">
        <v>2884</v>
      </c>
      <c r="G1177" s="1" t="s">
        <v>3870</v>
      </c>
      <c r="H1177" s="1" t="s">
        <v>1518</v>
      </c>
      <c r="I1177" s="1" t="s">
        <v>2946</v>
      </c>
      <c r="J1177" s="1" t="s">
        <v>20</v>
      </c>
      <c r="K1177" s="3">
        <v>48.64</v>
      </c>
      <c r="L1177">
        <v>5</v>
      </c>
      <c r="M1177" s="3">
        <v>243.2</v>
      </c>
      <c r="N1177" s="1" t="s">
        <v>21</v>
      </c>
      <c r="O1177" s="1" t="s">
        <v>80</v>
      </c>
    </row>
    <row r="1178" spans="1:15" x14ac:dyDescent="0.3">
      <c r="A1178" s="1" t="s">
        <v>3871</v>
      </c>
      <c r="B1178" s="2">
        <v>44848</v>
      </c>
      <c r="C1178" s="1" t="s">
        <v>6668</v>
      </c>
      <c r="D1178" s="1" t="s">
        <v>133</v>
      </c>
      <c r="E1178">
        <v>2022</v>
      </c>
      <c r="F1178" s="1" t="s">
        <v>139</v>
      </c>
      <c r="G1178" s="1" t="s">
        <v>140</v>
      </c>
      <c r="H1178" s="1" t="s">
        <v>2877</v>
      </c>
      <c r="I1178" s="1" t="s">
        <v>3872</v>
      </c>
      <c r="J1178" s="1" t="s">
        <v>20</v>
      </c>
      <c r="K1178" s="3">
        <v>21.6</v>
      </c>
      <c r="L1178">
        <v>2</v>
      </c>
      <c r="M1178" s="3">
        <v>43.2</v>
      </c>
      <c r="N1178" s="1" t="s">
        <v>6669</v>
      </c>
      <c r="O1178" s="1" t="s">
        <v>30</v>
      </c>
    </row>
    <row r="1179" spans="1:15" x14ac:dyDescent="0.3">
      <c r="A1179" s="1" t="s">
        <v>3873</v>
      </c>
      <c r="B1179" s="2">
        <v>45014</v>
      </c>
      <c r="C1179" s="1" t="s">
        <v>6670</v>
      </c>
      <c r="D1179" s="1" t="s">
        <v>15</v>
      </c>
      <c r="E1179">
        <v>2023</v>
      </c>
      <c r="F1179" s="1" t="s">
        <v>548</v>
      </c>
      <c r="G1179" s="1" t="s">
        <v>3874</v>
      </c>
      <c r="H1179" s="1" t="s">
        <v>950</v>
      </c>
      <c r="I1179" s="1" t="s">
        <v>3875</v>
      </c>
      <c r="J1179" s="1" t="s">
        <v>20</v>
      </c>
      <c r="K1179" s="3">
        <v>19.920000000000002</v>
      </c>
      <c r="L1179">
        <v>4</v>
      </c>
      <c r="M1179" s="3">
        <v>79.680000000000007</v>
      </c>
      <c r="N1179" s="1" t="s">
        <v>6669</v>
      </c>
      <c r="O1179" s="1" t="s">
        <v>44</v>
      </c>
    </row>
    <row r="1180" spans="1:15" x14ac:dyDescent="0.3">
      <c r="A1180" s="1" t="s">
        <v>3876</v>
      </c>
      <c r="B1180" s="2">
        <v>45794</v>
      </c>
      <c r="C1180" s="1" t="s">
        <v>6673</v>
      </c>
      <c r="D1180" s="1" t="s">
        <v>46</v>
      </c>
      <c r="E1180">
        <v>2025</v>
      </c>
      <c r="F1180" s="1" t="s">
        <v>2661</v>
      </c>
      <c r="G1180" s="1" t="s">
        <v>3877</v>
      </c>
      <c r="H1180" s="1" t="s">
        <v>3878</v>
      </c>
      <c r="I1180" s="1" t="s">
        <v>3879</v>
      </c>
      <c r="J1180" s="1" t="s">
        <v>87</v>
      </c>
      <c r="K1180" s="3">
        <v>13.36</v>
      </c>
      <c r="L1180">
        <v>1</v>
      </c>
      <c r="M1180" s="3">
        <v>13.36</v>
      </c>
      <c r="N1180" s="1" t="s">
        <v>21</v>
      </c>
      <c r="O1180" s="1" t="s">
        <v>37</v>
      </c>
    </row>
    <row r="1181" spans="1:15" x14ac:dyDescent="0.3">
      <c r="A1181" s="1" t="s">
        <v>3880</v>
      </c>
      <c r="B1181" s="2">
        <v>45509</v>
      </c>
      <c r="C1181" s="1" t="s">
        <v>6667</v>
      </c>
      <c r="D1181" s="1" t="s">
        <v>90</v>
      </c>
      <c r="E1181">
        <v>2024</v>
      </c>
      <c r="F1181" s="1" t="s">
        <v>3881</v>
      </c>
      <c r="G1181" s="1" t="s">
        <v>3882</v>
      </c>
      <c r="H1181" s="1" t="s">
        <v>1301</v>
      </c>
      <c r="I1181" s="1" t="s">
        <v>3883</v>
      </c>
      <c r="J1181" s="1" t="s">
        <v>70</v>
      </c>
      <c r="K1181" s="3">
        <v>11.87</v>
      </c>
      <c r="L1181">
        <v>3</v>
      </c>
      <c r="M1181" s="3">
        <v>35.61</v>
      </c>
      <c r="N1181" s="1" t="s">
        <v>6669</v>
      </c>
      <c r="O1181" s="1" t="s">
        <v>52</v>
      </c>
    </row>
    <row r="1182" spans="1:15" x14ac:dyDescent="0.3">
      <c r="A1182" s="1" t="s">
        <v>3884</v>
      </c>
      <c r="B1182" s="2">
        <v>44900</v>
      </c>
      <c r="C1182" s="1" t="s">
        <v>6667</v>
      </c>
      <c r="D1182" s="1" t="s">
        <v>107</v>
      </c>
      <c r="E1182">
        <v>2022</v>
      </c>
      <c r="F1182" s="1" t="s">
        <v>3885</v>
      </c>
      <c r="G1182" s="1" t="s">
        <v>3886</v>
      </c>
      <c r="H1182" s="1" t="s">
        <v>633</v>
      </c>
      <c r="I1182" s="1" t="s">
        <v>634</v>
      </c>
      <c r="J1182" s="1" t="s">
        <v>20</v>
      </c>
      <c r="K1182" s="3">
        <v>10.86</v>
      </c>
      <c r="L1182">
        <v>3</v>
      </c>
      <c r="M1182" s="3">
        <v>32.58</v>
      </c>
      <c r="N1182" s="1" t="s">
        <v>6669</v>
      </c>
      <c r="O1182" s="1" t="s">
        <v>22</v>
      </c>
    </row>
    <row r="1183" spans="1:15" x14ac:dyDescent="0.3">
      <c r="A1183" s="1" t="s">
        <v>3887</v>
      </c>
      <c r="B1183" s="2">
        <v>45135</v>
      </c>
      <c r="C1183" s="1" t="s">
        <v>6668</v>
      </c>
      <c r="D1183" s="1" t="s">
        <v>32</v>
      </c>
      <c r="E1183">
        <v>2023</v>
      </c>
      <c r="F1183" s="1" t="s">
        <v>3888</v>
      </c>
      <c r="G1183" s="1" t="s">
        <v>3889</v>
      </c>
      <c r="H1183" s="1" t="s">
        <v>989</v>
      </c>
      <c r="I1183" s="1" t="s">
        <v>990</v>
      </c>
      <c r="J1183" s="1" t="s">
        <v>70</v>
      </c>
      <c r="K1183" s="3">
        <v>21.4</v>
      </c>
      <c r="L1183">
        <v>3</v>
      </c>
      <c r="M1183" s="3">
        <v>64.2</v>
      </c>
      <c r="N1183" s="1" t="s">
        <v>21</v>
      </c>
      <c r="O1183" s="1" t="s">
        <v>193</v>
      </c>
    </row>
    <row r="1184" spans="1:15" x14ac:dyDescent="0.3">
      <c r="A1184" s="1" t="s">
        <v>3890</v>
      </c>
      <c r="B1184" s="2">
        <v>45219</v>
      </c>
      <c r="C1184" s="1" t="s">
        <v>6668</v>
      </c>
      <c r="D1184" s="1" t="s">
        <v>133</v>
      </c>
      <c r="E1184">
        <v>2023</v>
      </c>
      <c r="F1184" s="1" t="s">
        <v>2006</v>
      </c>
      <c r="G1184" s="1" t="s">
        <v>3891</v>
      </c>
      <c r="H1184" s="1" t="s">
        <v>1862</v>
      </c>
      <c r="I1184" s="1" t="s">
        <v>1863</v>
      </c>
      <c r="J1184" s="1" t="s">
        <v>51</v>
      </c>
      <c r="K1184" s="3">
        <v>42.72</v>
      </c>
      <c r="L1184">
        <v>3</v>
      </c>
      <c r="M1184" s="3">
        <v>128.16</v>
      </c>
      <c r="N1184" s="1" t="s">
        <v>88</v>
      </c>
      <c r="O1184" s="1" t="s">
        <v>30</v>
      </c>
    </row>
    <row r="1185" spans="1:15" x14ac:dyDescent="0.3">
      <c r="A1185" s="1" t="s">
        <v>3894</v>
      </c>
      <c r="B1185" s="2">
        <v>45800</v>
      </c>
      <c r="C1185" s="1" t="s">
        <v>6668</v>
      </c>
      <c r="D1185" s="1" t="s">
        <v>46</v>
      </c>
      <c r="E1185">
        <v>2025</v>
      </c>
      <c r="F1185" s="1" t="s">
        <v>2285</v>
      </c>
      <c r="G1185" s="1" t="s">
        <v>2720</v>
      </c>
      <c r="H1185" s="1" t="s">
        <v>1812</v>
      </c>
      <c r="I1185" s="1" t="s">
        <v>1813</v>
      </c>
      <c r="J1185" s="1" t="s">
        <v>70</v>
      </c>
      <c r="K1185" s="3">
        <v>40.130000000000003</v>
      </c>
      <c r="L1185">
        <v>2</v>
      </c>
      <c r="M1185" s="3">
        <v>80.260000000000005</v>
      </c>
      <c r="N1185" s="1" t="s">
        <v>6669</v>
      </c>
      <c r="O1185" s="1" t="s">
        <v>193</v>
      </c>
    </row>
    <row r="1186" spans="1:15" x14ac:dyDescent="0.3">
      <c r="A1186" s="1" t="s">
        <v>3895</v>
      </c>
      <c r="B1186" s="2">
        <v>45374</v>
      </c>
      <c r="C1186" s="1" t="s">
        <v>6673</v>
      </c>
      <c r="D1186" s="1" t="s">
        <v>15</v>
      </c>
      <c r="E1186">
        <v>2024</v>
      </c>
      <c r="F1186" s="1" t="s">
        <v>211</v>
      </c>
      <c r="G1186" s="1" t="s">
        <v>212</v>
      </c>
      <c r="H1186" s="1" t="s">
        <v>166</v>
      </c>
      <c r="I1186" s="1" t="s">
        <v>167</v>
      </c>
      <c r="J1186" s="1" t="s">
        <v>20</v>
      </c>
      <c r="K1186" s="3">
        <v>47.44</v>
      </c>
      <c r="L1186">
        <v>2</v>
      </c>
      <c r="M1186" s="3">
        <v>94.88</v>
      </c>
      <c r="N1186" s="1" t="s">
        <v>6669</v>
      </c>
      <c r="O1186" s="1" t="s">
        <v>22</v>
      </c>
    </row>
    <row r="1187" spans="1:15" x14ac:dyDescent="0.3">
      <c r="A1187" s="1" t="s">
        <v>3896</v>
      </c>
      <c r="B1187" s="2">
        <v>45024</v>
      </c>
      <c r="C1187" s="1" t="s">
        <v>6673</v>
      </c>
      <c r="D1187" s="1" t="s">
        <v>82</v>
      </c>
      <c r="E1187">
        <v>2023</v>
      </c>
      <c r="F1187" s="1" t="s">
        <v>3897</v>
      </c>
      <c r="G1187" s="1" t="s">
        <v>3898</v>
      </c>
      <c r="H1187" s="1" t="s">
        <v>393</v>
      </c>
      <c r="I1187" s="1" t="s">
        <v>3184</v>
      </c>
      <c r="J1187" s="1" t="s">
        <v>20</v>
      </c>
      <c r="K1187" s="3">
        <v>42.42</v>
      </c>
      <c r="L1187">
        <v>2</v>
      </c>
      <c r="M1187" s="3">
        <v>84.84</v>
      </c>
      <c r="N1187" s="1" t="s">
        <v>6669</v>
      </c>
      <c r="O1187" s="1" t="s">
        <v>193</v>
      </c>
    </row>
    <row r="1188" spans="1:15" x14ac:dyDescent="0.3">
      <c r="A1188" s="1" t="s">
        <v>3899</v>
      </c>
      <c r="B1188" s="2">
        <v>45576</v>
      </c>
      <c r="C1188" s="1" t="s">
        <v>6668</v>
      </c>
      <c r="D1188" s="1" t="s">
        <v>133</v>
      </c>
      <c r="E1188">
        <v>2024</v>
      </c>
      <c r="F1188" s="1" t="s">
        <v>260</v>
      </c>
      <c r="G1188" s="1" t="s">
        <v>261</v>
      </c>
      <c r="H1188" s="1" t="s">
        <v>411</v>
      </c>
      <c r="I1188" s="1" t="s">
        <v>412</v>
      </c>
      <c r="J1188" s="1" t="s">
        <v>87</v>
      </c>
      <c r="K1188" s="3">
        <v>36.729999999999997</v>
      </c>
      <c r="L1188">
        <v>4</v>
      </c>
      <c r="M1188" s="3">
        <v>146.91999999999999</v>
      </c>
      <c r="N1188" s="1" t="s">
        <v>21</v>
      </c>
      <c r="O1188" s="1" t="s">
        <v>37</v>
      </c>
    </row>
    <row r="1189" spans="1:15" x14ac:dyDescent="0.3">
      <c r="A1189" s="1" t="s">
        <v>3900</v>
      </c>
      <c r="B1189" s="2">
        <v>45472</v>
      </c>
      <c r="C1189" s="1" t="s">
        <v>6673</v>
      </c>
      <c r="D1189" s="1" t="s">
        <v>24</v>
      </c>
      <c r="E1189">
        <v>2024</v>
      </c>
      <c r="F1189" s="1" t="s">
        <v>666</v>
      </c>
      <c r="G1189" s="1" t="s">
        <v>3335</v>
      </c>
      <c r="H1189" s="1" t="s">
        <v>3258</v>
      </c>
      <c r="I1189" s="1" t="s">
        <v>3259</v>
      </c>
      <c r="J1189" s="1" t="s">
        <v>87</v>
      </c>
      <c r="K1189" s="3">
        <v>41.51</v>
      </c>
      <c r="L1189">
        <v>1</v>
      </c>
      <c r="M1189" s="3">
        <v>41.51</v>
      </c>
      <c r="N1189" s="1" t="s">
        <v>29</v>
      </c>
      <c r="O1189" s="1" t="s">
        <v>30</v>
      </c>
    </row>
    <row r="1190" spans="1:15" x14ac:dyDescent="0.3">
      <c r="A1190" s="1" t="s">
        <v>3901</v>
      </c>
      <c r="B1190" s="2">
        <v>45351</v>
      </c>
      <c r="C1190" s="1" t="s">
        <v>6672</v>
      </c>
      <c r="D1190" s="1" t="s">
        <v>39</v>
      </c>
      <c r="E1190">
        <v>2024</v>
      </c>
      <c r="F1190" s="1" t="s">
        <v>1691</v>
      </c>
      <c r="G1190" s="1" t="s">
        <v>1692</v>
      </c>
      <c r="H1190" s="1" t="s">
        <v>2272</v>
      </c>
      <c r="I1190" s="1" t="s">
        <v>3902</v>
      </c>
      <c r="J1190" s="1" t="s">
        <v>20</v>
      </c>
      <c r="K1190" s="3">
        <v>29.1</v>
      </c>
      <c r="L1190">
        <v>2</v>
      </c>
      <c r="M1190" s="3">
        <v>58.2</v>
      </c>
      <c r="N1190" s="1" t="s">
        <v>6669</v>
      </c>
      <c r="O1190" s="1" t="s">
        <v>22</v>
      </c>
    </row>
    <row r="1191" spans="1:15" x14ac:dyDescent="0.3">
      <c r="A1191" s="1" t="s">
        <v>3903</v>
      </c>
      <c r="B1191" s="2">
        <v>45806</v>
      </c>
      <c r="C1191" s="1" t="s">
        <v>6672</v>
      </c>
      <c r="D1191" s="1" t="s">
        <v>46</v>
      </c>
      <c r="E1191">
        <v>2025</v>
      </c>
      <c r="F1191" s="1" t="s">
        <v>982</v>
      </c>
      <c r="G1191" s="1" t="s">
        <v>3013</v>
      </c>
      <c r="H1191" s="1" t="s">
        <v>2019</v>
      </c>
      <c r="I1191" s="1" t="s">
        <v>2917</v>
      </c>
      <c r="J1191" s="1" t="s">
        <v>51</v>
      </c>
      <c r="K1191" s="3">
        <v>40.9</v>
      </c>
      <c r="L1191">
        <v>5</v>
      </c>
      <c r="M1191" s="3">
        <v>204.5</v>
      </c>
      <c r="N1191" s="1" t="s">
        <v>29</v>
      </c>
      <c r="O1191" s="1" t="s">
        <v>37</v>
      </c>
    </row>
    <row r="1192" spans="1:15" x14ac:dyDescent="0.3">
      <c r="A1192" s="1" t="s">
        <v>3904</v>
      </c>
      <c r="B1192" s="2">
        <v>45450</v>
      </c>
      <c r="C1192" s="1" t="s">
        <v>6668</v>
      </c>
      <c r="D1192" s="1" t="s">
        <v>24</v>
      </c>
      <c r="E1192">
        <v>2024</v>
      </c>
      <c r="F1192" s="1" t="s">
        <v>961</v>
      </c>
      <c r="G1192" s="1" t="s">
        <v>962</v>
      </c>
      <c r="H1192" s="1" t="s">
        <v>3905</v>
      </c>
      <c r="I1192" s="1" t="s">
        <v>3906</v>
      </c>
      <c r="J1192" s="1" t="s">
        <v>20</v>
      </c>
      <c r="K1192" s="3">
        <v>11.61</v>
      </c>
      <c r="L1192">
        <v>1</v>
      </c>
      <c r="M1192" s="3">
        <v>11.61</v>
      </c>
      <c r="N1192" s="1" t="s">
        <v>21</v>
      </c>
      <c r="O1192" s="1" t="s">
        <v>22</v>
      </c>
    </row>
    <row r="1193" spans="1:15" x14ac:dyDescent="0.3">
      <c r="A1193" s="1" t="s">
        <v>3907</v>
      </c>
      <c r="B1193" s="2">
        <v>45095</v>
      </c>
      <c r="C1193" s="1" t="s">
        <v>6666</v>
      </c>
      <c r="D1193" s="1" t="s">
        <v>24</v>
      </c>
      <c r="E1193">
        <v>2023</v>
      </c>
      <c r="F1193" s="1" t="s">
        <v>611</v>
      </c>
      <c r="G1193" s="1" t="s">
        <v>3119</v>
      </c>
      <c r="H1193" s="1" t="s">
        <v>3425</v>
      </c>
      <c r="I1193" s="1" t="s">
        <v>3603</v>
      </c>
      <c r="J1193" s="1" t="s">
        <v>51</v>
      </c>
      <c r="K1193" s="3">
        <v>19.46</v>
      </c>
      <c r="L1193">
        <v>3</v>
      </c>
      <c r="M1193" s="3">
        <v>58.38</v>
      </c>
      <c r="N1193" s="1" t="s">
        <v>21</v>
      </c>
      <c r="O1193" s="1" t="s">
        <v>37</v>
      </c>
    </row>
    <row r="1194" spans="1:15" x14ac:dyDescent="0.3">
      <c r="A1194" s="1" t="s">
        <v>3908</v>
      </c>
      <c r="B1194" s="2">
        <v>45119</v>
      </c>
      <c r="C1194" s="1" t="s">
        <v>6670</v>
      </c>
      <c r="D1194" s="1" t="s">
        <v>32</v>
      </c>
      <c r="E1194">
        <v>2023</v>
      </c>
      <c r="F1194" s="1" t="s">
        <v>335</v>
      </c>
      <c r="G1194" s="1" t="s">
        <v>1811</v>
      </c>
      <c r="H1194" s="1" t="s">
        <v>2697</v>
      </c>
      <c r="I1194" s="1" t="s">
        <v>2939</v>
      </c>
      <c r="J1194" s="1" t="s">
        <v>51</v>
      </c>
      <c r="K1194" s="3">
        <v>14.26</v>
      </c>
      <c r="L1194">
        <v>4</v>
      </c>
      <c r="M1194" s="3">
        <v>57.04</v>
      </c>
      <c r="N1194" s="1" t="s">
        <v>21</v>
      </c>
      <c r="O1194" s="1" t="s">
        <v>95</v>
      </c>
    </row>
    <row r="1195" spans="1:15" x14ac:dyDescent="0.3">
      <c r="A1195" s="1" t="s">
        <v>3909</v>
      </c>
      <c r="B1195" s="2">
        <v>45597</v>
      </c>
      <c r="C1195" s="1" t="s">
        <v>6668</v>
      </c>
      <c r="D1195" s="1" t="s">
        <v>54</v>
      </c>
      <c r="E1195">
        <v>2024</v>
      </c>
      <c r="F1195" s="1" t="s">
        <v>1043</v>
      </c>
      <c r="G1195" s="1" t="s">
        <v>1044</v>
      </c>
      <c r="H1195" s="1" t="s">
        <v>3149</v>
      </c>
      <c r="I1195" s="1" t="s">
        <v>3150</v>
      </c>
      <c r="J1195" s="1" t="s">
        <v>70</v>
      </c>
      <c r="K1195" s="3">
        <v>21.61</v>
      </c>
      <c r="L1195">
        <v>5</v>
      </c>
      <c r="M1195" s="3">
        <v>108.05</v>
      </c>
      <c r="N1195" s="1" t="s">
        <v>88</v>
      </c>
      <c r="O1195" s="1" t="s">
        <v>30</v>
      </c>
    </row>
    <row r="1196" spans="1:15" x14ac:dyDescent="0.3">
      <c r="A1196" s="1" t="s">
        <v>3910</v>
      </c>
      <c r="B1196" s="2">
        <v>45481</v>
      </c>
      <c r="C1196" s="1" t="s">
        <v>6667</v>
      </c>
      <c r="D1196" s="1" t="s">
        <v>32</v>
      </c>
      <c r="E1196">
        <v>2024</v>
      </c>
      <c r="F1196" s="1" t="s">
        <v>2277</v>
      </c>
      <c r="G1196" s="1" t="s">
        <v>2278</v>
      </c>
      <c r="H1196" s="1" t="s">
        <v>3597</v>
      </c>
      <c r="I1196" s="1" t="s">
        <v>3598</v>
      </c>
      <c r="J1196" s="1" t="s">
        <v>20</v>
      </c>
      <c r="K1196" s="3">
        <v>42.24</v>
      </c>
      <c r="L1196">
        <v>2</v>
      </c>
      <c r="M1196" s="3">
        <v>84.48</v>
      </c>
      <c r="N1196" s="1" t="s">
        <v>21</v>
      </c>
      <c r="O1196" s="1" t="s">
        <v>22</v>
      </c>
    </row>
    <row r="1197" spans="1:15" x14ac:dyDescent="0.3">
      <c r="A1197" s="1" t="s">
        <v>3911</v>
      </c>
      <c r="B1197" s="2">
        <v>45822</v>
      </c>
      <c r="C1197" s="1" t="s">
        <v>6673</v>
      </c>
      <c r="D1197" s="1" t="s">
        <v>24</v>
      </c>
      <c r="E1197">
        <v>2025</v>
      </c>
      <c r="F1197" s="1" t="s">
        <v>992</v>
      </c>
      <c r="G1197" s="1" t="s">
        <v>2569</v>
      </c>
      <c r="H1197" s="1" t="s">
        <v>3912</v>
      </c>
      <c r="I1197" s="1" t="s">
        <v>3913</v>
      </c>
      <c r="J1197" s="1" t="s">
        <v>20</v>
      </c>
      <c r="K1197" s="3">
        <v>15.94</v>
      </c>
      <c r="L1197">
        <v>5</v>
      </c>
      <c r="M1197" s="3">
        <v>79.7</v>
      </c>
      <c r="N1197" s="1" t="s">
        <v>6669</v>
      </c>
      <c r="O1197" s="1" t="s">
        <v>80</v>
      </c>
    </row>
    <row r="1198" spans="1:15" x14ac:dyDescent="0.3">
      <c r="A1198" s="1" t="s">
        <v>3914</v>
      </c>
      <c r="B1198" s="2">
        <v>45114</v>
      </c>
      <c r="C1198" s="1" t="s">
        <v>6668</v>
      </c>
      <c r="D1198" s="1" t="s">
        <v>32</v>
      </c>
      <c r="E1198">
        <v>2023</v>
      </c>
      <c r="F1198" s="1" t="s">
        <v>3915</v>
      </c>
      <c r="G1198" s="1" t="s">
        <v>3916</v>
      </c>
      <c r="H1198" s="1" t="s">
        <v>1856</v>
      </c>
      <c r="I1198" s="1" t="s">
        <v>3917</v>
      </c>
      <c r="J1198" s="1" t="s">
        <v>20</v>
      </c>
      <c r="K1198" s="3">
        <v>28.3</v>
      </c>
      <c r="L1198">
        <v>3</v>
      </c>
      <c r="M1198" s="3">
        <v>84.9</v>
      </c>
      <c r="N1198" s="1" t="s">
        <v>29</v>
      </c>
      <c r="O1198" s="1" t="s">
        <v>22</v>
      </c>
    </row>
    <row r="1199" spans="1:15" x14ac:dyDescent="0.3">
      <c r="A1199" s="1" t="s">
        <v>3918</v>
      </c>
      <c r="B1199" s="2">
        <v>45492</v>
      </c>
      <c r="C1199" s="1" t="s">
        <v>6668</v>
      </c>
      <c r="D1199" s="1" t="s">
        <v>32</v>
      </c>
      <c r="E1199">
        <v>2024</v>
      </c>
      <c r="F1199" s="1" t="s">
        <v>3919</v>
      </c>
      <c r="G1199" s="1" t="s">
        <v>3920</v>
      </c>
      <c r="H1199" s="1" t="s">
        <v>905</v>
      </c>
      <c r="I1199" s="1" t="s">
        <v>3868</v>
      </c>
      <c r="J1199" s="1" t="s">
        <v>51</v>
      </c>
      <c r="K1199" s="3">
        <v>21.4</v>
      </c>
      <c r="L1199">
        <v>1</v>
      </c>
      <c r="M1199" s="3">
        <v>21.4</v>
      </c>
      <c r="N1199" s="1" t="s">
        <v>21</v>
      </c>
      <c r="O1199" s="1" t="s">
        <v>44</v>
      </c>
    </row>
    <row r="1200" spans="1:15" x14ac:dyDescent="0.3">
      <c r="A1200" s="1" t="s">
        <v>3921</v>
      </c>
      <c r="B1200" s="2">
        <v>45534</v>
      </c>
      <c r="C1200" s="1" t="s">
        <v>6668</v>
      </c>
      <c r="D1200" s="1" t="s">
        <v>90</v>
      </c>
      <c r="E1200">
        <v>2024</v>
      </c>
      <c r="F1200" s="1" t="s">
        <v>2143</v>
      </c>
      <c r="G1200" s="1" t="s">
        <v>2657</v>
      </c>
      <c r="H1200" s="1" t="s">
        <v>3791</v>
      </c>
      <c r="I1200" s="1" t="s">
        <v>3922</v>
      </c>
      <c r="J1200" s="1" t="s">
        <v>20</v>
      </c>
      <c r="K1200" s="3">
        <v>11.14</v>
      </c>
      <c r="L1200">
        <v>2</v>
      </c>
      <c r="M1200" s="3">
        <v>22.28</v>
      </c>
      <c r="N1200" s="1" t="s">
        <v>6669</v>
      </c>
      <c r="O1200" s="1" t="s">
        <v>80</v>
      </c>
    </row>
    <row r="1201" spans="1:15" x14ac:dyDescent="0.3">
      <c r="A1201" s="1" t="s">
        <v>3923</v>
      </c>
      <c r="B1201" s="2">
        <v>44812</v>
      </c>
      <c r="C1201" s="1" t="s">
        <v>6672</v>
      </c>
      <c r="D1201" s="1" t="s">
        <v>60</v>
      </c>
      <c r="E1201">
        <v>2022</v>
      </c>
      <c r="F1201" s="1" t="s">
        <v>3924</v>
      </c>
      <c r="G1201" s="1" t="s">
        <v>3925</v>
      </c>
      <c r="H1201" s="1" t="s">
        <v>1243</v>
      </c>
      <c r="I1201" s="1" t="s">
        <v>2087</v>
      </c>
      <c r="J1201" s="1" t="s">
        <v>87</v>
      </c>
      <c r="K1201" s="3">
        <v>37.93</v>
      </c>
      <c r="L1201">
        <v>4</v>
      </c>
      <c r="M1201" s="3">
        <v>151.72</v>
      </c>
      <c r="N1201" s="1" t="s">
        <v>6669</v>
      </c>
      <c r="O1201" s="1" t="s">
        <v>80</v>
      </c>
    </row>
    <row r="1202" spans="1:15" x14ac:dyDescent="0.3">
      <c r="A1202" s="1" t="s">
        <v>3926</v>
      </c>
      <c r="B1202" s="2">
        <v>45508</v>
      </c>
      <c r="C1202" s="1" t="s">
        <v>6666</v>
      </c>
      <c r="D1202" s="1" t="s">
        <v>90</v>
      </c>
      <c r="E1202">
        <v>2024</v>
      </c>
      <c r="F1202" s="1" t="s">
        <v>226</v>
      </c>
      <c r="G1202" s="1" t="s">
        <v>3927</v>
      </c>
      <c r="H1202" s="1" t="s">
        <v>851</v>
      </c>
      <c r="I1202" s="1" t="s">
        <v>3928</v>
      </c>
      <c r="J1202" s="1" t="s">
        <v>20</v>
      </c>
      <c r="K1202" s="3">
        <v>32.700000000000003</v>
      </c>
      <c r="L1202">
        <v>1</v>
      </c>
      <c r="M1202" s="3">
        <v>32.700000000000003</v>
      </c>
      <c r="N1202" s="1" t="s">
        <v>21</v>
      </c>
      <c r="O1202" s="1" t="s">
        <v>37</v>
      </c>
    </row>
    <row r="1203" spans="1:15" x14ac:dyDescent="0.3">
      <c r="A1203" s="1" t="s">
        <v>3929</v>
      </c>
      <c r="B1203" s="2">
        <v>45324</v>
      </c>
      <c r="C1203" s="1" t="s">
        <v>6668</v>
      </c>
      <c r="D1203" s="1" t="s">
        <v>39</v>
      </c>
      <c r="E1203">
        <v>2024</v>
      </c>
      <c r="F1203" s="1" t="s">
        <v>458</v>
      </c>
      <c r="G1203" s="1" t="s">
        <v>459</v>
      </c>
      <c r="H1203" s="1" t="s">
        <v>3930</v>
      </c>
      <c r="I1203" s="1" t="s">
        <v>3931</v>
      </c>
      <c r="J1203" s="1" t="s">
        <v>20</v>
      </c>
      <c r="K1203" s="3">
        <v>23.52</v>
      </c>
      <c r="L1203">
        <v>1</v>
      </c>
      <c r="M1203" s="3">
        <v>23.52</v>
      </c>
      <c r="N1203" s="1" t="s">
        <v>6669</v>
      </c>
      <c r="O1203" s="1" t="s">
        <v>22</v>
      </c>
    </row>
    <row r="1204" spans="1:15" x14ac:dyDescent="0.3">
      <c r="A1204" s="1" t="s">
        <v>3932</v>
      </c>
      <c r="B1204" s="2">
        <v>45575</v>
      </c>
      <c r="C1204" s="1" t="s">
        <v>6672</v>
      </c>
      <c r="D1204" s="1" t="s">
        <v>133</v>
      </c>
      <c r="E1204">
        <v>2024</v>
      </c>
      <c r="F1204" s="1" t="s">
        <v>260</v>
      </c>
      <c r="G1204" s="1" t="s">
        <v>261</v>
      </c>
      <c r="H1204" s="1" t="s">
        <v>3933</v>
      </c>
      <c r="I1204" s="1" t="s">
        <v>3934</v>
      </c>
      <c r="J1204" s="1" t="s">
        <v>20</v>
      </c>
      <c r="K1204" s="3">
        <v>45.57</v>
      </c>
      <c r="L1204">
        <v>2</v>
      </c>
      <c r="M1204" s="3">
        <v>91.14</v>
      </c>
      <c r="N1204" s="1" t="s">
        <v>6669</v>
      </c>
      <c r="O1204" s="1" t="s">
        <v>44</v>
      </c>
    </row>
    <row r="1205" spans="1:15" x14ac:dyDescent="0.3">
      <c r="A1205" s="1" t="s">
        <v>3935</v>
      </c>
      <c r="B1205" s="2">
        <v>45588</v>
      </c>
      <c r="C1205" s="1" t="s">
        <v>6670</v>
      </c>
      <c r="D1205" s="1" t="s">
        <v>133</v>
      </c>
      <c r="E1205">
        <v>2024</v>
      </c>
      <c r="F1205" s="1" t="s">
        <v>433</v>
      </c>
      <c r="G1205" s="1" t="s">
        <v>3936</v>
      </c>
      <c r="H1205" s="1" t="s">
        <v>2096</v>
      </c>
      <c r="I1205" s="1" t="s">
        <v>2097</v>
      </c>
      <c r="J1205" s="1" t="s">
        <v>20</v>
      </c>
      <c r="K1205" s="3">
        <v>15.24</v>
      </c>
      <c r="L1205">
        <v>3</v>
      </c>
      <c r="M1205" s="3">
        <v>45.72</v>
      </c>
      <c r="N1205" s="1" t="s">
        <v>6669</v>
      </c>
      <c r="O1205" s="1" t="s">
        <v>80</v>
      </c>
    </row>
    <row r="1206" spans="1:15" x14ac:dyDescent="0.3">
      <c r="A1206" s="1" t="s">
        <v>3937</v>
      </c>
      <c r="B1206" s="2">
        <v>45387</v>
      </c>
      <c r="C1206" s="1" t="s">
        <v>6668</v>
      </c>
      <c r="D1206" s="1" t="s">
        <v>82</v>
      </c>
      <c r="E1206">
        <v>2024</v>
      </c>
      <c r="F1206" s="1" t="s">
        <v>1035</v>
      </c>
      <c r="G1206" s="1" t="s">
        <v>1924</v>
      </c>
      <c r="H1206" s="1" t="s">
        <v>2079</v>
      </c>
      <c r="I1206" s="1" t="s">
        <v>2080</v>
      </c>
      <c r="J1206" s="1" t="s">
        <v>51</v>
      </c>
      <c r="K1206" s="3">
        <v>21.46</v>
      </c>
      <c r="L1206">
        <v>2</v>
      </c>
      <c r="M1206" s="3">
        <v>42.92</v>
      </c>
      <c r="N1206" s="1" t="s">
        <v>29</v>
      </c>
      <c r="O1206" s="1" t="s">
        <v>30</v>
      </c>
    </row>
    <row r="1207" spans="1:15" x14ac:dyDescent="0.3">
      <c r="A1207" s="1" t="s">
        <v>3938</v>
      </c>
      <c r="B1207" s="2">
        <v>45641</v>
      </c>
      <c r="C1207" s="1" t="s">
        <v>6666</v>
      </c>
      <c r="D1207" s="1" t="s">
        <v>107</v>
      </c>
      <c r="E1207">
        <v>2024</v>
      </c>
      <c r="F1207" s="1" t="s">
        <v>1942</v>
      </c>
      <c r="G1207" s="1" t="s">
        <v>3939</v>
      </c>
      <c r="H1207" s="1" t="s">
        <v>1755</v>
      </c>
      <c r="I1207" s="1" t="s">
        <v>3940</v>
      </c>
      <c r="J1207" s="1" t="s">
        <v>20</v>
      </c>
      <c r="K1207" s="3">
        <v>23.93</v>
      </c>
      <c r="L1207">
        <v>5</v>
      </c>
      <c r="M1207" s="3">
        <v>119.65</v>
      </c>
      <c r="N1207" s="1" t="s">
        <v>88</v>
      </c>
      <c r="O1207" s="1" t="s">
        <v>30</v>
      </c>
    </row>
    <row r="1208" spans="1:15" x14ac:dyDescent="0.3">
      <c r="A1208" s="1" t="s">
        <v>3941</v>
      </c>
      <c r="B1208" s="2">
        <v>45310</v>
      </c>
      <c r="C1208" s="1" t="s">
        <v>6668</v>
      </c>
      <c r="D1208" s="1" t="s">
        <v>210</v>
      </c>
      <c r="E1208">
        <v>2024</v>
      </c>
      <c r="F1208" s="1" t="s">
        <v>3942</v>
      </c>
      <c r="G1208" s="1" t="s">
        <v>3943</v>
      </c>
      <c r="H1208" s="1" t="s">
        <v>1879</v>
      </c>
      <c r="I1208" s="1" t="s">
        <v>1880</v>
      </c>
      <c r="J1208" s="1" t="s">
        <v>70</v>
      </c>
      <c r="K1208" s="3">
        <v>20.41</v>
      </c>
      <c r="L1208">
        <v>4</v>
      </c>
      <c r="M1208" s="3">
        <v>81.64</v>
      </c>
      <c r="N1208" s="1" t="s">
        <v>21</v>
      </c>
      <c r="O1208" s="1" t="s">
        <v>80</v>
      </c>
    </row>
    <row r="1209" spans="1:15" x14ac:dyDescent="0.3">
      <c r="A1209" s="1" t="s">
        <v>3944</v>
      </c>
      <c r="B1209" s="2">
        <v>44840</v>
      </c>
      <c r="C1209" s="1" t="s">
        <v>6672</v>
      </c>
      <c r="D1209" s="1" t="s">
        <v>133</v>
      </c>
      <c r="E1209">
        <v>2022</v>
      </c>
      <c r="F1209" s="1" t="s">
        <v>2477</v>
      </c>
      <c r="G1209" s="1" t="s">
        <v>2478</v>
      </c>
      <c r="H1209" s="1" t="s">
        <v>2382</v>
      </c>
      <c r="I1209" s="1" t="s">
        <v>2383</v>
      </c>
      <c r="J1209" s="1" t="s">
        <v>70</v>
      </c>
      <c r="K1209" s="3">
        <v>40.06</v>
      </c>
      <c r="L1209">
        <v>2</v>
      </c>
      <c r="M1209" s="3">
        <v>80.12</v>
      </c>
      <c r="N1209" s="1" t="s">
        <v>21</v>
      </c>
      <c r="O1209" s="1" t="s">
        <v>80</v>
      </c>
    </row>
    <row r="1210" spans="1:15" x14ac:dyDescent="0.3">
      <c r="A1210" s="1" t="s">
        <v>3945</v>
      </c>
      <c r="B1210" s="2">
        <v>45100</v>
      </c>
      <c r="C1210" s="1" t="s">
        <v>6668</v>
      </c>
      <c r="D1210" s="1" t="s">
        <v>24</v>
      </c>
      <c r="E1210">
        <v>2023</v>
      </c>
      <c r="F1210" s="1" t="s">
        <v>732</v>
      </c>
      <c r="G1210" s="1" t="s">
        <v>2520</v>
      </c>
      <c r="H1210" s="1" t="s">
        <v>1953</v>
      </c>
      <c r="I1210" s="1" t="s">
        <v>1954</v>
      </c>
      <c r="J1210" s="1" t="s">
        <v>87</v>
      </c>
      <c r="K1210" s="3">
        <v>40.28</v>
      </c>
      <c r="L1210">
        <v>2</v>
      </c>
      <c r="M1210" s="3">
        <v>80.56</v>
      </c>
      <c r="N1210" s="1" t="s">
        <v>21</v>
      </c>
      <c r="O1210" s="1" t="s">
        <v>95</v>
      </c>
    </row>
    <row r="1211" spans="1:15" x14ac:dyDescent="0.3">
      <c r="A1211" s="1" t="s">
        <v>3946</v>
      </c>
      <c r="B1211" s="2">
        <v>44998</v>
      </c>
      <c r="C1211" s="1" t="s">
        <v>6667</v>
      </c>
      <c r="D1211" s="1" t="s">
        <v>15</v>
      </c>
      <c r="E1211">
        <v>2023</v>
      </c>
      <c r="F1211" s="1" t="s">
        <v>3033</v>
      </c>
      <c r="G1211" s="1" t="s">
        <v>3391</v>
      </c>
      <c r="H1211" s="1" t="s">
        <v>146</v>
      </c>
      <c r="I1211" s="1" t="s">
        <v>147</v>
      </c>
      <c r="J1211" s="1" t="s">
        <v>87</v>
      </c>
      <c r="K1211" s="3">
        <v>47.33</v>
      </c>
      <c r="L1211">
        <v>4</v>
      </c>
      <c r="M1211" s="3">
        <v>189.32</v>
      </c>
      <c r="N1211" s="1" t="s">
        <v>88</v>
      </c>
      <c r="O1211" s="1" t="s">
        <v>44</v>
      </c>
    </row>
    <row r="1212" spans="1:15" x14ac:dyDescent="0.3">
      <c r="A1212" s="1" t="s">
        <v>3947</v>
      </c>
      <c r="B1212" s="2">
        <v>45783</v>
      </c>
      <c r="C1212" s="1" t="s">
        <v>6671</v>
      </c>
      <c r="D1212" s="1" t="s">
        <v>46</v>
      </c>
      <c r="E1212">
        <v>2025</v>
      </c>
      <c r="F1212" s="1" t="s">
        <v>3262</v>
      </c>
      <c r="G1212" s="1" t="s">
        <v>3662</v>
      </c>
      <c r="H1212" s="1" t="s">
        <v>3250</v>
      </c>
      <c r="I1212" s="1" t="s">
        <v>3251</v>
      </c>
      <c r="J1212" s="1" t="s">
        <v>20</v>
      </c>
      <c r="K1212" s="3">
        <v>28.64</v>
      </c>
      <c r="L1212">
        <v>4</v>
      </c>
      <c r="M1212" s="3">
        <v>114.56</v>
      </c>
      <c r="N1212" s="1" t="s">
        <v>21</v>
      </c>
      <c r="O1212" s="1" t="s">
        <v>37</v>
      </c>
    </row>
    <row r="1213" spans="1:15" x14ac:dyDescent="0.3">
      <c r="A1213" s="1" t="s">
        <v>3948</v>
      </c>
      <c r="B1213" s="2">
        <v>45612</v>
      </c>
      <c r="C1213" s="1" t="s">
        <v>6673</v>
      </c>
      <c r="D1213" s="1" t="s">
        <v>54</v>
      </c>
      <c r="E1213">
        <v>2024</v>
      </c>
      <c r="F1213" s="1" t="s">
        <v>3584</v>
      </c>
      <c r="G1213" s="1" t="s">
        <v>3585</v>
      </c>
      <c r="H1213" s="1" t="s">
        <v>811</v>
      </c>
      <c r="I1213" s="1" t="s">
        <v>3949</v>
      </c>
      <c r="J1213" s="1" t="s">
        <v>70</v>
      </c>
      <c r="K1213" s="3">
        <v>24.02</v>
      </c>
      <c r="L1213">
        <v>1</v>
      </c>
      <c r="M1213" s="3">
        <v>24.02</v>
      </c>
      <c r="N1213" s="1" t="s">
        <v>21</v>
      </c>
      <c r="O1213" s="1" t="s">
        <v>80</v>
      </c>
    </row>
    <row r="1214" spans="1:15" x14ac:dyDescent="0.3">
      <c r="A1214" s="1" t="s">
        <v>3950</v>
      </c>
      <c r="B1214" s="2">
        <v>45245</v>
      </c>
      <c r="C1214" s="1" t="s">
        <v>6670</v>
      </c>
      <c r="D1214" s="1" t="s">
        <v>54</v>
      </c>
      <c r="E1214">
        <v>2023</v>
      </c>
      <c r="F1214" s="1" t="s">
        <v>3109</v>
      </c>
      <c r="G1214" s="1" t="s">
        <v>3951</v>
      </c>
      <c r="H1214" s="1" t="s">
        <v>3952</v>
      </c>
      <c r="I1214" s="1" t="s">
        <v>3953</v>
      </c>
      <c r="J1214" s="1" t="s">
        <v>20</v>
      </c>
      <c r="K1214" s="3">
        <v>43.57</v>
      </c>
      <c r="L1214">
        <v>2</v>
      </c>
      <c r="M1214" s="3">
        <v>87.14</v>
      </c>
      <c r="N1214" s="1" t="s">
        <v>29</v>
      </c>
      <c r="O1214" s="1" t="s">
        <v>22</v>
      </c>
    </row>
    <row r="1215" spans="1:15" x14ac:dyDescent="0.3">
      <c r="A1215" s="1" t="s">
        <v>3954</v>
      </c>
      <c r="B1215" s="2">
        <v>45693</v>
      </c>
      <c r="C1215" s="1" t="s">
        <v>6670</v>
      </c>
      <c r="D1215" s="1" t="s">
        <v>39</v>
      </c>
      <c r="E1215">
        <v>2025</v>
      </c>
      <c r="F1215" s="1" t="s">
        <v>690</v>
      </c>
      <c r="G1215" s="1" t="s">
        <v>3955</v>
      </c>
      <c r="H1215" s="1" t="s">
        <v>3253</v>
      </c>
      <c r="I1215" s="1" t="s">
        <v>3254</v>
      </c>
      <c r="J1215" s="1" t="s">
        <v>70</v>
      </c>
      <c r="K1215" s="3">
        <v>22.09</v>
      </c>
      <c r="L1215">
        <v>4</v>
      </c>
      <c r="M1215" s="3">
        <v>88.36</v>
      </c>
      <c r="N1215" s="1" t="s">
        <v>29</v>
      </c>
      <c r="O1215" s="1" t="s">
        <v>37</v>
      </c>
    </row>
    <row r="1216" spans="1:15" x14ac:dyDescent="0.3">
      <c r="A1216" s="1" t="s">
        <v>3956</v>
      </c>
      <c r="B1216" s="2">
        <v>44961</v>
      </c>
      <c r="C1216" s="1" t="s">
        <v>6673</v>
      </c>
      <c r="D1216" s="1" t="s">
        <v>39</v>
      </c>
      <c r="E1216">
        <v>2023</v>
      </c>
      <c r="F1216" s="1" t="s">
        <v>2422</v>
      </c>
      <c r="G1216" s="1" t="s">
        <v>2423</v>
      </c>
      <c r="H1216" s="1" t="s">
        <v>2900</v>
      </c>
      <c r="I1216" s="1" t="s">
        <v>2901</v>
      </c>
      <c r="J1216" s="1" t="s">
        <v>70</v>
      </c>
      <c r="K1216" s="3">
        <v>21.07</v>
      </c>
      <c r="L1216">
        <v>1</v>
      </c>
      <c r="M1216" s="3">
        <v>21.07</v>
      </c>
      <c r="N1216" s="1" t="s">
        <v>29</v>
      </c>
      <c r="O1216" s="1" t="s">
        <v>37</v>
      </c>
    </row>
    <row r="1217" spans="1:15" x14ac:dyDescent="0.3">
      <c r="A1217" s="1" t="s">
        <v>3957</v>
      </c>
      <c r="B1217" s="2">
        <v>45129</v>
      </c>
      <c r="C1217" s="1" t="s">
        <v>6673</v>
      </c>
      <c r="D1217" s="1" t="s">
        <v>32</v>
      </c>
      <c r="E1217">
        <v>2023</v>
      </c>
      <c r="F1217" s="1" t="s">
        <v>3958</v>
      </c>
      <c r="G1217" s="1" t="s">
        <v>3959</v>
      </c>
      <c r="H1217" s="1" t="s">
        <v>2252</v>
      </c>
      <c r="I1217" s="1" t="s">
        <v>2253</v>
      </c>
      <c r="J1217" s="1" t="s">
        <v>20</v>
      </c>
      <c r="K1217" s="3">
        <v>25.14</v>
      </c>
      <c r="L1217">
        <v>3</v>
      </c>
      <c r="M1217" s="3">
        <v>75.42</v>
      </c>
      <c r="N1217" s="1" t="s">
        <v>21</v>
      </c>
      <c r="O1217" s="1" t="s">
        <v>37</v>
      </c>
    </row>
    <row r="1218" spans="1:15" x14ac:dyDescent="0.3">
      <c r="A1218" s="1" t="s">
        <v>3960</v>
      </c>
      <c r="B1218" s="2">
        <v>45006</v>
      </c>
      <c r="C1218" s="1" t="s">
        <v>6671</v>
      </c>
      <c r="D1218" s="1" t="s">
        <v>15</v>
      </c>
      <c r="E1218">
        <v>2023</v>
      </c>
      <c r="F1218" s="1" t="s">
        <v>40</v>
      </c>
      <c r="G1218" s="1" t="s">
        <v>41</v>
      </c>
      <c r="H1218" s="1" t="s">
        <v>2697</v>
      </c>
      <c r="I1218" s="1" t="s">
        <v>2698</v>
      </c>
      <c r="J1218" s="1" t="s">
        <v>70</v>
      </c>
      <c r="K1218" s="3">
        <v>34.5</v>
      </c>
      <c r="L1218">
        <v>4</v>
      </c>
      <c r="M1218" s="3">
        <v>138</v>
      </c>
      <c r="N1218" s="1" t="s">
        <v>6669</v>
      </c>
      <c r="O1218" s="1" t="s">
        <v>193</v>
      </c>
    </row>
    <row r="1219" spans="1:15" x14ac:dyDescent="0.3">
      <c r="A1219" s="1" t="s">
        <v>3961</v>
      </c>
      <c r="B1219" s="2">
        <v>45385</v>
      </c>
      <c r="C1219" s="1" t="s">
        <v>6670</v>
      </c>
      <c r="D1219" s="1" t="s">
        <v>82</v>
      </c>
      <c r="E1219">
        <v>2024</v>
      </c>
      <c r="F1219" s="1" t="s">
        <v>1123</v>
      </c>
      <c r="G1219" s="1" t="s">
        <v>1222</v>
      </c>
      <c r="H1219" s="1" t="s">
        <v>3962</v>
      </c>
      <c r="I1219" s="1" t="s">
        <v>3963</v>
      </c>
      <c r="J1219" s="1" t="s">
        <v>70</v>
      </c>
      <c r="K1219" s="3">
        <v>16.32</v>
      </c>
      <c r="L1219">
        <v>5</v>
      </c>
      <c r="M1219" s="3">
        <v>81.599999999999994</v>
      </c>
      <c r="N1219" s="1" t="s">
        <v>21</v>
      </c>
      <c r="O1219" s="1" t="s">
        <v>37</v>
      </c>
    </row>
    <row r="1220" spans="1:15" x14ac:dyDescent="0.3">
      <c r="A1220" s="1" t="s">
        <v>3964</v>
      </c>
      <c r="B1220" s="2">
        <v>44975</v>
      </c>
      <c r="C1220" s="1" t="s">
        <v>6673</v>
      </c>
      <c r="D1220" s="1" t="s">
        <v>39</v>
      </c>
      <c r="E1220">
        <v>2023</v>
      </c>
      <c r="F1220" s="1" t="s">
        <v>666</v>
      </c>
      <c r="G1220" s="1" t="s">
        <v>3439</v>
      </c>
      <c r="H1220" s="1" t="s">
        <v>218</v>
      </c>
      <c r="I1220" s="1" t="s">
        <v>219</v>
      </c>
      <c r="J1220" s="1" t="s">
        <v>20</v>
      </c>
      <c r="K1220" s="3">
        <v>12.73</v>
      </c>
      <c r="L1220">
        <v>3</v>
      </c>
      <c r="M1220" s="3">
        <v>38.19</v>
      </c>
      <c r="N1220" s="1" t="s">
        <v>21</v>
      </c>
      <c r="O1220" s="1" t="s">
        <v>22</v>
      </c>
    </row>
    <row r="1221" spans="1:15" x14ac:dyDescent="0.3">
      <c r="A1221" s="1" t="s">
        <v>3965</v>
      </c>
      <c r="B1221" s="2">
        <v>45413</v>
      </c>
      <c r="C1221" s="1" t="s">
        <v>6670</v>
      </c>
      <c r="D1221" s="1" t="s">
        <v>46</v>
      </c>
      <c r="E1221">
        <v>2024</v>
      </c>
      <c r="F1221" s="1" t="s">
        <v>1083</v>
      </c>
      <c r="G1221" s="1" t="s">
        <v>3966</v>
      </c>
      <c r="H1221" s="1" t="s">
        <v>1029</v>
      </c>
      <c r="I1221" s="1" t="s">
        <v>1030</v>
      </c>
      <c r="J1221" s="1" t="s">
        <v>87</v>
      </c>
      <c r="K1221" s="3">
        <v>33.369999999999997</v>
      </c>
      <c r="L1221">
        <v>4</v>
      </c>
      <c r="M1221" s="3">
        <v>133.47999999999999</v>
      </c>
      <c r="N1221" s="1" t="s">
        <v>21</v>
      </c>
      <c r="O1221" s="1" t="s">
        <v>80</v>
      </c>
    </row>
    <row r="1222" spans="1:15" x14ac:dyDescent="0.3">
      <c r="A1222" s="1" t="s">
        <v>3967</v>
      </c>
      <c r="B1222" s="2">
        <v>45534</v>
      </c>
      <c r="C1222" s="1" t="s">
        <v>6668</v>
      </c>
      <c r="D1222" s="1" t="s">
        <v>90</v>
      </c>
      <c r="E1222">
        <v>2024</v>
      </c>
      <c r="F1222" s="1" t="s">
        <v>1680</v>
      </c>
      <c r="G1222" s="1" t="s">
        <v>3968</v>
      </c>
      <c r="H1222" s="1" t="s">
        <v>337</v>
      </c>
      <c r="I1222" s="1" t="s">
        <v>3969</v>
      </c>
      <c r="J1222" s="1" t="s">
        <v>20</v>
      </c>
      <c r="K1222" s="3">
        <v>45.44</v>
      </c>
      <c r="L1222">
        <v>4</v>
      </c>
      <c r="M1222" s="3">
        <v>181.76</v>
      </c>
      <c r="N1222" s="1" t="s">
        <v>6669</v>
      </c>
      <c r="O1222" s="1" t="s">
        <v>193</v>
      </c>
    </row>
    <row r="1223" spans="1:15" x14ac:dyDescent="0.3">
      <c r="A1223" s="1" t="s">
        <v>3970</v>
      </c>
      <c r="B1223" s="2">
        <v>45142</v>
      </c>
      <c r="C1223" s="1" t="s">
        <v>6668</v>
      </c>
      <c r="D1223" s="1" t="s">
        <v>90</v>
      </c>
      <c r="E1223">
        <v>2023</v>
      </c>
      <c r="F1223" s="1" t="s">
        <v>732</v>
      </c>
      <c r="G1223" s="1" t="s">
        <v>1927</v>
      </c>
      <c r="H1223" s="1" t="s">
        <v>3971</v>
      </c>
      <c r="I1223" s="1" t="s">
        <v>3972</v>
      </c>
      <c r="J1223" s="1" t="s">
        <v>70</v>
      </c>
      <c r="K1223" s="3">
        <v>14.1</v>
      </c>
      <c r="L1223">
        <v>5</v>
      </c>
      <c r="M1223" s="3">
        <v>70.5</v>
      </c>
      <c r="N1223" s="1" t="s">
        <v>21</v>
      </c>
      <c r="O1223" s="1" t="s">
        <v>37</v>
      </c>
    </row>
    <row r="1224" spans="1:15" x14ac:dyDescent="0.3">
      <c r="A1224" s="1" t="s">
        <v>3973</v>
      </c>
      <c r="B1224" s="2">
        <v>45161</v>
      </c>
      <c r="C1224" s="1" t="s">
        <v>6670</v>
      </c>
      <c r="D1224" s="1" t="s">
        <v>90</v>
      </c>
      <c r="E1224">
        <v>2023</v>
      </c>
      <c r="F1224" s="1" t="s">
        <v>3832</v>
      </c>
      <c r="G1224" s="1" t="s">
        <v>3833</v>
      </c>
      <c r="H1224" s="1" t="s">
        <v>1246</v>
      </c>
      <c r="I1224" s="1" t="s">
        <v>1247</v>
      </c>
      <c r="J1224" s="1" t="s">
        <v>51</v>
      </c>
      <c r="K1224" s="3">
        <v>9.08</v>
      </c>
      <c r="L1224">
        <v>3</v>
      </c>
      <c r="M1224" s="3">
        <v>27.24</v>
      </c>
      <c r="N1224" s="1" t="s">
        <v>6669</v>
      </c>
      <c r="O1224" s="1" t="s">
        <v>30</v>
      </c>
    </row>
    <row r="1225" spans="1:15" x14ac:dyDescent="0.3">
      <c r="A1225" s="1" t="s">
        <v>3974</v>
      </c>
      <c r="B1225" s="2">
        <v>45446</v>
      </c>
      <c r="C1225" s="1" t="s">
        <v>6667</v>
      </c>
      <c r="D1225" s="1" t="s">
        <v>24</v>
      </c>
      <c r="E1225">
        <v>2024</v>
      </c>
      <c r="F1225" s="1" t="s">
        <v>3584</v>
      </c>
      <c r="G1225" s="1" t="s">
        <v>3975</v>
      </c>
      <c r="H1225" s="1" t="s">
        <v>811</v>
      </c>
      <c r="I1225" s="1" t="s">
        <v>3949</v>
      </c>
      <c r="J1225" s="1" t="s">
        <v>51</v>
      </c>
      <c r="K1225" s="3">
        <v>21.68</v>
      </c>
      <c r="L1225">
        <v>4</v>
      </c>
      <c r="M1225" s="3">
        <v>86.72</v>
      </c>
      <c r="N1225" s="1" t="s">
        <v>6669</v>
      </c>
      <c r="O1225" s="1" t="s">
        <v>22</v>
      </c>
    </row>
    <row r="1226" spans="1:15" x14ac:dyDescent="0.3">
      <c r="A1226" s="1" t="s">
        <v>3976</v>
      </c>
      <c r="B1226" s="2">
        <v>45299</v>
      </c>
      <c r="C1226" s="1" t="s">
        <v>6667</v>
      </c>
      <c r="D1226" s="1" t="s">
        <v>210</v>
      </c>
      <c r="E1226">
        <v>2024</v>
      </c>
      <c r="F1226" s="1" t="s">
        <v>1877</v>
      </c>
      <c r="G1226" s="1" t="s">
        <v>1878</v>
      </c>
      <c r="H1226" s="1" t="s">
        <v>1024</v>
      </c>
      <c r="I1226" s="1" t="s">
        <v>1904</v>
      </c>
      <c r="J1226" s="1" t="s">
        <v>70</v>
      </c>
      <c r="K1226" s="3">
        <v>28.31</v>
      </c>
      <c r="L1226">
        <v>5</v>
      </c>
      <c r="M1226" s="3">
        <v>141.55000000000001</v>
      </c>
      <c r="N1226" s="1" t="s">
        <v>21</v>
      </c>
      <c r="O1226" s="1" t="s">
        <v>95</v>
      </c>
    </row>
    <row r="1227" spans="1:15" x14ac:dyDescent="0.3">
      <c r="A1227" s="1" t="s">
        <v>3977</v>
      </c>
      <c r="B1227" s="2">
        <v>45236</v>
      </c>
      <c r="C1227" s="1" t="s">
        <v>6667</v>
      </c>
      <c r="D1227" s="1" t="s">
        <v>54</v>
      </c>
      <c r="E1227">
        <v>2023</v>
      </c>
      <c r="F1227" s="1" t="s">
        <v>3978</v>
      </c>
      <c r="G1227" s="1" t="s">
        <v>3979</v>
      </c>
      <c r="H1227" s="1" t="s">
        <v>861</v>
      </c>
      <c r="I1227" s="1" t="s">
        <v>862</v>
      </c>
      <c r="J1227" s="1" t="s">
        <v>20</v>
      </c>
      <c r="K1227" s="3">
        <v>18.25</v>
      </c>
      <c r="L1227">
        <v>4</v>
      </c>
      <c r="M1227" s="3">
        <v>73</v>
      </c>
      <c r="N1227" s="1" t="s">
        <v>21</v>
      </c>
      <c r="O1227" s="1" t="s">
        <v>44</v>
      </c>
    </row>
    <row r="1228" spans="1:15" x14ac:dyDescent="0.3">
      <c r="A1228" s="1" t="s">
        <v>3980</v>
      </c>
      <c r="B1228" s="2">
        <v>45471</v>
      </c>
      <c r="C1228" s="1" t="s">
        <v>6668</v>
      </c>
      <c r="D1228" s="1" t="s">
        <v>24</v>
      </c>
      <c r="E1228">
        <v>2024</v>
      </c>
      <c r="F1228" s="1" t="s">
        <v>755</v>
      </c>
      <c r="G1228" s="1" t="s">
        <v>3981</v>
      </c>
      <c r="H1228" s="1" t="s">
        <v>93</v>
      </c>
      <c r="I1228" s="1" t="s">
        <v>94</v>
      </c>
      <c r="J1228" s="1" t="s">
        <v>87</v>
      </c>
      <c r="K1228" s="3">
        <v>26.38</v>
      </c>
      <c r="L1228">
        <v>4</v>
      </c>
      <c r="M1228" s="3">
        <v>105.52</v>
      </c>
      <c r="N1228" s="1" t="s">
        <v>88</v>
      </c>
      <c r="O1228" s="1" t="s">
        <v>30</v>
      </c>
    </row>
    <row r="1229" spans="1:15" x14ac:dyDescent="0.3">
      <c r="A1229" s="1" t="s">
        <v>3982</v>
      </c>
      <c r="B1229" s="2">
        <v>44941</v>
      </c>
      <c r="C1229" s="1" t="s">
        <v>6666</v>
      </c>
      <c r="D1229" s="1" t="s">
        <v>210</v>
      </c>
      <c r="E1229">
        <v>2023</v>
      </c>
      <c r="F1229" s="1" t="s">
        <v>1917</v>
      </c>
      <c r="G1229" s="1" t="s">
        <v>3983</v>
      </c>
      <c r="H1229" s="1" t="s">
        <v>1713</v>
      </c>
      <c r="I1229" s="1" t="s">
        <v>3984</v>
      </c>
      <c r="J1229" s="1" t="s">
        <v>70</v>
      </c>
      <c r="K1229" s="3">
        <v>25.28</v>
      </c>
      <c r="L1229">
        <v>3</v>
      </c>
      <c r="M1229" s="3">
        <v>75.84</v>
      </c>
      <c r="N1229" s="1" t="s">
        <v>29</v>
      </c>
      <c r="O1229" s="1" t="s">
        <v>37</v>
      </c>
    </row>
    <row r="1230" spans="1:15" x14ac:dyDescent="0.3">
      <c r="A1230" s="1" t="s">
        <v>3986</v>
      </c>
      <c r="B1230" s="2">
        <v>45021</v>
      </c>
      <c r="C1230" s="1" t="s">
        <v>6670</v>
      </c>
      <c r="D1230" s="1" t="s">
        <v>82</v>
      </c>
      <c r="E1230">
        <v>2023</v>
      </c>
      <c r="F1230" s="1" t="s">
        <v>3987</v>
      </c>
      <c r="G1230" s="1" t="s">
        <v>3988</v>
      </c>
      <c r="H1230" s="1" t="s">
        <v>2872</v>
      </c>
      <c r="I1230" s="1" t="s">
        <v>3488</v>
      </c>
      <c r="J1230" s="1" t="s">
        <v>20</v>
      </c>
      <c r="K1230" s="3">
        <v>42.41</v>
      </c>
      <c r="L1230">
        <v>2</v>
      </c>
      <c r="M1230" s="3">
        <v>84.82</v>
      </c>
      <c r="N1230" s="1" t="s">
        <v>21</v>
      </c>
      <c r="O1230" s="1" t="s">
        <v>37</v>
      </c>
    </row>
    <row r="1231" spans="1:15" x14ac:dyDescent="0.3">
      <c r="A1231" s="1" t="s">
        <v>3989</v>
      </c>
      <c r="B1231" s="2">
        <v>45364</v>
      </c>
      <c r="C1231" s="1" t="s">
        <v>6670</v>
      </c>
      <c r="D1231" s="1" t="s">
        <v>15</v>
      </c>
      <c r="E1231">
        <v>2024</v>
      </c>
      <c r="F1231" s="1" t="s">
        <v>3990</v>
      </c>
      <c r="G1231" s="1" t="s">
        <v>3991</v>
      </c>
      <c r="H1231" s="1" t="s">
        <v>3992</v>
      </c>
      <c r="I1231" s="1" t="s">
        <v>3993</v>
      </c>
      <c r="J1231" s="1" t="s">
        <v>70</v>
      </c>
      <c r="K1231" s="3">
        <v>43.99</v>
      </c>
      <c r="L1231">
        <v>2</v>
      </c>
      <c r="M1231" s="3">
        <v>87.98</v>
      </c>
      <c r="N1231" s="1" t="s">
        <v>88</v>
      </c>
      <c r="O1231" s="1" t="s">
        <v>22</v>
      </c>
    </row>
    <row r="1232" spans="1:15" x14ac:dyDescent="0.3">
      <c r="A1232" s="1" t="s">
        <v>3994</v>
      </c>
      <c r="B1232" s="2">
        <v>45012</v>
      </c>
      <c r="C1232" s="1" t="s">
        <v>6667</v>
      </c>
      <c r="D1232" s="1" t="s">
        <v>15</v>
      </c>
      <c r="E1232">
        <v>2023</v>
      </c>
      <c r="F1232" s="1" t="s">
        <v>2919</v>
      </c>
      <c r="G1232" s="1" t="s">
        <v>2920</v>
      </c>
      <c r="H1232" s="1" t="s">
        <v>1331</v>
      </c>
      <c r="I1232" s="1" t="s">
        <v>1332</v>
      </c>
      <c r="J1232" s="1" t="s">
        <v>51</v>
      </c>
      <c r="K1232" s="3">
        <v>19.600000000000001</v>
      </c>
      <c r="L1232">
        <v>1</v>
      </c>
      <c r="M1232" s="3">
        <v>19.600000000000001</v>
      </c>
      <c r="N1232" s="1" t="s">
        <v>21</v>
      </c>
      <c r="O1232" s="1" t="s">
        <v>193</v>
      </c>
    </row>
    <row r="1233" spans="1:15" x14ac:dyDescent="0.3">
      <c r="A1233" s="1" t="s">
        <v>3995</v>
      </c>
      <c r="B1233" s="2">
        <v>45632</v>
      </c>
      <c r="C1233" s="1" t="s">
        <v>6668</v>
      </c>
      <c r="D1233" s="1" t="s">
        <v>107</v>
      </c>
      <c r="E1233">
        <v>2024</v>
      </c>
      <c r="F1233" s="1" t="s">
        <v>616</v>
      </c>
      <c r="G1233" s="1" t="s">
        <v>3996</v>
      </c>
      <c r="H1233" s="1" t="s">
        <v>955</v>
      </c>
      <c r="I1233" s="1" t="s">
        <v>3997</v>
      </c>
      <c r="J1233" s="1" t="s">
        <v>70</v>
      </c>
      <c r="K1233" s="3">
        <v>37.869999999999997</v>
      </c>
      <c r="L1233">
        <v>1</v>
      </c>
      <c r="M1233" s="3">
        <v>37.869999999999997</v>
      </c>
      <c r="N1233" s="1" t="s">
        <v>29</v>
      </c>
      <c r="O1233" s="1" t="s">
        <v>52</v>
      </c>
    </row>
    <row r="1234" spans="1:15" x14ac:dyDescent="0.3">
      <c r="A1234" s="1" t="s">
        <v>3998</v>
      </c>
      <c r="B1234" s="2">
        <v>45210</v>
      </c>
      <c r="C1234" s="1" t="s">
        <v>6670</v>
      </c>
      <c r="D1234" s="1" t="s">
        <v>133</v>
      </c>
      <c r="E1234">
        <v>2023</v>
      </c>
      <c r="F1234" s="1" t="s">
        <v>3429</v>
      </c>
      <c r="G1234" s="1" t="s">
        <v>3430</v>
      </c>
      <c r="H1234" s="1" t="s">
        <v>3999</v>
      </c>
      <c r="I1234" s="1" t="s">
        <v>4000</v>
      </c>
      <c r="J1234" s="1" t="s">
        <v>70</v>
      </c>
      <c r="K1234" s="3">
        <v>20.92</v>
      </c>
      <c r="L1234">
        <v>1</v>
      </c>
      <c r="M1234" s="3">
        <v>20.92</v>
      </c>
      <c r="N1234" s="1" t="s">
        <v>6669</v>
      </c>
      <c r="O1234" s="1" t="s">
        <v>30</v>
      </c>
    </row>
    <row r="1235" spans="1:15" x14ac:dyDescent="0.3">
      <c r="A1235" s="1" t="s">
        <v>4001</v>
      </c>
      <c r="B1235" s="2">
        <v>45018</v>
      </c>
      <c r="C1235" s="1" t="s">
        <v>6666</v>
      </c>
      <c r="D1235" s="1" t="s">
        <v>82</v>
      </c>
      <c r="E1235">
        <v>2023</v>
      </c>
      <c r="F1235" s="1" t="s">
        <v>4002</v>
      </c>
      <c r="G1235" s="1" t="s">
        <v>4003</v>
      </c>
      <c r="H1235" s="1" t="s">
        <v>2120</v>
      </c>
      <c r="I1235" s="1" t="s">
        <v>2121</v>
      </c>
      <c r="J1235" s="1" t="s">
        <v>70</v>
      </c>
      <c r="K1235" s="3">
        <v>34.630000000000003</v>
      </c>
      <c r="L1235">
        <v>2</v>
      </c>
      <c r="M1235" s="3">
        <v>69.260000000000005</v>
      </c>
      <c r="N1235" s="1" t="s">
        <v>6669</v>
      </c>
      <c r="O1235" s="1" t="s">
        <v>37</v>
      </c>
    </row>
    <row r="1236" spans="1:15" x14ac:dyDescent="0.3">
      <c r="A1236" s="1" t="s">
        <v>4004</v>
      </c>
      <c r="B1236" s="2">
        <v>45684</v>
      </c>
      <c r="C1236" s="1" t="s">
        <v>6667</v>
      </c>
      <c r="D1236" s="1" t="s">
        <v>210</v>
      </c>
      <c r="E1236">
        <v>2025</v>
      </c>
      <c r="F1236" s="1" t="s">
        <v>636</v>
      </c>
      <c r="G1236" s="1" t="s">
        <v>637</v>
      </c>
      <c r="H1236" s="1" t="s">
        <v>1787</v>
      </c>
      <c r="I1236" s="1" t="s">
        <v>1788</v>
      </c>
      <c r="J1236" s="1" t="s">
        <v>70</v>
      </c>
      <c r="K1236" s="3">
        <v>48.04</v>
      </c>
      <c r="L1236">
        <v>3</v>
      </c>
      <c r="M1236" s="3">
        <v>144.12</v>
      </c>
      <c r="N1236" s="1" t="s">
        <v>21</v>
      </c>
      <c r="O1236" s="1" t="s">
        <v>95</v>
      </c>
    </row>
    <row r="1237" spans="1:15" x14ac:dyDescent="0.3">
      <c r="A1237" s="1" t="s">
        <v>4005</v>
      </c>
      <c r="B1237" s="2">
        <v>45694</v>
      </c>
      <c r="C1237" s="1" t="s">
        <v>6672</v>
      </c>
      <c r="D1237" s="1" t="s">
        <v>39</v>
      </c>
      <c r="E1237">
        <v>2025</v>
      </c>
      <c r="F1237" s="1" t="s">
        <v>255</v>
      </c>
      <c r="G1237" s="1" t="s">
        <v>4006</v>
      </c>
      <c r="H1237" s="1" t="s">
        <v>1251</v>
      </c>
      <c r="I1237" s="1" t="s">
        <v>3658</v>
      </c>
      <c r="J1237" s="1" t="s">
        <v>20</v>
      </c>
      <c r="K1237" s="3">
        <v>16.13</v>
      </c>
      <c r="L1237">
        <v>3</v>
      </c>
      <c r="M1237" s="3">
        <v>48.39</v>
      </c>
      <c r="N1237" s="1" t="s">
        <v>6669</v>
      </c>
      <c r="O1237" s="1" t="s">
        <v>37</v>
      </c>
    </row>
    <row r="1238" spans="1:15" x14ac:dyDescent="0.3">
      <c r="A1238" s="1" t="s">
        <v>4007</v>
      </c>
      <c r="B1238" s="2">
        <v>45427</v>
      </c>
      <c r="C1238" s="1" t="s">
        <v>6670</v>
      </c>
      <c r="D1238" s="1" t="s">
        <v>46</v>
      </c>
      <c r="E1238">
        <v>2024</v>
      </c>
      <c r="F1238" s="1" t="s">
        <v>4008</v>
      </c>
      <c r="G1238" s="1" t="s">
        <v>4009</v>
      </c>
      <c r="H1238" s="1" t="s">
        <v>4010</v>
      </c>
      <c r="I1238" s="1" t="s">
        <v>4011</v>
      </c>
      <c r="J1238" s="1" t="s">
        <v>20</v>
      </c>
      <c r="K1238" s="3">
        <v>24.52</v>
      </c>
      <c r="L1238">
        <v>4</v>
      </c>
      <c r="M1238" s="3">
        <v>98.08</v>
      </c>
      <c r="N1238" s="1" t="s">
        <v>21</v>
      </c>
      <c r="O1238" s="1" t="s">
        <v>37</v>
      </c>
    </row>
    <row r="1239" spans="1:15" x14ac:dyDescent="0.3">
      <c r="A1239" s="1" t="s">
        <v>4012</v>
      </c>
      <c r="B1239" s="2">
        <v>45250</v>
      </c>
      <c r="C1239" s="1" t="s">
        <v>6667</v>
      </c>
      <c r="D1239" s="1" t="s">
        <v>54</v>
      </c>
      <c r="E1239">
        <v>2023</v>
      </c>
      <c r="F1239" s="1" t="s">
        <v>4013</v>
      </c>
      <c r="G1239" s="1" t="s">
        <v>4014</v>
      </c>
      <c r="H1239" s="1" t="s">
        <v>2787</v>
      </c>
      <c r="I1239" s="1" t="s">
        <v>2788</v>
      </c>
      <c r="J1239" s="1" t="s">
        <v>87</v>
      </c>
      <c r="K1239" s="3">
        <v>18.510000000000002</v>
      </c>
      <c r="L1239">
        <v>5</v>
      </c>
      <c r="M1239" s="3">
        <v>92.55</v>
      </c>
      <c r="N1239" s="1" t="s">
        <v>29</v>
      </c>
      <c r="O1239" s="1" t="s">
        <v>37</v>
      </c>
    </row>
    <row r="1240" spans="1:15" x14ac:dyDescent="0.3">
      <c r="A1240" s="1" t="s">
        <v>4015</v>
      </c>
      <c r="B1240" s="2">
        <v>45236</v>
      </c>
      <c r="C1240" s="1" t="s">
        <v>6667</v>
      </c>
      <c r="D1240" s="1" t="s">
        <v>54</v>
      </c>
      <c r="E1240">
        <v>2023</v>
      </c>
      <c r="F1240" s="1" t="s">
        <v>681</v>
      </c>
      <c r="G1240" s="1" t="s">
        <v>4016</v>
      </c>
      <c r="H1240" s="1" t="s">
        <v>2539</v>
      </c>
      <c r="I1240" s="1" t="s">
        <v>4017</v>
      </c>
      <c r="J1240" s="1" t="s">
        <v>87</v>
      </c>
      <c r="K1240" s="3">
        <v>45.69</v>
      </c>
      <c r="L1240">
        <v>5</v>
      </c>
      <c r="M1240" s="3">
        <v>228.45</v>
      </c>
      <c r="N1240" s="1" t="s">
        <v>21</v>
      </c>
      <c r="O1240" s="1" t="s">
        <v>22</v>
      </c>
    </row>
    <row r="1241" spans="1:15" x14ac:dyDescent="0.3">
      <c r="A1241" s="1" t="s">
        <v>4018</v>
      </c>
      <c r="B1241" s="2">
        <v>45180</v>
      </c>
      <c r="C1241" s="1" t="s">
        <v>6667</v>
      </c>
      <c r="D1241" s="1" t="s">
        <v>60</v>
      </c>
      <c r="E1241">
        <v>2023</v>
      </c>
      <c r="F1241" s="1" t="s">
        <v>433</v>
      </c>
      <c r="G1241" s="1" t="s">
        <v>3936</v>
      </c>
      <c r="H1241" s="1" t="s">
        <v>93</v>
      </c>
      <c r="I1241" s="1" t="s">
        <v>4019</v>
      </c>
      <c r="J1241" s="1" t="s">
        <v>87</v>
      </c>
      <c r="K1241" s="3">
        <v>22.6</v>
      </c>
      <c r="L1241">
        <v>5</v>
      </c>
      <c r="M1241" s="3">
        <v>113</v>
      </c>
      <c r="N1241" s="1" t="s">
        <v>21</v>
      </c>
      <c r="O1241" s="1" t="s">
        <v>30</v>
      </c>
    </row>
    <row r="1242" spans="1:15" x14ac:dyDescent="0.3">
      <c r="A1242" s="1" t="s">
        <v>4020</v>
      </c>
      <c r="B1242" s="2">
        <v>45637</v>
      </c>
      <c r="C1242" s="1" t="s">
        <v>6670</v>
      </c>
      <c r="D1242" s="1" t="s">
        <v>107</v>
      </c>
      <c r="E1242">
        <v>2024</v>
      </c>
      <c r="F1242" s="1" t="s">
        <v>770</v>
      </c>
      <c r="G1242" s="1" t="s">
        <v>771</v>
      </c>
      <c r="H1242" s="1" t="s">
        <v>1908</v>
      </c>
      <c r="I1242" s="1" t="s">
        <v>1909</v>
      </c>
      <c r="J1242" s="1" t="s">
        <v>51</v>
      </c>
      <c r="K1242" s="3">
        <v>45.47</v>
      </c>
      <c r="L1242">
        <v>1</v>
      </c>
      <c r="M1242" s="3">
        <v>45.47</v>
      </c>
      <c r="N1242" s="1" t="s">
        <v>29</v>
      </c>
      <c r="O1242" s="1" t="s">
        <v>22</v>
      </c>
    </row>
    <row r="1243" spans="1:15" x14ac:dyDescent="0.3">
      <c r="A1243" s="1" t="s">
        <v>4021</v>
      </c>
      <c r="B1243" s="2">
        <v>44947</v>
      </c>
      <c r="C1243" s="1" t="s">
        <v>6673</v>
      </c>
      <c r="D1243" s="1" t="s">
        <v>210</v>
      </c>
      <c r="E1243">
        <v>2023</v>
      </c>
      <c r="F1243" s="1" t="s">
        <v>3350</v>
      </c>
      <c r="G1243" s="1" t="s">
        <v>3351</v>
      </c>
      <c r="H1243" s="1" t="s">
        <v>292</v>
      </c>
      <c r="I1243" s="1" t="s">
        <v>293</v>
      </c>
      <c r="J1243" s="1" t="s">
        <v>20</v>
      </c>
      <c r="K1243" s="3">
        <v>12.09</v>
      </c>
      <c r="L1243">
        <v>4</v>
      </c>
      <c r="M1243" s="3">
        <v>48.36</v>
      </c>
      <c r="N1243" s="1" t="s">
        <v>88</v>
      </c>
      <c r="O1243" s="1" t="s">
        <v>22</v>
      </c>
    </row>
    <row r="1244" spans="1:15" x14ac:dyDescent="0.3">
      <c r="A1244" s="1" t="s">
        <v>4022</v>
      </c>
      <c r="B1244" s="2">
        <v>45092</v>
      </c>
      <c r="C1244" s="1" t="s">
        <v>6672</v>
      </c>
      <c r="D1244" s="1" t="s">
        <v>24</v>
      </c>
      <c r="E1244">
        <v>2023</v>
      </c>
      <c r="F1244" s="1" t="s">
        <v>4023</v>
      </c>
      <c r="G1244" s="1" t="s">
        <v>4024</v>
      </c>
      <c r="H1244" s="1" t="s">
        <v>2493</v>
      </c>
      <c r="I1244" s="1" t="s">
        <v>4025</v>
      </c>
      <c r="J1244" s="1" t="s">
        <v>20</v>
      </c>
      <c r="K1244" s="3">
        <v>30.81</v>
      </c>
      <c r="L1244">
        <v>5</v>
      </c>
      <c r="M1244" s="3">
        <v>154.05000000000001</v>
      </c>
      <c r="N1244" s="1" t="s">
        <v>29</v>
      </c>
      <c r="O1244" s="1" t="s">
        <v>22</v>
      </c>
    </row>
    <row r="1245" spans="1:15" x14ac:dyDescent="0.3">
      <c r="A1245" s="1" t="s">
        <v>4026</v>
      </c>
      <c r="B1245" s="2">
        <v>44887</v>
      </c>
      <c r="C1245" s="1" t="s">
        <v>6671</v>
      </c>
      <c r="D1245" s="1" t="s">
        <v>54</v>
      </c>
      <c r="E1245">
        <v>2022</v>
      </c>
      <c r="F1245" s="1" t="s">
        <v>1569</v>
      </c>
      <c r="G1245" s="1" t="s">
        <v>1570</v>
      </c>
      <c r="H1245" s="1" t="s">
        <v>292</v>
      </c>
      <c r="I1245" s="1" t="s">
        <v>293</v>
      </c>
      <c r="J1245" s="1" t="s">
        <v>70</v>
      </c>
      <c r="K1245" s="3">
        <v>11.39</v>
      </c>
      <c r="L1245">
        <v>5</v>
      </c>
      <c r="M1245" s="3">
        <v>56.95</v>
      </c>
      <c r="N1245" s="1" t="s">
        <v>21</v>
      </c>
      <c r="O1245" s="1" t="s">
        <v>30</v>
      </c>
    </row>
    <row r="1246" spans="1:15" x14ac:dyDescent="0.3">
      <c r="A1246" s="1" t="s">
        <v>4027</v>
      </c>
      <c r="B1246" s="2">
        <v>45326</v>
      </c>
      <c r="C1246" s="1" t="s">
        <v>6666</v>
      </c>
      <c r="D1246" s="1" t="s">
        <v>39</v>
      </c>
      <c r="E1246">
        <v>2024</v>
      </c>
      <c r="F1246" s="1" t="s">
        <v>4028</v>
      </c>
      <c r="G1246" s="1" t="s">
        <v>4029</v>
      </c>
      <c r="H1246" s="1" t="s">
        <v>2579</v>
      </c>
      <c r="I1246" s="1" t="s">
        <v>2580</v>
      </c>
      <c r="J1246" s="1" t="s">
        <v>51</v>
      </c>
      <c r="K1246" s="3">
        <v>10.37</v>
      </c>
      <c r="L1246">
        <v>4</v>
      </c>
      <c r="M1246" s="3">
        <v>41.48</v>
      </c>
      <c r="N1246" s="1" t="s">
        <v>6669</v>
      </c>
      <c r="O1246" s="1" t="s">
        <v>37</v>
      </c>
    </row>
    <row r="1247" spans="1:15" x14ac:dyDescent="0.3">
      <c r="A1247" s="1" t="s">
        <v>4030</v>
      </c>
      <c r="B1247" s="2">
        <v>45715</v>
      </c>
      <c r="C1247" s="1" t="s">
        <v>6672</v>
      </c>
      <c r="D1247" s="1" t="s">
        <v>39</v>
      </c>
      <c r="E1247">
        <v>2025</v>
      </c>
      <c r="F1247" s="1" t="s">
        <v>2128</v>
      </c>
      <c r="G1247" s="1" t="s">
        <v>2129</v>
      </c>
      <c r="H1247" s="1" t="s">
        <v>3221</v>
      </c>
      <c r="I1247" s="1" t="s">
        <v>3222</v>
      </c>
      <c r="J1247" s="1" t="s">
        <v>51</v>
      </c>
      <c r="K1247" s="3">
        <v>37.14</v>
      </c>
      <c r="L1247">
        <v>4</v>
      </c>
      <c r="M1247" s="3">
        <v>148.56</v>
      </c>
      <c r="N1247" s="1" t="s">
        <v>6669</v>
      </c>
      <c r="O1247" s="1" t="s">
        <v>37</v>
      </c>
    </row>
    <row r="1248" spans="1:15" x14ac:dyDescent="0.3">
      <c r="A1248" s="1" t="s">
        <v>4031</v>
      </c>
      <c r="B1248" s="2">
        <v>44809</v>
      </c>
      <c r="C1248" s="1" t="s">
        <v>6667</v>
      </c>
      <c r="D1248" s="1" t="s">
        <v>60</v>
      </c>
      <c r="E1248">
        <v>2022</v>
      </c>
      <c r="F1248" s="1" t="s">
        <v>4032</v>
      </c>
      <c r="G1248" s="1" t="s">
        <v>4033</v>
      </c>
      <c r="H1248" s="1" t="s">
        <v>3116</v>
      </c>
      <c r="I1248" s="1" t="s">
        <v>3117</v>
      </c>
      <c r="J1248" s="1" t="s">
        <v>70</v>
      </c>
      <c r="K1248" s="3">
        <v>22.55</v>
      </c>
      <c r="L1248">
        <v>2</v>
      </c>
      <c r="M1248" s="3">
        <v>45.1</v>
      </c>
      <c r="N1248" s="1" t="s">
        <v>21</v>
      </c>
      <c r="O1248" s="1" t="s">
        <v>193</v>
      </c>
    </row>
    <row r="1249" spans="1:15" x14ac:dyDescent="0.3">
      <c r="A1249" s="1" t="s">
        <v>4034</v>
      </c>
      <c r="B1249" s="2">
        <v>45263</v>
      </c>
      <c r="C1249" s="1" t="s">
        <v>6666</v>
      </c>
      <c r="D1249" s="1" t="s">
        <v>107</v>
      </c>
      <c r="E1249">
        <v>2023</v>
      </c>
      <c r="F1249" s="1" t="s">
        <v>1439</v>
      </c>
      <c r="G1249" s="1" t="s">
        <v>4035</v>
      </c>
      <c r="H1249" s="1" t="s">
        <v>4036</v>
      </c>
      <c r="I1249" s="1" t="s">
        <v>4037</v>
      </c>
      <c r="J1249" s="1" t="s">
        <v>20</v>
      </c>
      <c r="K1249" s="3">
        <v>13.99</v>
      </c>
      <c r="L1249">
        <v>2</v>
      </c>
      <c r="M1249" s="3">
        <v>27.98</v>
      </c>
      <c r="N1249" s="1" t="s">
        <v>6669</v>
      </c>
      <c r="O1249" s="1" t="s">
        <v>44</v>
      </c>
    </row>
    <row r="1250" spans="1:15" x14ac:dyDescent="0.3">
      <c r="A1250" s="1" t="s">
        <v>4038</v>
      </c>
      <c r="B1250" s="2">
        <v>45677</v>
      </c>
      <c r="C1250" s="1" t="s">
        <v>6667</v>
      </c>
      <c r="D1250" s="1" t="s">
        <v>210</v>
      </c>
      <c r="E1250">
        <v>2025</v>
      </c>
      <c r="F1250" s="1" t="s">
        <v>322</v>
      </c>
      <c r="G1250" s="1" t="s">
        <v>323</v>
      </c>
      <c r="H1250" s="1" t="s">
        <v>1762</v>
      </c>
      <c r="I1250" s="1" t="s">
        <v>2961</v>
      </c>
      <c r="J1250" s="1" t="s">
        <v>70</v>
      </c>
      <c r="K1250" s="3">
        <v>44.68</v>
      </c>
      <c r="L1250">
        <v>1</v>
      </c>
      <c r="M1250" s="3">
        <v>44.68</v>
      </c>
      <c r="N1250" s="1" t="s">
        <v>6669</v>
      </c>
      <c r="O1250" s="1" t="s">
        <v>193</v>
      </c>
    </row>
    <row r="1251" spans="1:15" x14ac:dyDescent="0.3">
      <c r="A1251" s="1" t="s">
        <v>4039</v>
      </c>
      <c r="B1251" s="2">
        <v>45494</v>
      </c>
      <c r="C1251" s="1" t="s">
        <v>6666</v>
      </c>
      <c r="D1251" s="1" t="s">
        <v>32</v>
      </c>
      <c r="E1251">
        <v>2024</v>
      </c>
      <c r="F1251" s="1" t="s">
        <v>3490</v>
      </c>
      <c r="G1251" s="1" t="s">
        <v>4040</v>
      </c>
      <c r="H1251" s="1" t="s">
        <v>1037</v>
      </c>
      <c r="I1251" s="1" t="s">
        <v>3090</v>
      </c>
      <c r="J1251" s="1" t="s">
        <v>51</v>
      </c>
      <c r="K1251" s="3">
        <v>42.42</v>
      </c>
      <c r="L1251">
        <v>3</v>
      </c>
      <c r="M1251" s="3">
        <v>127.26</v>
      </c>
      <c r="N1251" s="1" t="s">
        <v>88</v>
      </c>
      <c r="O1251" s="1" t="s">
        <v>30</v>
      </c>
    </row>
    <row r="1252" spans="1:15" x14ac:dyDescent="0.3">
      <c r="A1252" s="1" t="s">
        <v>4041</v>
      </c>
      <c r="B1252" s="2">
        <v>45413</v>
      </c>
      <c r="C1252" s="1" t="s">
        <v>6670</v>
      </c>
      <c r="D1252" s="1" t="s">
        <v>46</v>
      </c>
      <c r="E1252">
        <v>2024</v>
      </c>
      <c r="F1252" s="1" t="s">
        <v>4042</v>
      </c>
      <c r="G1252" s="1" t="s">
        <v>4043</v>
      </c>
      <c r="H1252" s="1" t="s">
        <v>1415</v>
      </c>
      <c r="I1252" s="1" t="s">
        <v>1416</v>
      </c>
      <c r="J1252" s="1" t="s">
        <v>20</v>
      </c>
      <c r="K1252" s="3">
        <v>17.899999999999999</v>
      </c>
      <c r="L1252">
        <v>3</v>
      </c>
      <c r="M1252" s="3">
        <v>53.7</v>
      </c>
      <c r="N1252" s="1" t="s">
        <v>6669</v>
      </c>
      <c r="O1252" s="1" t="s">
        <v>193</v>
      </c>
    </row>
    <row r="1253" spans="1:15" x14ac:dyDescent="0.3">
      <c r="A1253" s="1" t="s">
        <v>4044</v>
      </c>
      <c r="B1253" s="2">
        <v>45123</v>
      </c>
      <c r="C1253" s="1" t="s">
        <v>6666</v>
      </c>
      <c r="D1253" s="1" t="s">
        <v>32</v>
      </c>
      <c r="E1253">
        <v>2023</v>
      </c>
      <c r="F1253" s="1" t="s">
        <v>4045</v>
      </c>
      <c r="G1253" s="1" t="s">
        <v>4046</v>
      </c>
      <c r="H1253" s="1" t="s">
        <v>3267</v>
      </c>
      <c r="I1253" s="1" t="s">
        <v>3268</v>
      </c>
      <c r="J1253" s="1" t="s">
        <v>70</v>
      </c>
      <c r="K1253" s="3">
        <v>17.04</v>
      </c>
      <c r="L1253">
        <v>3</v>
      </c>
      <c r="M1253" s="3">
        <v>51.12</v>
      </c>
      <c r="N1253" s="1" t="s">
        <v>21</v>
      </c>
      <c r="O1253" s="1" t="s">
        <v>37</v>
      </c>
    </row>
    <row r="1254" spans="1:15" x14ac:dyDescent="0.3">
      <c r="A1254" s="1" t="s">
        <v>4047</v>
      </c>
      <c r="B1254" s="2">
        <v>45484</v>
      </c>
      <c r="C1254" s="1" t="s">
        <v>6672</v>
      </c>
      <c r="D1254" s="1" t="s">
        <v>32</v>
      </c>
      <c r="E1254">
        <v>2024</v>
      </c>
      <c r="F1254" s="1" t="s">
        <v>676</v>
      </c>
      <c r="G1254" s="1" t="s">
        <v>2414</v>
      </c>
      <c r="H1254" s="1" t="s">
        <v>1197</v>
      </c>
      <c r="I1254" s="1" t="s">
        <v>1198</v>
      </c>
      <c r="J1254" s="1" t="s">
        <v>51</v>
      </c>
      <c r="K1254" s="3">
        <v>48.78</v>
      </c>
      <c r="L1254">
        <v>1</v>
      </c>
      <c r="M1254" s="3">
        <v>48.78</v>
      </c>
      <c r="N1254" s="1" t="s">
        <v>21</v>
      </c>
      <c r="O1254" s="1" t="s">
        <v>52</v>
      </c>
    </row>
    <row r="1255" spans="1:15" x14ac:dyDescent="0.3">
      <c r="A1255" s="1" t="s">
        <v>4048</v>
      </c>
      <c r="B1255" s="2">
        <v>45616</v>
      </c>
      <c r="C1255" s="1" t="s">
        <v>6670</v>
      </c>
      <c r="D1255" s="1" t="s">
        <v>54</v>
      </c>
      <c r="E1255">
        <v>2024</v>
      </c>
      <c r="F1255" s="1" t="s">
        <v>690</v>
      </c>
      <c r="G1255" s="1" t="s">
        <v>3955</v>
      </c>
      <c r="H1255" s="1" t="s">
        <v>932</v>
      </c>
      <c r="I1255" s="1" t="s">
        <v>2936</v>
      </c>
      <c r="J1255" s="1" t="s">
        <v>20</v>
      </c>
      <c r="K1255" s="3">
        <v>40.020000000000003</v>
      </c>
      <c r="L1255">
        <v>4</v>
      </c>
      <c r="M1255" s="3">
        <v>160.08000000000001</v>
      </c>
      <c r="N1255" s="1" t="s">
        <v>29</v>
      </c>
      <c r="O1255" s="1" t="s">
        <v>30</v>
      </c>
    </row>
    <row r="1256" spans="1:15" x14ac:dyDescent="0.3">
      <c r="A1256" s="1" t="s">
        <v>4049</v>
      </c>
      <c r="B1256" s="2">
        <v>45004</v>
      </c>
      <c r="C1256" s="1" t="s">
        <v>6666</v>
      </c>
      <c r="D1256" s="1" t="s">
        <v>15</v>
      </c>
      <c r="E1256">
        <v>2023</v>
      </c>
      <c r="F1256" s="1" t="s">
        <v>481</v>
      </c>
      <c r="G1256" s="1" t="s">
        <v>482</v>
      </c>
      <c r="H1256" s="1" t="s">
        <v>460</v>
      </c>
      <c r="I1256" s="1" t="s">
        <v>4050</v>
      </c>
      <c r="J1256" s="1" t="s">
        <v>70</v>
      </c>
      <c r="K1256" s="3">
        <v>41.74</v>
      </c>
      <c r="L1256">
        <v>3</v>
      </c>
      <c r="M1256" s="3">
        <v>125.22</v>
      </c>
      <c r="N1256" s="1" t="s">
        <v>29</v>
      </c>
      <c r="O1256" s="1" t="s">
        <v>44</v>
      </c>
    </row>
    <row r="1257" spans="1:15" x14ac:dyDescent="0.3">
      <c r="A1257" s="1" t="s">
        <v>4051</v>
      </c>
      <c r="B1257" s="2">
        <v>44983</v>
      </c>
      <c r="C1257" s="1" t="s">
        <v>6666</v>
      </c>
      <c r="D1257" s="1" t="s">
        <v>39</v>
      </c>
      <c r="E1257">
        <v>2023</v>
      </c>
      <c r="F1257" s="1" t="s">
        <v>4052</v>
      </c>
      <c r="G1257" s="1" t="s">
        <v>4053</v>
      </c>
      <c r="H1257" s="1" t="s">
        <v>4054</v>
      </c>
      <c r="I1257" s="1" t="s">
        <v>4055</v>
      </c>
      <c r="J1257" s="1" t="s">
        <v>70</v>
      </c>
      <c r="K1257" s="3">
        <v>5.42</v>
      </c>
      <c r="L1257">
        <v>2</v>
      </c>
      <c r="M1257" s="3">
        <v>10.84</v>
      </c>
      <c r="N1257" s="1" t="s">
        <v>29</v>
      </c>
      <c r="O1257" s="1" t="s">
        <v>44</v>
      </c>
    </row>
    <row r="1258" spans="1:15" x14ac:dyDescent="0.3">
      <c r="A1258" s="1" t="s">
        <v>4056</v>
      </c>
      <c r="B1258" s="2">
        <v>45154</v>
      </c>
      <c r="C1258" s="1" t="s">
        <v>6670</v>
      </c>
      <c r="D1258" s="1" t="s">
        <v>90</v>
      </c>
      <c r="E1258">
        <v>2023</v>
      </c>
      <c r="F1258" s="1" t="s">
        <v>1048</v>
      </c>
      <c r="G1258" s="1" t="s">
        <v>1049</v>
      </c>
      <c r="H1258" s="1" t="s">
        <v>287</v>
      </c>
      <c r="I1258" s="1" t="s">
        <v>1562</v>
      </c>
      <c r="J1258" s="1" t="s">
        <v>51</v>
      </c>
      <c r="K1258" s="3">
        <v>10.24</v>
      </c>
      <c r="L1258">
        <v>4</v>
      </c>
      <c r="M1258" s="3">
        <v>40.96</v>
      </c>
      <c r="N1258" s="1" t="s">
        <v>88</v>
      </c>
      <c r="O1258" s="1" t="s">
        <v>44</v>
      </c>
    </row>
    <row r="1259" spans="1:15" x14ac:dyDescent="0.3">
      <c r="A1259" s="1" t="s">
        <v>4057</v>
      </c>
      <c r="B1259" s="2">
        <v>45422</v>
      </c>
      <c r="C1259" s="1" t="s">
        <v>6668</v>
      </c>
      <c r="D1259" s="1" t="s">
        <v>46</v>
      </c>
      <c r="E1259">
        <v>2024</v>
      </c>
      <c r="F1259" s="1" t="s">
        <v>1680</v>
      </c>
      <c r="G1259" s="1" t="s">
        <v>4058</v>
      </c>
      <c r="H1259" s="1" t="s">
        <v>1021</v>
      </c>
      <c r="I1259" s="1" t="s">
        <v>1022</v>
      </c>
      <c r="J1259" s="1" t="s">
        <v>70</v>
      </c>
      <c r="K1259" s="3">
        <v>23.22</v>
      </c>
      <c r="L1259">
        <v>2</v>
      </c>
      <c r="M1259" s="3">
        <v>46.44</v>
      </c>
      <c r="N1259" s="1" t="s">
        <v>29</v>
      </c>
      <c r="O1259" s="1" t="s">
        <v>37</v>
      </c>
    </row>
    <row r="1260" spans="1:15" x14ac:dyDescent="0.3">
      <c r="A1260" s="1" t="s">
        <v>4059</v>
      </c>
      <c r="B1260" s="2">
        <v>45112</v>
      </c>
      <c r="C1260" s="1" t="s">
        <v>6670</v>
      </c>
      <c r="D1260" s="1" t="s">
        <v>32</v>
      </c>
      <c r="E1260">
        <v>2023</v>
      </c>
      <c r="F1260" s="1" t="s">
        <v>715</v>
      </c>
      <c r="G1260" s="1" t="s">
        <v>716</v>
      </c>
      <c r="H1260" s="1" t="s">
        <v>717</v>
      </c>
      <c r="I1260" s="1" t="s">
        <v>4060</v>
      </c>
      <c r="J1260" s="1" t="s">
        <v>20</v>
      </c>
      <c r="K1260" s="3">
        <v>20.46</v>
      </c>
      <c r="L1260">
        <v>5</v>
      </c>
      <c r="M1260" s="3">
        <v>102.3</v>
      </c>
      <c r="N1260" s="1" t="s">
        <v>29</v>
      </c>
      <c r="O1260" s="1" t="s">
        <v>37</v>
      </c>
    </row>
    <row r="1261" spans="1:15" x14ac:dyDescent="0.3">
      <c r="A1261" s="1" t="s">
        <v>4061</v>
      </c>
      <c r="B1261" s="2">
        <v>45487</v>
      </c>
      <c r="C1261" s="1" t="s">
        <v>6666</v>
      </c>
      <c r="D1261" s="1" t="s">
        <v>32</v>
      </c>
      <c r="E1261">
        <v>2024</v>
      </c>
      <c r="F1261" s="1" t="s">
        <v>4062</v>
      </c>
      <c r="G1261" s="1" t="s">
        <v>4063</v>
      </c>
      <c r="H1261" s="1" t="s">
        <v>2374</v>
      </c>
      <c r="I1261" s="1" t="s">
        <v>4064</v>
      </c>
      <c r="J1261" s="1" t="s">
        <v>70</v>
      </c>
      <c r="K1261" s="3">
        <v>7.9</v>
      </c>
      <c r="L1261">
        <v>1</v>
      </c>
      <c r="M1261" s="3">
        <v>7.9</v>
      </c>
      <c r="N1261" s="1" t="s">
        <v>6669</v>
      </c>
      <c r="O1261" s="1" t="s">
        <v>44</v>
      </c>
    </row>
    <row r="1262" spans="1:15" x14ac:dyDescent="0.3">
      <c r="A1262" s="1" t="s">
        <v>4065</v>
      </c>
      <c r="B1262" s="2">
        <v>45271</v>
      </c>
      <c r="C1262" s="1" t="s">
        <v>6667</v>
      </c>
      <c r="D1262" s="1" t="s">
        <v>107</v>
      </c>
      <c r="E1262">
        <v>2023</v>
      </c>
      <c r="F1262" s="1" t="s">
        <v>1993</v>
      </c>
      <c r="G1262" s="1" t="s">
        <v>2434</v>
      </c>
      <c r="H1262" s="1" t="s">
        <v>2365</v>
      </c>
      <c r="I1262" s="1" t="s">
        <v>4066</v>
      </c>
      <c r="J1262" s="1" t="s">
        <v>20</v>
      </c>
      <c r="K1262" s="3">
        <v>40.64</v>
      </c>
      <c r="L1262">
        <v>2</v>
      </c>
      <c r="M1262" s="3">
        <v>81.28</v>
      </c>
      <c r="N1262" s="1" t="s">
        <v>88</v>
      </c>
      <c r="O1262" s="1" t="s">
        <v>52</v>
      </c>
    </row>
    <row r="1263" spans="1:15" x14ac:dyDescent="0.3">
      <c r="A1263" s="1" t="s">
        <v>4067</v>
      </c>
      <c r="B1263" s="2">
        <v>45237</v>
      </c>
      <c r="C1263" s="1" t="s">
        <v>6671</v>
      </c>
      <c r="D1263" s="1" t="s">
        <v>54</v>
      </c>
      <c r="E1263">
        <v>2023</v>
      </c>
      <c r="F1263" s="1" t="s">
        <v>1294</v>
      </c>
      <c r="G1263" s="1" t="s">
        <v>4068</v>
      </c>
      <c r="H1263" s="1" t="s">
        <v>302</v>
      </c>
      <c r="I1263" s="1" t="s">
        <v>3420</v>
      </c>
      <c r="J1263" s="1" t="s">
        <v>20</v>
      </c>
      <c r="K1263" s="3">
        <v>9.7100000000000009</v>
      </c>
      <c r="L1263">
        <v>4</v>
      </c>
      <c r="M1263" s="3">
        <v>38.840000000000003</v>
      </c>
      <c r="N1263" s="1" t="s">
        <v>88</v>
      </c>
      <c r="O1263" s="1" t="s">
        <v>30</v>
      </c>
    </row>
    <row r="1264" spans="1:15" x14ac:dyDescent="0.3">
      <c r="A1264" s="1" t="s">
        <v>4069</v>
      </c>
      <c r="B1264" s="2">
        <v>44854</v>
      </c>
      <c r="C1264" s="1" t="s">
        <v>6672</v>
      </c>
      <c r="D1264" s="1" t="s">
        <v>133</v>
      </c>
      <c r="E1264">
        <v>2022</v>
      </c>
      <c r="F1264" s="1" t="s">
        <v>3106</v>
      </c>
      <c r="G1264" s="1" t="s">
        <v>3107</v>
      </c>
      <c r="H1264" s="1" t="s">
        <v>4070</v>
      </c>
      <c r="I1264" s="1" t="s">
        <v>4071</v>
      </c>
      <c r="J1264" s="1" t="s">
        <v>70</v>
      </c>
      <c r="K1264" s="3">
        <v>5.0199999999999996</v>
      </c>
      <c r="L1264">
        <v>3</v>
      </c>
      <c r="M1264" s="3">
        <v>15.06</v>
      </c>
      <c r="N1264" s="1" t="s">
        <v>29</v>
      </c>
      <c r="O1264" s="1" t="s">
        <v>30</v>
      </c>
    </row>
    <row r="1265" spans="1:15" x14ac:dyDescent="0.3">
      <c r="A1265" s="1" t="s">
        <v>4072</v>
      </c>
      <c r="B1265" s="2">
        <v>45276</v>
      </c>
      <c r="C1265" s="1" t="s">
        <v>6673</v>
      </c>
      <c r="D1265" s="1" t="s">
        <v>107</v>
      </c>
      <c r="E1265">
        <v>2023</v>
      </c>
      <c r="F1265" s="1" t="s">
        <v>3442</v>
      </c>
      <c r="G1265" s="1" t="s">
        <v>4073</v>
      </c>
      <c r="H1265" s="1" t="s">
        <v>4074</v>
      </c>
      <c r="I1265" s="1" t="s">
        <v>4075</v>
      </c>
      <c r="J1265" s="1" t="s">
        <v>70</v>
      </c>
      <c r="K1265" s="3">
        <v>12.6</v>
      </c>
      <c r="L1265">
        <v>2</v>
      </c>
      <c r="M1265" s="3">
        <v>25.2</v>
      </c>
      <c r="N1265" s="1" t="s">
        <v>21</v>
      </c>
      <c r="O1265" s="1" t="s">
        <v>37</v>
      </c>
    </row>
    <row r="1266" spans="1:15" x14ac:dyDescent="0.3">
      <c r="A1266" s="1" t="s">
        <v>4076</v>
      </c>
      <c r="B1266" s="2">
        <v>45261</v>
      </c>
      <c r="C1266" s="1" t="s">
        <v>6668</v>
      </c>
      <c r="D1266" s="1" t="s">
        <v>107</v>
      </c>
      <c r="E1266">
        <v>2023</v>
      </c>
      <c r="F1266" s="1" t="s">
        <v>1249</v>
      </c>
      <c r="G1266" s="1" t="s">
        <v>4077</v>
      </c>
      <c r="H1266" s="1" t="s">
        <v>692</v>
      </c>
      <c r="I1266" s="1" t="s">
        <v>4078</v>
      </c>
      <c r="J1266" s="1" t="s">
        <v>70</v>
      </c>
      <c r="K1266" s="3">
        <v>48.46</v>
      </c>
      <c r="L1266">
        <v>4</v>
      </c>
      <c r="M1266" s="3">
        <v>193.84</v>
      </c>
      <c r="N1266" s="1" t="s">
        <v>21</v>
      </c>
      <c r="O1266" s="1" t="s">
        <v>30</v>
      </c>
    </row>
    <row r="1267" spans="1:15" x14ac:dyDescent="0.3">
      <c r="A1267" s="1" t="s">
        <v>4079</v>
      </c>
      <c r="B1267" s="2">
        <v>45629</v>
      </c>
      <c r="C1267" s="1" t="s">
        <v>6671</v>
      </c>
      <c r="D1267" s="1" t="s">
        <v>107</v>
      </c>
      <c r="E1267">
        <v>2024</v>
      </c>
      <c r="F1267" s="1" t="s">
        <v>1053</v>
      </c>
      <c r="G1267" s="1" t="s">
        <v>4080</v>
      </c>
      <c r="H1267" s="1" t="s">
        <v>4081</v>
      </c>
      <c r="I1267" s="1" t="s">
        <v>4082</v>
      </c>
      <c r="J1267" s="1" t="s">
        <v>20</v>
      </c>
      <c r="K1267" s="3">
        <v>33.200000000000003</v>
      </c>
      <c r="L1267">
        <v>2</v>
      </c>
      <c r="M1267" s="3">
        <v>66.400000000000006</v>
      </c>
      <c r="N1267" s="1" t="s">
        <v>6669</v>
      </c>
      <c r="O1267" s="1" t="s">
        <v>44</v>
      </c>
    </row>
    <row r="1268" spans="1:15" x14ac:dyDescent="0.3">
      <c r="A1268" s="1" t="s">
        <v>4083</v>
      </c>
      <c r="B1268" s="2">
        <v>44958</v>
      </c>
      <c r="C1268" s="1" t="s">
        <v>6670</v>
      </c>
      <c r="D1268" s="1" t="s">
        <v>39</v>
      </c>
      <c r="E1268">
        <v>2023</v>
      </c>
      <c r="F1268" s="1" t="s">
        <v>1668</v>
      </c>
      <c r="G1268" s="1" t="s">
        <v>1669</v>
      </c>
      <c r="H1268" s="1" t="s">
        <v>1029</v>
      </c>
      <c r="I1268" s="1" t="s">
        <v>1030</v>
      </c>
      <c r="J1268" s="1" t="s">
        <v>20</v>
      </c>
      <c r="K1268" s="3">
        <v>27.73</v>
      </c>
      <c r="L1268">
        <v>3</v>
      </c>
      <c r="M1268" s="3">
        <v>83.19</v>
      </c>
      <c r="N1268" s="1" t="s">
        <v>21</v>
      </c>
      <c r="O1268" s="1" t="s">
        <v>37</v>
      </c>
    </row>
    <row r="1269" spans="1:15" x14ac:dyDescent="0.3">
      <c r="A1269" s="1" t="s">
        <v>4084</v>
      </c>
      <c r="B1269" s="2">
        <v>45178</v>
      </c>
      <c r="C1269" s="1" t="s">
        <v>6673</v>
      </c>
      <c r="D1269" s="1" t="s">
        <v>60</v>
      </c>
      <c r="E1269">
        <v>2023</v>
      </c>
      <c r="F1269" s="1" t="s">
        <v>3186</v>
      </c>
      <c r="G1269" s="1" t="s">
        <v>3187</v>
      </c>
      <c r="H1269" s="1" t="s">
        <v>4085</v>
      </c>
      <c r="I1269" s="1" t="s">
        <v>4086</v>
      </c>
      <c r="J1269" s="1" t="s">
        <v>70</v>
      </c>
      <c r="K1269" s="3">
        <v>24.92</v>
      </c>
      <c r="L1269">
        <v>3</v>
      </c>
      <c r="M1269" s="3">
        <v>74.760000000000005</v>
      </c>
      <c r="N1269" s="1" t="s">
        <v>6669</v>
      </c>
      <c r="O1269" s="1" t="s">
        <v>44</v>
      </c>
    </row>
    <row r="1270" spans="1:15" x14ac:dyDescent="0.3">
      <c r="A1270" s="1" t="s">
        <v>4087</v>
      </c>
      <c r="B1270" s="2">
        <v>45849</v>
      </c>
      <c r="C1270" s="1" t="s">
        <v>6668</v>
      </c>
      <c r="D1270" s="1" t="s">
        <v>32</v>
      </c>
      <c r="E1270">
        <v>2025</v>
      </c>
      <c r="F1270" s="1" t="s">
        <v>1203</v>
      </c>
      <c r="G1270" s="1" t="s">
        <v>1204</v>
      </c>
      <c r="H1270" s="1" t="s">
        <v>2658</v>
      </c>
      <c r="I1270" s="1" t="s">
        <v>3623</v>
      </c>
      <c r="J1270" s="1" t="s">
        <v>20</v>
      </c>
      <c r="K1270" s="3">
        <v>16.47</v>
      </c>
      <c r="L1270">
        <v>3</v>
      </c>
      <c r="M1270" s="3">
        <v>49.41</v>
      </c>
      <c r="N1270" s="1" t="s">
        <v>6669</v>
      </c>
      <c r="O1270" s="1" t="s">
        <v>30</v>
      </c>
    </row>
    <row r="1271" spans="1:15" x14ac:dyDescent="0.3">
      <c r="A1271" s="1" t="s">
        <v>4088</v>
      </c>
      <c r="B1271" s="2">
        <v>45210</v>
      </c>
      <c r="C1271" s="1" t="s">
        <v>6670</v>
      </c>
      <c r="D1271" s="1" t="s">
        <v>133</v>
      </c>
      <c r="E1271">
        <v>2023</v>
      </c>
      <c r="F1271" s="1" t="s">
        <v>3446</v>
      </c>
      <c r="G1271" s="1" t="s">
        <v>3447</v>
      </c>
      <c r="H1271" s="1" t="s">
        <v>2174</v>
      </c>
      <c r="I1271" s="1" t="s">
        <v>2712</v>
      </c>
      <c r="J1271" s="1" t="s">
        <v>51</v>
      </c>
      <c r="K1271" s="3">
        <v>13.44</v>
      </c>
      <c r="L1271">
        <v>3</v>
      </c>
      <c r="M1271" s="3">
        <v>40.32</v>
      </c>
      <c r="N1271" s="1" t="s">
        <v>6669</v>
      </c>
      <c r="O1271" s="1" t="s">
        <v>193</v>
      </c>
    </row>
    <row r="1272" spans="1:15" x14ac:dyDescent="0.3">
      <c r="A1272" s="1" t="s">
        <v>4089</v>
      </c>
      <c r="B1272" s="2">
        <v>45247</v>
      </c>
      <c r="C1272" s="1" t="s">
        <v>6668</v>
      </c>
      <c r="D1272" s="1" t="s">
        <v>54</v>
      </c>
      <c r="E1272">
        <v>2023</v>
      </c>
      <c r="F1272" s="1" t="s">
        <v>918</v>
      </c>
      <c r="G1272" s="1" t="s">
        <v>4090</v>
      </c>
      <c r="H1272" s="1" t="s">
        <v>836</v>
      </c>
      <c r="I1272" s="1" t="s">
        <v>837</v>
      </c>
      <c r="J1272" s="1" t="s">
        <v>51</v>
      </c>
      <c r="K1272" s="3">
        <v>49.17</v>
      </c>
      <c r="L1272">
        <v>5</v>
      </c>
      <c r="M1272" s="3">
        <v>245.85</v>
      </c>
      <c r="N1272" s="1" t="s">
        <v>21</v>
      </c>
      <c r="O1272" s="1" t="s">
        <v>37</v>
      </c>
    </row>
    <row r="1273" spans="1:15" x14ac:dyDescent="0.3">
      <c r="A1273" s="1" t="s">
        <v>4091</v>
      </c>
      <c r="B1273" s="2">
        <v>44885</v>
      </c>
      <c r="C1273" s="1" t="s">
        <v>6666</v>
      </c>
      <c r="D1273" s="1" t="s">
        <v>54</v>
      </c>
      <c r="E1273">
        <v>2022</v>
      </c>
      <c r="F1273" s="1" t="s">
        <v>1203</v>
      </c>
      <c r="G1273" s="1" t="s">
        <v>3651</v>
      </c>
      <c r="H1273" s="1" t="s">
        <v>598</v>
      </c>
      <c r="I1273" s="1" t="s">
        <v>599</v>
      </c>
      <c r="J1273" s="1" t="s">
        <v>20</v>
      </c>
      <c r="K1273" s="3">
        <v>45.96</v>
      </c>
      <c r="L1273">
        <v>3</v>
      </c>
      <c r="M1273" s="3">
        <v>137.88</v>
      </c>
      <c r="N1273" s="1" t="s">
        <v>29</v>
      </c>
      <c r="O1273" s="1" t="s">
        <v>22</v>
      </c>
    </row>
    <row r="1274" spans="1:15" x14ac:dyDescent="0.3">
      <c r="A1274" s="1" t="s">
        <v>4092</v>
      </c>
      <c r="B1274" s="2">
        <v>45047</v>
      </c>
      <c r="C1274" s="1" t="s">
        <v>6667</v>
      </c>
      <c r="D1274" s="1" t="s">
        <v>46</v>
      </c>
      <c r="E1274">
        <v>2023</v>
      </c>
      <c r="F1274" s="1" t="s">
        <v>1966</v>
      </c>
      <c r="G1274" s="1" t="s">
        <v>4093</v>
      </c>
      <c r="H1274" s="1" t="s">
        <v>1919</v>
      </c>
      <c r="I1274" s="1" t="s">
        <v>1920</v>
      </c>
      <c r="J1274" s="1" t="s">
        <v>51</v>
      </c>
      <c r="K1274" s="3">
        <v>26.97</v>
      </c>
      <c r="L1274">
        <v>2</v>
      </c>
      <c r="M1274" s="3">
        <v>53.94</v>
      </c>
      <c r="N1274" s="1" t="s">
        <v>88</v>
      </c>
      <c r="O1274" s="1" t="s">
        <v>37</v>
      </c>
    </row>
    <row r="1275" spans="1:15" x14ac:dyDescent="0.3">
      <c r="A1275" s="1" t="s">
        <v>4094</v>
      </c>
      <c r="B1275" s="2">
        <v>45291</v>
      </c>
      <c r="C1275" s="1" t="s">
        <v>6666</v>
      </c>
      <c r="D1275" s="1" t="s">
        <v>107</v>
      </c>
      <c r="E1275">
        <v>2023</v>
      </c>
      <c r="F1275" s="1" t="s">
        <v>108</v>
      </c>
      <c r="G1275" s="1" t="s">
        <v>109</v>
      </c>
      <c r="H1275" s="1" t="s">
        <v>767</v>
      </c>
      <c r="I1275" s="1" t="s">
        <v>2904</v>
      </c>
      <c r="J1275" s="1" t="s">
        <v>20</v>
      </c>
      <c r="K1275" s="3">
        <v>35.35</v>
      </c>
      <c r="L1275">
        <v>5</v>
      </c>
      <c r="M1275" s="3">
        <v>176.75</v>
      </c>
      <c r="N1275" s="1" t="s">
        <v>21</v>
      </c>
      <c r="O1275" s="1" t="s">
        <v>30</v>
      </c>
    </row>
    <row r="1276" spans="1:15" x14ac:dyDescent="0.3">
      <c r="A1276" s="1" t="s">
        <v>4095</v>
      </c>
      <c r="B1276" s="2">
        <v>45239</v>
      </c>
      <c r="C1276" s="1" t="s">
        <v>6672</v>
      </c>
      <c r="D1276" s="1" t="s">
        <v>54</v>
      </c>
      <c r="E1276">
        <v>2023</v>
      </c>
      <c r="F1276" s="1" t="s">
        <v>3837</v>
      </c>
      <c r="G1276" s="1" t="s">
        <v>3838</v>
      </c>
      <c r="H1276" s="1" t="s">
        <v>1370</v>
      </c>
      <c r="I1276" s="1" t="s">
        <v>1371</v>
      </c>
      <c r="J1276" s="1" t="s">
        <v>87</v>
      </c>
      <c r="K1276" s="3">
        <v>16.12</v>
      </c>
      <c r="L1276">
        <v>1</v>
      </c>
      <c r="M1276" s="3">
        <v>16.12</v>
      </c>
      <c r="N1276" s="1" t="s">
        <v>6669</v>
      </c>
      <c r="O1276" s="1" t="s">
        <v>22</v>
      </c>
    </row>
    <row r="1277" spans="1:15" x14ac:dyDescent="0.3">
      <c r="A1277" s="1" t="s">
        <v>4096</v>
      </c>
      <c r="B1277" s="2">
        <v>44921</v>
      </c>
      <c r="C1277" s="1" t="s">
        <v>6667</v>
      </c>
      <c r="D1277" s="1" t="s">
        <v>107</v>
      </c>
      <c r="E1277">
        <v>2022</v>
      </c>
      <c r="F1277" s="1" t="s">
        <v>211</v>
      </c>
      <c r="G1277" s="1" t="s">
        <v>212</v>
      </c>
      <c r="H1277" s="1" t="s">
        <v>2766</v>
      </c>
      <c r="I1277" s="1" t="s">
        <v>2767</v>
      </c>
      <c r="J1277" s="1" t="s">
        <v>20</v>
      </c>
      <c r="K1277" s="3">
        <v>19.010000000000002</v>
      </c>
      <c r="L1277">
        <v>1</v>
      </c>
      <c r="M1277" s="3">
        <v>19.010000000000002</v>
      </c>
      <c r="N1277" s="1" t="s">
        <v>21</v>
      </c>
      <c r="O1277" s="1" t="s">
        <v>37</v>
      </c>
    </row>
    <row r="1278" spans="1:15" x14ac:dyDescent="0.3">
      <c r="A1278" s="1" t="s">
        <v>4097</v>
      </c>
      <c r="B1278" s="2">
        <v>45884</v>
      </c>
      <c r="C1278" s="1" t="s">
        <v>6668</v>
      </c>
      <c r="D1278" s="1" t="s">
        <v>90</v>
      </c>
      <c r="E1278">
        <v>2025</v>
      </c>
      <c r="F1278" s="1" t="s">
        <v>1993</v>
      </c>
      <c r="G1278" s="1" t="s">
        <v>2819</v>
      </c>
      <c r="H1278" s="1" t="s">
        <v>1856</v>
      </c>
      <c r="I1278" s="1" t="s">
        <v>2276</v>
      </c>
      <c r="J1278" s="1" t="s">
        <v>70</v>
      </c>
      <c r="K1278" s="3">
        <v>18.82</v>
      </c>
      <c r="L1278">
        <v>3</v>
      </c>
      <c r="M1278" s="3">
        <v>56.46</v>
      </c>
      <c r="N1278" s="1" t="s">
        <v>29</v>
      </c>
      <c r="O1278" s="1" t="s">
        <v>30</v>
      </c>
    </row>
    <row r="1279" spans="1:15" x14ac:dyDescent="0.3">
      <c r="A1279" s="1" t="s">
        <v>4098</v>
      </c>
      <c r="B1279" s="2">
        <v>45709</v>
      </c>
      <c r="C1279" s="1" t="s">
        <v>6668</v>
      </c>
      <c r="D1279" s="1" t="s">
        <v>39</v>
      </c>
      <c r="E1279">
        <v>2025</v>
      </c>
      <c r="F1279" s="1" t="s">
        <v>443</v>
      </c>
      <c r="G1279" s="1" t="s">
        <v>444</v>
      </c>
      <c r="H1279" s="1" t="s">
        <v>247</v>
      </c>
      <c r="I1279" s="1" t="s">
        <v>4099</v>
      </c>
      <c r="J1279" s="1" t="s">
        <v>70</v>
      </c>
      <c r="K1279" s="3">
        <v>41.66</v>
      </c>
      <c r="L1279">
        <v>1</v>
      </c>
      <c r="M1279" s="3">
        <v>41.66</v>
      </c>
      <c r="N1279" s="1" t="s">
        <v>21</v>
      </c>
      <c r="O1279" s="1" t="s">
        <v>30</v>
      </c>
    </row>
    <row r="1280" spans="1:15" x14ac:dyDescent="0.3">
      <c r="A1280" s="1" t="s">
        <v>4100</v>
      </c>
      <c r="B1280" s="2">
        <v>45098</v>
      </c>
      <c r="C1280" s="1" t="s">
        <v>6670</v>
      </c>
      <c r="D1280" s="1" t="s">
        <v>24</v>
      </c>
      <c r="E1280">
        <v>2023</v>
      </c>
      <c r="F1280" s="1" t="s">
        <v>4101</v>
      </c>
      <c r="G1280" s="1" t="s">
        <v>4102</v>
      </c>
      <c r="H1280" s="1" t="s">
        <v>4103</v>
      </c>
      <c r="I1280" s="1" t="s">
        <v>4104</v>
      </c>
      <c r="J1280" s="1" t="s">
        <v>70</v>
      </c>
      <c r="K1280" s="3">
        <v>48.08</v>
      </c>
      <c r="L1280">
        <v>3</v>
      </c>
      <c r="M1280" s="3">
        <v>144.24</v>
      </c>
      <c r="N1280" s="1" t="s">
        <v>21</v>
      </c>
      <c r="O1280" s="1" t="s">
        <v>30</v>
      </c>
    </row>
    <row r="1281" spans="1:15" x14ac:dyDescent="0.3">
      <c r="A1281" s="1" t="s">
        <v>4105</v>
      </c>
      <c r="B1281" s="2">
        <v>45134</v>
      </c>
      <c r="C1281" s="1" t="s">
        <v>6672</v>
      </c>
      <c r="D1281" s="1" t="s">
        <v>32</v>
      </c>
      <c r="E1281">
        <v>2023</v>
      </c>
      <c r="F1281" s="1" t="s">
        <v>3233</v>
      </c>
      <c r="G1281" s="1" t="s">
        <v>3234</v>
      </c>
      <c r="H1281" s="1" t="s">
        <v>4106</v>
      </c>
      <c r="I1281" s="1" t="s">
        <v>4107</v>
      </c>
      <c r="J1281" s="1" t="s">
        <v>87</v>
      </c>
      <c r="K1281" s="3">
        <v>46.48</v>
      </c>
      <c r="L1281">
        <v>5</v>
      </c>
      <c r="M1281" s="3">
        <v>232.4</v>
      </c>
      <c r="N1281" s="1" t="s">
        <v>29</v>
      </c>
      <c r="O1281" s="1" t="s">
        <v>52</v>
      </c>
    </row>
    <row r="1282" spans="1:15" x14ac:dyDescent="0.3">
      <c r="A1282" s="1" t="s">
        <v>4108</v>
      </c>
      <c r="B1282" s="2">
        <v>45239</v>
      </c>
      <c r="C1282" s="1" t="s">
        <v>6672</v>
      </c>
      <c r="D1282" s="1" t="s">
        <v>54</v>
      </c>
      <c r="E1282">
        <v>2023</v>
      </c>
      <c r="F1282" s="1" t="s">
        <v>2149</v>
      </c>
      <c r="G1282" s="1" t="s">
        <v>2916</v>
      </c>
      <c r="H1282" s="1" t="s">
        <v>4109</v>
      </c>
      <c r="I1282" s="1" t="s">
        <v>4110</v>
      </c>
      <c r="J1282" s="1" t="s">
        <v>51</v>
      </c>
      <c r="K1282" s="3">
        <v>42.52</v>
      </c>
      <c r="L1282">
        <v>1</v>
      </c>
      <c r="M1282" s="3">
        <v>42.52</v>
      </c>
      <c r="N1282" s="1" t="s">
        <v>88</v>
      </c>
      <c r="O1282" s="1" t="s">
        <v>52</v>
      </c>
    </row>
    <row r="1283" spans="1:15" x14ac:dyDescent="0.3">
      <c r="A1283" s="1" t="s">
        <v>4111</v>
      </c>
      <c r="B1283" s="2">
        <v>45728</v>
      </c>
      <c r="C1283" s="1" t="s">
        <v>6670</v>
      </c>
      <c r="D1283" s="1" t="s">
        <v>15</v>
      </c>
      <c r="E1283">
        <v>2025</v>
      </c>
      <c r="F1283" s="1" t="s">
        <v>829</v>
      </c>
      <c r="G1283" s="1" t="s">
        <v>830</v>
      </c>
      <c r="H1283" s="1" t="s">
        <v>2438</v>
      </c>
      <c r="I1283" s="1" t="s">
        <v>2439</v>
      </c>
      <c r="J1283" s="1" t="s">
        <v>20</v>
      </c>
      <c r="K1283" s="3">
        <v>11.52</v>
      </c>
      <c r="L1283">
        <v>2</v>
      </c>
      <c r="M1283" s="3">
        <v>23.04</v>
      </c>
      <c r="N1283" s="1" t="s">
        <v>21</v>
      </c>
      <c r="O1283" s="1" t="s">
        <v>37</v>
      </c>
    </row>
    <row r="1284" spans="1:15" x14ac:dyDescent="0.3">
      <c r="A1284" s="1" t="s">
        <v>4112</v>
      </c>
      <c r="B1284" s="2">
        <v>45601</v>
      </c>
      <c r="C1284" s="1" t="s">
        <v>6671</v>
      </c>
      <c r="D1284" s="1" t="s">
        <v>54</v>
      </c>
      <c r="E1284">
        <v>2024</v>
      </c>
      <c r="F1284" s="1" t="s">
        <v>2919</v>
      </c>
      <c r="G1284" s="1" t="s">
        <v>2920</v>
      </c>
      <c r="H1284" s="1" t="s">
        <v>2003</v>
      </c>
      <c r="I1284" s="1" t="s">
        <v>2194</v>
      </c>
      <c r="J1284" s="1" t="s">
        <v>70</v>
      </c>
      <c r="K1284" s="3">
        <v>44.74</v>
      </c>
      <c r="L1284">
        <v>5</v>
      </c>
      <c r="M1284" s="3">
        <v>223.7</v>
      </c>
      <c r="N1284" s="1" t="s">
        <v>21</v>
      </c>
      <c r="O1284" s="1" t="s">
        <v>22</v>
      </c>
    </row>
    <row r="1285" spans="1:15" x14ac:dyDescent="0.3">
      <c r="A1285" s="1" t="s">
        <v>4113</v>
      </c>
      <c r="B1285" s="2">
        <v>44980</v>
      </c>
      <c r="C1285" s="1" t="s">
        <v>6672</v>
      </c>
      <c r="D1285" s="1" t="s">
        <v>39</v>
      </c>
      <c r="E1285">
        <v>2023</v>
      </c>
      <c r="F1285" s="1" t="s">
        <v>4114</v>
      </c>
      <c r="G1285" s="1" t="s">
        <v>4115</v>
      </c>
      <c r="H1285" s="1" t="s">
        <v>292</v>
      </c>
      <c r="I1285" s="1" t="s">
        <v>4116</v>
      </c>
      <c r="J1285" s="1" t="s">
        <v>51</v>
      </c>
      <c r="K1285" s="3">
        <v>23.66</v>
      </c>
      <c r="L1285">
        <v>3</v>
      </c>
      <c r="M1285" s="3">
        <v>70.98</v>
      </c>
      <c r="N1285" s="1" t="s">
        <v>21</v>
      </c>
      <c r="O1285" s="1" t="s">
        <v>193</v>
      </c>
    </row>
    <row r="1286" spans="1:15" x14ac:dyDescent="0.3">
      <c r="A1286" s="1" t="s">
        <v>4117</v>
      </c>
      <c r="B1286" s="2">
        <v>45530</v>
      </c>
      <c r="C1286" s="1" t="s">
        <v>6667</v>
      </c>
      <c r="D1286" s="1" t="s">
        <v>90</v>
      </c>
      <c r="E1286">
        <v>2024</v>
      </c>
      <c r="F1286" s="1" t="s">
        <v>977</v>
      </c>
      <c r="G1286" s="1" t="s">
        <v>978</v>
      </c>
      <c r="H1286" s="1" t="s">
        <v>1256</v>
      </c>
      <c r="I1286" s="1" t="s">
        <v>1257</v>
      </c>
      <c r="J1286" s="1" t="s">
        <v>20</v>
      </c>
      <c r="K1286" s="3">
        <v>17.989999999999998</v>
      </c>
      <c r="L1286">
        <v>3</v>
      </c>
      <c r="M1286" s="3">
        <v>53.97</v>
      </c>
      <c r="N1286" s="1" t="s">
        <v>6669</v>
      </c>
      <c r="O1286" s="1" t="s">
        <v>44</v>
      </c>
    </row>
    <row r="1287" spans="1:15" x14ac:dyDescent="0.3">
      <c r="A1287" s="1" t="s">
        <v>4118</v>
      </c>
      <c r="B1287" s="2">
        <v>44936</v>
      </c>
      <c r="C1287" s="1" t="s">
        <v>6671</v>
      </c>
      <c r="D1287" s="1" t="s">
        <v>210</v>
      </c>
      <c r="E1287">
        <v>2023</v>
      </c>
      <c r="F1287" s="1" t="s">
        <v>4119</v>
      </c>
      <c r="G1287" s="1" t="s">
        <v>4120</v>
      </c>
      <c r="H1287" s="1" t="s">
        <v>3893</v>
      </c>
      <c r="I1287" s="1" t="s">
        <v>4121</v>
      </c>
      <c r="J1287" s="1" t="s">
        <v>70</v>
      </c>
      <c r="K1287" s="3">
        <v>40.57</v>
      </c>
      <c r="L1287">
        <v>1</v>
      </c>
      <c r="M1287" s="3">
        <v>40.57</v>
      </c>
      <c r="N1287" s="1" t="s">
        <v>6669</v>
      </c>
      <c r="O1287" s="1" t="s">
        <v>52</v>
      </c>
    </row>
    <row r="1288" spans="1:15" x14ac:dyDescent="0.3">
      <c r="A1288" s="1" t="s">
        <v>4122</v>
      </c>
      <c r="B1288" s="2">
        <v>45326</v>
      </c>
      <c r="C1288" s="1" t="s">
        <v>6666</v>
      </c>
      <c r="D1288" s="1" t="s">
        <v>39</v>
      </c>
      <c r="E1288">
        <v>2024</v>
      </c>
      <c r="F1288" s="1" t="s">
        <v>578</v>
      </c>
      <c r="G1288" s="1" t="s">
        <v>1872</v>
      </c>
      <c r="H1288" s="1" t="s">
        <v>3666</v>
      </c>
      <c r="I1288" s="1" t="s">
        <v>4123</v>
      </c>
      <c r="J1288" s="1" t="s">
        <v>70</v>
      </c>
      <c r="K1288" s="3">
        <v>38.89</v>
      </c>
      <c r="L1288">
        <v>5</v>
      </c>
      <c r="M1288" s="3">
        <v>194.45</v>
      </c>
      <c r="N1288" s="1" t="s">
        <v>6669</v>
      </c>
      <c r="O1288" s="1" t="s">
        <v>80</v>
      </c>
    </row>
    <row r="1289" spans="1:15" x14ac:dyDescent="0.3">
      <c r="A1289" s="1" t="s">
        <v>4124</v>
      </c>
      <c r="B1289" s="2">
        <v>44872</v>
      </c>
      <c r="C1289" s="1" t="s">
        <v>6667</v>
      </c>
      <c r="D1289" s="1" t="s">
        <v>54</v>
      </c>
      <c r="E1289">
        <v>2022</v>
      </c>
      <c r="F1289" s="1" t="s">
        <v>686</v>
      </c>
      <c r="G1289" s="1" t="s">
        <v>1696</v>
      </c>
      <c r="H1289" s="1" t="s">
        <v>2161</v>
      </c>
      <c r="I1289" s="1" t="s">
        <v>2162</v>
      </c>
      <c r="J1289" s="1" t="s">
        <v>87</v>
      </c>
      <c r="K1289" s="3">
        <v>28.5</v>
      </c>
      <c r="L1289">
        <v>2</v>
      </c>
      <c r="M1289" s="3">
        <v>57</v>
      </c>
      <c r="N1289" s="1" t="s">
        <v>21</v>
      </c>
      <c r="O1289" s="1" t="s">
        <v>95</v>
      </c>
    </row>
    <row r="1290" spans="1:15" x14ac:dyDescent="0.3">
      <c r="A1290" s="1" t="s">
        <v>4125</v>
      </c>
      <c r="B1290" s="2">
        <v>45721</v>
      </c>
      <c r="C1290" s="1" t="s">
        <v>6670</v>
      </c>
      <c r="D1290" s="1" t="s">
        <v>15</v>
      </c>
      <c r="E1290">
        <v>2025</v>
      </c>
      <c r="F1290" s="1" t="s">
        <v>139</v>
      </c>
      <c r="G1290" s="1" t="s">
        <v>140</v>
      </c>
      <c r="H1290" s="1" t="s">
        <v>836</v>
      </c>
      <c r="I1290" s="1" t="s">
        <v>837</v>
      </c>
      <c r="J1290" s="1" t="s">
        <v>51</v>
      </c>
      <c r="K1290" s="3">
        <v>47.49</v>
      </c>
      <c r="L1290">
        <v>4</v>
      </c>
      <c r="M1290" s="3">
        <v>189.96</v>
      </c>
      <c r="N1290" s="1" t="s">
        <v>21</v>
      </c>
      <c r="O1290" s="1" t="s">
        <v>44</v>
      </c>
    </row>
    <row r="1291" spans="1:15" x14ac:dyDescent="0.3">
      <c r="A1291" s="1" t="s">
        <v>4126</v>
      </c>
      <c r="B1291" s="2">
        <v>45298</v>
      </c>
      <c r="C1291" s="1" t="s">
        <v>6666</v>
      </c>
      <c r="D1291" s="1" t="s">
        <v>210</v>
      </c>
      <c r="E1291">
        <v>2024</v>
      </c>
      <c r="F1291" s="1" t="s">
        <v>1482</v>
      </c>
      <c r="G1291" s="1" t="s">
        <v>1483</v>
      </c>
      <c r="H1291" s="1" t="s">
        <v>1613</v>
      </c>
      <c r="I1291" s="1" t="s">
        <v>1614</v>
      </c>
      <c r="J1291" s="1" t="s">
        <v>51</v>
      </c>
      <c r="K1291" s="3">
        <v>45.75</v>
      </c>
      <c r="L1291">
        <v>5</v>
      </c>
      <c r="M1291" s="3">
        <v>228.75</v>
      </c>
      <c r="N1291" s="1" t="s">
        <v>88</v>
      </c>
      <c r="O1291" s="1" t="s">
        <v>22</v>
      </c>
    </row>
    <row r="1292" spans="1:15" x14ac:dyDescent="0.3">
      <c r="A1292" s="1" t="s">
        <v>4127</v>
      </c>
      <c r="B1292" s="2">
        <v>45126</v>
      </c>
      <c r="C1292" s="1" t="s">
        <v>6670</v>
      </c>
      <c r="D1292" s="1" t="s">
        <v>32</v>
      </c>
      <c r="E1292">
        <v>2023</v>
      </c>
      <c r="F1292" s="1" t="s">
        <v>4128</v>
      </c>
      <c r="G1292" s="1" t="s">
        <v>4129</v>
      </c>
      <c r="H1292" s="1" t="s">
        <v>1055</v>
      </c>
      <c r="I1292" s="1" t="s">
        <v>4130</v>
      </c>
      <c r="J1292" s="1" t="s">
        <v>20</v>
      </c>
      <c r="K1292" s="3">
        <v>9.56</v>
      </c>
      <c r="L1292">
        <v>5</v>
      </c>
      <c r="M1292" s="3">
        <v>47.8</v>
      </c>
      <c r="N1292" s="1" t="s">
        <v>29</v>
      </c>
      <c r="O1292" s="1" t="s">
        <v>22</v>
      </c>
    </row>
    <row r="1293" spans="1:15" x14ac:dyDescent="0.3">
      <c r="A1293" s="1" t="s">
        <v>4131</v>
      </c>
      <c r="B1293" s="2">
        <v>45249</v>
      </c>
      <c r="C1293" s="1" t="s">
        <v>6666</v>
      </c>
      <c r="D1293" s="1" t="s">
        <v>54</v>
      </c>
      <c r="E1293">
        <v>2023</v>
      </c>
      <c r="F1293" s="1" t="s">
        <v>2113</v>
      </c>
      <c r="G1293" s="1" t="s">
        <v>2114</v>
      </c>
      <c r="H1293" s="1" t="s">
        <v>4132</v>
      </c>
      <c r="I1293" s="1" t="s">
        <v>4133</v>
      </c>
      <c r="J1293" s="1" t="s">
        <v>70</v>
      </c>
      <c r="K1293" s="3">
        <v>28.8</v>
      </c>
      <c r="L1293">
        <v>4</v>
      </c>
      <c r="M1293" s="3">
        <v>115.2</v>
      </c>
      <c r="N1293" s="1" t="s">
        <v>29</v>
      </c>
      <c r="O1293" s="1" t="s">
        <v>30</v>
      </c>
    </row>
    <row r="1294" spans="1:15" x14ac:dyDescent="0.3">
      <c r="A1294" s="1" t="s">
        <v>4134</v>
      </c>
      <c r="B1294" s="2">
        <v>45396</v>
      </c>
      <c r="C1294" s="1" t="s">
        <v>6666</v>
      </c>
      <c r="D1294" s="1" t="s">
        <v>82</v>
      </c>
      <c r="E1294">
        <v>2024</v>
      </c>
      <c r="F1294" s="1" t="s">
        <v>643</v>
      </c>
      <c r="G1294" s="1" t="s">
        <v>644</v>
      </c>
      <c r="H1294" s="1" t="s">
        <v>3531</v>
      </c>
      <c r="I1294" s="1" t="s">
        <v>4135</v>
      </c>
      <c r="J1294" s="1" t="s">
        <v>87</v>
      </c>
      <c r="K1294" s="3">
        <v>21.57</v>
      </c>
      <c r="L1294">
        <v>1</v>
      </c>
      <c r="M1294" s="3">
        <v>21.57</v>
      </c>
      <c r="N1294" s="1" t="s">
        <v>88</v>
      </c>
      <c r="O1294" s="1" t="s">
        <v>30</v>
      </c>
    </row>
    <row r="1295" spans="1:15" x14ac:dyDescent="0.3">
      <c r="A1295" s="1" t="s">
        <v>4136</v>
      </c>
      <c r="B1295" s="2">
        <v>45148</v>
      </c>
      <c r="C1295" s="1" t="s">
        <v>6672</v>
      </c>
      <c r="D1295" s="1" t="s">
        <v>90</v>
      </c>
      <c r="E1295">
        <v>2023</v>
      </c>
      <c r="F1295" s="1" t="s">
        <v>1452</v>
      </c>
      <c r="G1295" s="1" t="s">
        <v>4137</v>
      </c>
      <c r="H1295" s="1" t="s">
        <v>3149</v>
      </c>
      <c r="I1295" s="1" t="s">
        <v>4138</v>
      </c>
      <c r="J1295" s="1" t="s">
        <v>87</v>
      </c>
      <c r="K1295" s="3">
        <v>11.23</v>
      </c>
      <c r="L1295">
        <v>3</v>
      </c>
      <c r="M1295" s="3">
        <v>33.69</v>
      </c>
      <c r="N1295" s="1" t="s">
        <v>21</v>
      </c>
      <c r="O1295" s="1" t="s">
        <v>52</v>
      </c>
    </row>
    <row r="1296" spans="1:15" x14ac:dyDescent="0.3">
      <c r="A1296" s="1" t="s">
        <v>4139</v>
      </c>
      <c r="B1296" s="2">
        <v>45279</v>
      </c>
      <c r="C1296" s="1" t="s">
        <v>6671</v>
      </c>
      <c r="D1296" s="1" t="s">
        <v>107</v>
      </c>
      <c r="E1296">
        <v>2023</v>
      </c>
      <c r="F1296" s="1" t="s">
        <v>404</v>
      </c>
      <c r="G1296" s="1" t="s">
        <v>405</v>
      </c>
      <c r="H1296" s="1" t="s">
        <v>2229</v>
      </c>
      <c r="I1296" s="1" t="s">
        <v>2230</v>
      </c>
      <c r="J1296" s="1" t="s">
        <v>20</v>
      </c>
      <c r="K1296" s="3">
        <v>48.16</v>
      </c>
      <c r="L1296">
        <v>4</v>
      </c>
      <c r="M1296" s="3">
        <v>192.64</v>
      </c>
      <c r="N1296" s="1" t="s">
        <v>88</v>
      </c>
      <c r="O1296" s="1" t="s">
        <v>52</v>
      </c>
    </row>
    <row r="1297" spans="1:15" x14ac:dyDescent="0.3">
      <c r="A1297" s="1" t="s">
        <v>4140</v>
      </c>
      <c r="B1297" s="2">
        <v>45782</v>
      </c>
      <c r="C1297" s="1" t="s">
        <v>6667</v>
      </c>
      <c r="D1297" s="1" t="s">
        <v>46</v>
      </c>
      <c r="E1297">
        <v>2025</v>
      </c>
      <c r="F1297" s="1" t="s">
        <v>414</v>
      </c>
      <c r="G1297" s="1" t="s">
        <v>415</v>
      </c>
      <c r="H1297" s="1" t="s">
        <v>1306</v>
      </c>
      <c r="I1297" s="1" t="s">
        <v>1307</v>
      </c>
      <c r="J1297" s="1" t="s">
        <v>70</v>
      </c>
      <c r="K1297" s="3">
        <v>36.56</v>
      </c>
      <c r="L1297">
        <v>1</v>
      </c>
      <c r="M1297" s="3">
        <v>36.56</v>
      </c>
      <c r="N1297" s="1" t="s">
        <v>6669</v>
      </c>
      <c r="O1297" s="1" t="s">
        <v>37</v>
      </c>
    </row>
    <row r="1298" spans="1:15" x14ac:dyDescent="0.3">
      <c r="A1298" s="1" t="s">
        <v>4141</v>
      </c>
      <c r="B1298" s="2">
        <v>45591</v>
      </c>
      <c r="C1298" s="1" t="s">
        <v>6673</v>
      </c>
      <c r="D1298" s="1" t="s">
        <v>133</v>
      </c>
      <c r="E1298">
        <v>2024</v>
      </c>
      <c r="F1298" s="1" t="s">
        <v>583</v>
      </c>
      <c r="G1298" s="1" t="s">
        <v>3000</v>
      </c>
      <c r="H1298" s="1" t="s">
        <v>1398</v>
      </c>
      <c r="I1298" s="1" t="s">
        <v>1399</v>
      </c>
      <c r="J1298" s="1" t="s">
        <v>20</v>
      </c>
      <c r="K1298" s="3">
        <v>39.64</v>
      </c>
      <c r="L1298">
        <v>2</v>
      </c>
      <c r="M1298" s="3">
        <v>79.28</v>
      </c>
      <c r="N1298" s="1" t="s">
        <v>88</v>
      </c>
      <c r="O1298" s="1" t="s">
        <v>193</v>
      </c>
    </row>
    <row r="1299" spans="1:15" x14ac:dyDescent="0.3">
      <c r="A1299" s="1" t="s">
        <v>4142</v>
      </c>
      <c r="B1299" s="2">
        <v>45415</v>
      </c>
      <c r="C1299" s="1" t="s">
        <v>6668</v>
      </c>
      <c r="D1299" s="1" t="s">
        <v>46</v>
      </c>
      <c r="E1299">
        <v>2024</v>
      </c>
      <c r="F1299" s="1" t="s">
        <v>4143</v>
      </c>
      <c r="G1299" s="1" t="s">
        <v>4144</v>
      </c>
      <c r="H1299" s="1" t="s">
        <v>3280</v>
      </c>
      <c r="I1299" s="1" t="s">
        <v>3281</v>
      </c>
      <c r="J1299" s="1" t="s">
        <v>20</v>
      </c>
      <c r="K1299" s="3">
        <v>40.83</v>
      </c>
      <c r="L1299">
        <v>3</v>
      </c>
      <c r="M1299" s="3">
        <v>122.49</v>
      </c>
      <c r="N1299" s="1" t="s">
        <v>21</v>
      </c>
      <c r="O1299" s="1" t="s">
        <v>37</v>
      </c>
    </row>
    <row r="1300" spans="1:15" x14ac:dyDescent="0.3">
      <c r="A1300" s="1" t="s">
        <v>4145</v>
      </c>
      <c r="B1300" s="2">
        <v>44876</v>
      </c>
      <c r="C1300" s="1" t="s">
        <v>6668</v>
      </c>
      <c r="D1300" s="1" t="s">
        <v>54</v>
      </c>
      <c r="E1300">
        <v>2022</v>
      </c>
      <c r="F1300" s="1" t="s">
        <v>2327</v>
      </c>
      <c r="G1300" s="1" t="s">
        <v>4146</v>
      </c>
      <c r="H1300" s="1" t="s">
        <v>3829</v>
      </c>
      <c r="I1300" s="1" t="s">
        <v>3830</v>
      </c>
      <c r="J1300" s="1" t="s">
        <v>51</v>
      </c>
      <c r="K1300" s="3">
        <v>18.13</v>
      </c>
      <c r="L1300">
        <v>4</v>
      </c>
      <c r="M1300" s="3">
        <v>72.52</v>
      </c>
      <c r="N1300" s="1" t="s">
        <v>6669</v>
      </c>
      <c r="O1300" s="1" t="s">
        <v>37</v>
      </c>
    </row>
    <row r="1301" spans="1:15" x14ac:dyDescent="0.3">
      <c r="A1301" s="1" t="s">
        <v>4147</v>
      </c>
      <c r="B1301" s="2">
        <v>45840</v>
      </c>
      <c r="C1301" s="1" t="s">
        <v>6670</v>
      </c>
      <c r="D1301" s="1" t="s">
        <v>32</v>
      </c>
      <c r="E1301">
        <v>2025</v>
      </c>
      <c r="F1301" s="1" t="s">
        <v>134</v>
      </c>
      <c r="G1301" s="1" t="s">
        <v>135</v>
      </c>
      <c r="H1301" s="1" t="s">
        <v>4148</v>
      </c>
      <c r="I1301" s="1" t="s">
        <v>4149</v>
      </c>
      <c r="J1301" s="1" t="s">
        <v>20</v>
      </c>
      <c r="K1301" s="3">
        <v>24.03</v>
      </c>
      <c r="L1301">
        <v>1</v>
      </c>
      <c r="M1301" s="3">
        <v>24.03</v>
      </c>
      <c r="N1301" s="1" t="s">
        <v>21</v>
      </c>
      <c r="O1301" s="1" t="s">
        <v>30</v>
      </c>
    </row>
    <row r="1302" spans="1:15" x14ac:dyDescent="0.3">
      <c r="A1302" s="1" t="s">
        <v>4150</v>
      </c>
      <c r="B1302" s="2">
        <v>44900</v>
      </c>
      <c r="C1302" s="1" t="s">
        <v>6667</v>
      </c>
      <c r="D1302" s="1" t="s">
        <v>107</v>
      </c>
      <c r="E1302">
        <v>2022</v>
      </c>
      <c r="F1302" s="1" t="s">
        <v>511</v>
      </c>
      <c r="G1302" s="1" t="s">
        <v>4151</v>
      </c>
      <c r="H1302" s="1" t="s">
        <v>2650</v>
      </c>
      <c r="I1302" s="1" t="s">
        <v>2651</v>
      </c>
      <c r="J1302" s="1" t="s">
        <v>20</v>
      </c>
      <c r="K1302" s="3">
        <v>12.67</v>
      </c>
      <c r="L1302">
        <v>4</v>
      </c>
      <c r="M1302" s="3">
        <v>50.68</v>
      </c>
      <c r="N1302" s="1" t="s">
        <v>6669</v>
      </c>
      <c r="O1302" s="1" t="s">
        <v>95</v>
      </c>
    </row>
    <row r="1303" spans="1:15" x14ac:dyDescent="0.3">
      <c r="A1303" s="1" t="s">
        <v>4152</v>
      </c>
      <c r="B1303" s="2">
        <v>45449</v>
      </c>
      <c r="C1303" s="1" t="s">
        <v>6672</v>
      </c>
      <c r="D1303" s="1" t="s">
        <v>24</v>
      </c>
      <c r="E1303">
        <v>2024</v>
      </c>
      <c r="F1303" s="1" t="s">
        <v>3057</v>
      </c>
      <c r="G1303" s="1" t="s">
        <v>3058</v>
      </c>
      <c r="H1303" s="1" t="s">
        <v>4153</v>
      </c>
      <c r="I1303" s="1" t="s">
        <v>4154</v>
      </c>
      <c r="J1303" s="1" t="s">
        <v>70</v>
      </c>
      <c r="K1303" s="3">
        <v>48.8</v>
      </c>
      <c r="L1303">
        <v>4</v>
      </c>
      <c r="M1303" s="3">
        <v>195.2</v>
      </c>
      <c r="N1303" s="1" t="s">
        <v>21</v>
      </c>
      <c r="O1303" s="1" t="s">
        <v>193</v>
      </c>
    </row>
    <row r="1304" spans="1:15" x14ac:dyDescent="0.3">
      <c r="A1304" s="1" t="s">
        <v>4155</v>
      </c>
      <c r="B1304" s="2">
        <v>44912</v>
      </c>
      <c r="C1304" s="1" t="s">
        <v>6673</v>
      </c>
      <c r="D1304" s="1" t="s">
        <v>107</v>
      </c>
      <c r="E1304">
        <v>2022</v>
      </c>
      <c r="F1304" s="1" t="s">
        <v>200</v>
      </c>
      <c r="G1304" s="1" t="s">
        <v>1967</v>
      </c>
      <c r="H1304" s="1" t="s">
        <v>2174</v>
      </c>
      <c r="I1304" s="1" t="s">
        <v>3048</v>
      </c>
      <c r="J1304" s="1" t="s">
        <v>20</v>
      </c>
      <c r="K1304" s="3">
        <v>14.87</v>
      </c>
      <c r="L1304">
        <v>5</v>
      </c>
      <c r="M1304" s="3">
        <v>74.349999999999994</v>
      </c>
      <c r="N1304" s="1" t="s">
        <v>21</v>
      </c>
      <c r="O1304" s="1" t="s">
        <v>30</v>
      </c>
    </row>
    <row r="1305" spans="1:15" x14ac:dyDescent="0.3">
      <c r="A1305" s="1" t="s">
        <v>4156</v>
      </c>
      <c r="B1305" s="2">
        <v>45380</v>
      </c>
      <c r="C1305" s="1" t="s">
        <v>6668</v>
      </c>
      <c r="D1305" s="1" t="s">
        <v>15</v>
      </c>
      <c r="E1305">
        <v>2024</v>
      </c>
      <c r="F1305" s="1" t="s">
        <v>3990</v>
      </c>
      <c r="G1305" s="1" t="s">
        <v>4157</v>
      </c>
      <c r="H1305" s="1" t="s">
        <v>4036</v>
      </c>
      <c r="I1305" s="1" t="s">
        <v>4037</v>
      </c>
      <c r="J1305" s="1" t="s">
        <v>87</v>
      </c>
      <c r="K1305" s="3">
        <v>15.95</v>
      </c>
      <c r="L1305">
        <v>5</v>
      </c>
      <c r="M1305" s="3">
        <v>79.75</v>
      </c>
      <c r="N1305" s="1" t="s">
        <v>6669</v>
      </c>
      <c r="O1305" s="1" t="s">
        <v>22</v>
      </c>
    </row>
    <row r="1306" spans="1:15" x14ac:dyDescent="0.3">
      <c r="A1306" s="1" t="s">
        <v>4158</v>
      </c>
      <c r="B1306" s="2">
        <v>45298</v>
      </c>
      <c r="C1306" s="1" t="s">
        <v>6666</v>
      </c>
      <c r="D1306" s="1" t="s">
        <v>210</v>
      </c>
      <c r="E1306">
        <v>2024</v>
      </c>
      <c r="F1306" s="1" t="s">
        <v>2932</v>
      </c>
      <c r="G1306" s="1" t="s">
        <v>2200</v>
      </c>
      <c r="H1306" s="1" t="s">
        <v>2796</v>
      </c>
      <c r="I1306" s="1" t="s">
        <v>4159</v>
      </c>
      <c r="J1306" s="1" t="s">
        <v>87</v>
      </c>
      <c r="K1306" s="3">
        <v>43.11</v>
      </c>
      <c r="L1306">
        <v>4</v>
      </c>
      <c r="M1306" s="3">
        <v>172.44</v>
      </c>
      <c r="N1306" s="1" t="s">
        <v>6669</v>
      </c>
      <c r="O1306" s="1" t="s">
        <v>22</v>
      </c>
    </row>
    <row r="1307" spans="1:15" x14ac:dyDescent="0.3">
      <c r="A1307" s="1" t="s">
        <v>4160</v>
      </c>
      <c r="B1307" s="2">
        <v>45610</v>
      </c>
      <c r="C1307" s="1" t="s">
        <v>6672</v>
      </c>
      <c r="D1307" s="1" t="s">
        <v>54</v>
      </c>
      <c r="E1307">
        <v>2024</v>
      </c>
      <c r="F1307" s="1" t="s">
        <v>1326</v>
      </c>
      <c r="G1307" s="1" t="s">
        <v>4161</v>
      </c>
      <c r="H1307" s="1" t="s">
        <v>1287</v>
      </c>
      <c r="I1307" s="1" t="s">
        <v>1288</v>
      </c>
      <c r="J1307" s="1" t="s">
        <v>70</v>
      </c>
      <c r="K1307" s="3">
        <v>13.2</v>
      </c>
      <c r="L1307">
        <v>3</v>
      </c>
      <c r="M1307" s="3">
        <v>39.6</v>
      </c>
      <c r="N1307" s="1" t="s">
        <v>21</v>
      </c>
      <c r="O1307" s="1" t="s">
        <v>37</v>
      </c>
    </row>
    <row r="1308" spans="1:15" x14ac:dyDescent="0.3">
      <c r="A1308" s="1" t="s">
        <v>4162</v>
      </c>
      <c r="B1308" s="2">
        <v>45460</v>
      </c>
      <c r="C1308" s="1" t="s">
        <v>6667</v>
      </c>
      <c r="D1308" s="1" t="s">
        <v>24</v>
      </c>
      <c r="E1308">
        <v>2024</v>
      </c>
      <c r="F1308" s="1" t="s">
        <v>1840</v>
      </c>
      <c r="G1308" s="1" t="s">
        <v>4163</v>
      </c>
      <c r="H1308" s="1" t="s">
        <v>1487</v>
      </c>
      <c r="I1308" s="1" t="s">
        <v>1488</v>
      </c>
      <c r="J1308" s="1" t="s">
        <v>20</v>
      </c>
      <c r="K1308" s="3">
        <v>48.74</v>
      </c>
      <c r="L1308">
        <v>4</v>
      </c>
      <c r="M1308" s="3">
        <v>194.96</v>
      </c>
      <c r="N1308" s="1" t="s">
        <v>21</v>
      </c>
      <c r="O1308" s="1" t="s">
        <v>37</v>
      </c>
    </row>
    <row r="1309" spans="1:15" x14ac:dyDescent="0.3">
      <c r="A1309" s="1" t="s">
        <v>4164</v>
      </c>
      <c r="B1309" s="2">
        <v>45557</v>
      </c>
      <c r="C1309" s="1" t="s">
        <v>6666</v>
      </c>
      <c r="D1309" s="1" t="s">
        <v>60</v>
      </c>
      <c r="E1309">
        <v>2024</v>
      </c>
      <c r="F1309" s="1" t="s">
        <v>2014</v>
      </c>
      <c r="G1309" s="1" t="s">
        <v>2073</v>
      </c>
      <c r="H1309" s="1" t="s">
        <v>1431</v>
      </c>
      <c r="I1309" s="1" t="s">
        <v>1432</v>
      </c>
      <c r="J1309" s="1" t="s">
        <v>20</v>
      </c>
      <c r="K1309" s="3">
        <v>24.66</v>
      </c>
      <c r="L1309">
        <v>1</v>
      </c>
      <c r="M1309" s="3">
        <v>24.66</v>
      </c>
      <c r="N1309" s="1" t="s">
        <v>21</v>
      </c>
      <c r="O1309" s="1" t="s">
        <v>37</v>
      </c>
    </row>
    <row r="1310" spans="1:15" x14ac:dyDescent="0.3">
      <c r="A1310" s="1" t="s">
        <v>4165</v>
      </c>
      <c r="B1310" s="2">
        <v>44906</v>
      </c>
      <c r="C1310" s="1" t="s">
        <v>6666</v>
      </c>
      <c r="D1310" s="1" t="s">
        <v>107</v>
      </c>
      <c r="E1310">
        <v>2022</v>
      </c>
      <c r="F1310" s="1" t="s">
        <v>1326</v>
      </c>
      <c r="G1310" s="1" t="s">
        <v>1327</v>
      </c>
      <c r="H1310" s="1" t="s">
        <v>4166</v>
      </c>
      <c r="I1310" s="1" t="s">
        <v>4167</v>
      </c>
      <c r="J1310" s="1" t="s">
        <v>51</v>
      </c>
      <c r="K1310" s="3">
        <v>54.78</v>
      </c>
      <c r="L1310">
        <v>5</v>
      </c>
      <c r="M1310" s="3">
        <v>273.89999999999998</v>
      </c>
      <c r="N1310" s="1" t="s">
        <v>21</v>
      </c>
      <c r="O1310" s="1" t="s">
        <v>44</v>
      </c>
    </row>
    <row r="1311" spans="1:15" x14ac:dyDescent="0.3">
      <c r="A1311" s="1" t="s">
        <v>4168</v>
      </c>
      <c r="B1311" s="2">
        <v>45073</v>
      </c>
      <c r="C1311" s="1" t="s">
        <v>6673</v>
      </c>
      <c r="D1311" s="1" t="s">
        <v>46</v>
      </c>
      <c r="E1311">
        <v>2023</v>
      </c>
      <c r="F1311" s="1" t="s">
        <v>4008</v>
      </c>
      <c r="G1311" s="1" t="s">
        <v>4009</v>
      </c>
      <c r="H1311" s="1" t="s">
        <v>3258</v>
      </c>
      <c r="I1311" s="1" t="s">
        <v>4169</v>
      </c>
      <c r="J1311" s="1" t="s">
        <v>20</v>
      </c>
      <c r="K1311" s="3">
        <v>30.38</v>
      </c>
      <c r="L1311">
        <v>1</v>
      </c>
      <c r="M1311" s="3">
        <v>30.38</v>
      </c>
      <c r="N1311" s="1" t="s">
        <v>88</v>
      </c>
      <c r="O1311" s="1" t="s">
        <v>22</v>
      </c>
    </row>
    <row r="1312" spans="1:15" x14ac:dyDescent="0.3">
      <c r="A1312" s="1" t="s">
        <v>4170</v>
      </c>
      <c r="B1312" s="2">
        <v>45534</v>
      </c>
      <c r="C1312" s="1" t="s">
        <v>6668</v>
      </c>
      <c r="D1312" s="1" t="s">
        <v>90</v>
      </c>
      <c r="E1312">
        <v>2024</v>
      </c>
      <c r="F1312" s="1" t="s">
        <v>3262</v>
      </c>
      <c r="G1312" s="1" t="s">
        <v>4171</v>
      </c>
      <c r="H1312" s="1" t="s">
        <v>3531</v>
      </c>
      <c r="I1312" s="1" t="s">
        <v>3532</v>
      </c>
      <c r="J1312" s="1" t="s">
        <v>51</v>
      </c>
      <c r="K1312" s="3">
        <v>13.86</v>
      </c>
      <c r="L1312">
        <v>3</v>
      </c>
      <c r="M1312" s="3">
        <v>41.58</v>
      </c>
      <c r="N1312" s="1" t="s">
        <v>88</v>
      </c>
      <c r="O1312" s="1" t="s">
        <v>44</v>
      </c>
    </row>
    <row r="1313" spans="1:15" x14ac:dyDescent="0.3">
      <c r="A1313" s="1" t="s">
        <v>4172</v>
      </c>
      <c r="B1313" s="2">
        <v>45526</v>
      </c>
      <c r="C1313" s="1" t="s">
        <v>6672</v>
      </c>
      <c r="D1313" s="1" t="s">
        <v>90</v>
      </c>
      <c r="E1313">
        <v>2024</v>
      </c>
      <c r="F1313" s="1" t="s">
        <v>982</v>
      </c>
      <c r="G1313" s="1" t="s">
        <v>4173</v>
      </c>
      <c r="H1313" s="1" t="s">
        <v>4174</v>
      </c>
      <c r="I1313" s="1" t="s">
        <v>4175</v>
      </c>
      <c r="J1313" s="1" t="s">
        <v>51</v>
      </c>
      <c r="K1313" s="3">
        <v>40</v>
      </c>
      <c r="L1313">
        <v>3</v>
      </c>
      <c r="M1313" s="3">
        <v>120</v>
      </c>
      <c r="N1313" s="1" t="s">
        <v>88</v>
      </c>
      <c r="O1313" s="1" t="s">
        <v>30</v>
      </c>
    </row>
    <row r="1314" spans="1:15" x14ac:dyDescent="0.3">
      <c r="A1314" s="1" t="s">
        <v>4176</v>
      </c>
      <c r="B1314" s="2">
        <v>45452</v>
      </c>
      <c r="C1314" s="1" t="s">
        <v>6666</v>
      </c>
      <c r="D1314" s="1" t="s">
        <v>24</v>
      </c>
      <c r="E1314">
        <v>2024</v>
      </c>
      <c r="F1314" s="1" t="s">
        <v>2688</v>
      </c>
      <c r="G1314" s="1" t="s">
        <v>2689</v>
      </c>
      <c r="H1314" s="1" t="s">
        <v>2287</v>
      </c>
      <c r="I1314" s="1" t="s">
        <v>2288</v>
      </c>
      <c r="J1314" s="1" t="s">
        <v>20</v>
      </c>
      <c r="K1314" s="3">
        <v>57.03</v>
      </c>
      <c r="L1314">
        <v>2</v>
      </c>
      <c r="M1314" s="3">
        <v>114.06</v>
      </c>
      <c r="N1314" s="1" t="s">
        <v>21</v>
      </c>
      <c r="O1314" s="1" t="s">
        <v>37</v>
      </c>
    </row>
    <row r="1315" spans="1:15" x14ac:dyDescent="0.3">
      <c r="A1315" s="1" t="s">
        <v>4177</v>
      </c>
      <c r="B1315" s="2">
        <v>45471</v>
      </c>
      <c r="C1315" s="1" t="s">
        <v>6668</v>
      </c>
      <c r="D1315" s="1" t="s">
        <v>24</v>
      </c>
      <c r="E1315">
        <v>2024</v>
      </c>
      <c r="F1315" s="1" t="s">
        <v>2045</v>
      </c>
      <c r="G1315" s="1" t="s">
        <v>4178</v>
      </c>
      <c r="H1315" s="1" t="s">
        <v>213</v>
      </c>
      <c r="I1315" s="1" t="s">
        <v>214</v>
      </c>
      <c r="J1315" s="1" t="s">
        <v>70</v>
      </c>
      <c r="K1315" s="3">
        <v>18.48</v>
      </c>
      <c r="L1315">
        <v>4</v>
      </c>
      <c r="M1315" s="3">
        <v>73.92</v>
      </c>
      <c r="N1315" s="1" t="s">
        <v>6669</v>
      </c>
      <c r="O1315" s="1" t="s">
        <v>193</v>
      </c>
    </row>
    <row r="1316" spans="1:15" x14ac:dyDescent="0.3">
      <c r="A1316" s="1" t="s">
        <v>4179</v>
      </c>
      <c r="B1316" s="2">
        <v>45208</v>
      </c>
      <c r="C1316" s="1" t="s">
        <v>6667</v>
      </c>
      <c r="D1316" s="1" t="s">
        <v>133</v>
      </c>
      <c r="E1316">
        <v>2023</v>
      </c>
      <c r="F1316" s="1" t="s">
        <v>216</v>
      </c>
      <c r="G1316" s="1" t="s">
        <v>3201</v>
      </c>
      <c r="H1316" s="1" t="s">
        <v>1602</v>
      </c>
      <c r="I1316" s="1" t="s">
        <v>1603</v>
      </c>
      <c r="J1316" s="1" t="s">
        <v>87</v>
      </c>
      <c r="K1316" s="3">
        <v>22.37</v>
      </c>
      <c r="L1316">
        <v>1</v>
      </c>
      <c r="M1316" s="3">
        <v>22.37</v>
      </c>
      <c r="N1316" s="1" t="s">
        <v>6669</v>
      </c>
      <c r="O1316" s="1" t="s">
        <v>95</v>
      </c>
    </row>
    <row r="1317" spans="1:15" x14ac:dyDescent="0.3">
      <c r="A1317" s="1" t="s">
        <v>4180</v>
      </c>
      <c r="B1317" s="2">
        <v>45050</v>
      </c>
      <c r="C1317" s="1" t="s">
        <v>6672</v>
      </c>
      <c r="D1317" s="1" t="s">
        <v>46</v>
      </c>
      <c r="E1317">
        <v>2023</v>
      </c>
      <c r="F1317" s="1" t="s">
        <v>270</v>
      </c>
      <c r="G1317" s="1" t="s">
        <v>1268</v>
      </c>
      <c r="H1317" s="1" t="s">
        <v>4181</v>
      </c>
      <c r="I1317" s="1" t="s">
        <v>4182</v>
      </c>
      <c r="J1317" s="1" t="s">
        <v>51</v>
      </c>
      <c r="K1317" s="3">
        <v>44.19</v>
      </c>
      <c r="L1317">
        <v>3</v>
      </c>
      <c r="M1317" s="3">
        <v>132.57</v>
      </c>
      <c r="N1317" s="1" t="s">
        <v>6669</v>
      </c>
      <c r="O1317" s="1" t="s">
        <v>44</v>
      </c>
    </row>
    <row r="1318" spans="1:15" x14ac:dyDescent="0.3">
      <c r="A1318" s="1" t="s">
        <v>4183</v>
      </c>
      <c r="B1318" s="2">
        <v>44840</v>
      </c>
      <c r="C1318" s="1" t="s">
        <v>6672</v>
      </c>
      <c r="D1318" s="1" t="s">
        <v>133</v>
      </c>
      <c r="E1318">
        <v>2022</v>
      </c>
      <c r="F1318" s="1" t="s">
        <v>1376</v>
      </c>
      <c r="G1318" s="1" t="s">
        <v>1377</v>
      </c>
      <c r="H1318" s="1" t="s">
        <v>2796</v>
      </c>
      <c r="I1318" s="1" t="s">
        <v>2797</v>
      </c>
      <c r="J1318" s="1" t="s">
        <v>70</v>
      </c>
      <c r="K1318" s="3">
        <v>29.68</v>
      </c>
      <c r="L1318">
        <v>1</v>
      </c>
      <c r="M1318" s="3">
        <v>29.68</v>
      </c>
      <c r="N1318" s="1" t="s">
        <v>21</v>
      </c>
      <c r="O1318" s="1" t="s">
        <v>22</v>
      </c>
    </row>
    <row r="1319" spans="1:15" x14ac:dyDescent="0.3">
      <c r="A1319" s="1" t="s">
        <v>4184</v>
      </c>
      <c r="B1319" s="2">
        <v>45856</v>
      </c>
      <c r="C1319" s="1" t="s">
        <v>6668</v>
      </c>
      <c r="D1319" s="1" t="s">
        <v>32</v>
      </c>
      <c r="E1319">
        <v>2025</v>
      </c>
      <c r="F1319" s="1" t="s">
        <v>4185</v>
      </c>
      <c r="G1319" s="1" t="s">
        <v>4186</v>
      </c>
      <c r="H1319" s="1" t="s">
        <v>628</v>
      </c>
      <c r="I1319" s="1" t="s">
        <v>629</v>
      </c>
      <c r="J1319" s="1" t="s">
        <v>20</v>
      </c>
      <c r="K1319" s="3">
        <v>35.69</v>
      </c>
      <c r="L1319">
        <v>2</v>
      </c>
      <c r="M1319" s="3">
        <v>71.38</v>
      </c>
      <c r="N1319" s="1" t="s">
        <v>21</v>
      </c>
      <c r="O1319" s="1" t="s">
        <v>44</v>
      </c>
    </row>
    <row r="1320" spans="1:15" x14ac:dyDescent="0.3">
      <c r="A1320" s="1" t="s">
        <v>4187</v>
      </c>
      <c r="B1320" s="2">
        <v>44891</v>
      </c>
      <c r="C1320" s="1" t="s">
        <v>6673</v>
      </c>
      <c r="D1320" s="1" t="s">
        <v>54</v>
      </c>
      <c r="E1320">
        <v>2022</v>
      </c>
      <c r="F1320" s="1" t="s">
        <v>1449</v>
      </c>
      <c r="G1320" s="1" t="s">
        <v>2436</v>
      </c>
      <c r="H1320" s="1" t="s">
        <v>3377</v>
      </c>
      <c r="I1320" s="1" t="s">
        <v>3378</v>
      </c>
      <c r="J1320" s="1" t="s">
        <v>20</v>
      </c>
      <c r="K1320" s="3">
        <v>33.68</v>
      </c>
      <c r="L1320">
        <v>1</v>
      </c>
      <c r="M1320" s="3">
        <v>33.68</v>
      </c>
      <c r="N1320" s="1" t="s">
        <v>6669</v>
      </c>
      <c r="O1320" s="1" t="s">
        <v>95</v>
      </c>
    </row>
    <row r="1321" spans="1:15" x14ac:dyDescent="0.3">
      <c r="A1321" s="1" t="s">
        <v>4188</v>
      </c>
      <c r="B1321" s="2">
        <v>45795</v>
      </c>
      <c r="C1321" s="1" t="s">
        <v>6666</v>
      </c>
      <c r="D1321" s="1" t="s">
        <v>46</v>
      </c>
      <c r="E1321">
        <v>2025</v>
      </c>
      <c r="F1321" s="1" t="s">
        <v>123</v>
      </c>
      <c r="G1321" s="1" t="s">
        <v>3812</v>
      </c>
      <c r="H1321" s="1" t="s">
        <v>4189</v>
      </c>
      <c r="I1321" s="1" t="s">
        <v>4190</v>
      </c>
      <c r="J1321" s="1" t="s">
        <v>20</v>
      </c>
      <c r="K1321" s="3">
        <v>42.31</v>
      </c>
      <c r="L1321">
        <v>2</v>
      </c>
      <c r="M1321" s="3">
        <v>84.62</v>
      </c>
      <c r="N1321" s="1" t="s">
        <v>21</v>
      </c>
      <c r="O1321" s="1" t="s">
        <v>30</v>
      </c>
    </row>
    <row r="1322" spans="1:15" x14ac:dyDescent="0.3">
      <c r="A1322" s="1" t="s">
        <v>4191</v>
      </c>
      <c r="B1322" s="2">
        <v>45227</v>
      </c>
      <c r="C1322" s="1" t="s">
        <v>6673</v>
      </c>
      <c r="D1322" s="1" t="s">
        <v>133</v>
      </c>
      <c r="E1322">
        <v>2023</v>
      </c>
      <c r="F1322" s="1" t="s">
        <v>4192</v>
      </c>
      <c r="G1322" s="1" t="s">
        <v>4193</v>
      </c>
      <c r="H1322" s="1" t="s">
        <v>1365</v>
      </c>
      <c r="I1322" s="1" t="s">
        <v>1366</v>
      </c>
      <c r="J1322" s="1" t="s">
        <v>70</v>
      </c>
      <c r="K1322" s="3">
        <v>16.63</v>
      </c>
      <c r="L1322">
        <v>2</v>
      </c>
      <c r="M1322" s="3">
        <v>33.26</v>
      </c>
      <c r="N1322" s="1" t="s">
        <v>21</v>
      </c>
      <c r="O1322" s="1" t="s">
        <v>44</v>
      </c>
    </row>
    <row r="1323" spans="1:15" x14ac:dyDescent="0.3">
      <c r="A1323" s="1" t="s">
        <v>4194</v>
      </c>
      <c r="B1323" s="2">
        <v>45262</v>
      </c>
      <c r="C1323" s="1" t="s">
        <v>6673</v>
      </c>
      <c r="D1323" s="1" t="s">
        <v>107</v>
      </c>
      <c r="E1323">
        <v>2023</v>
      </c>
      <c r="F1323" s="1" t="s">
        <v>1569</v>
      </c>
      <c r="G1323" s="1" t="s">
        <v>1698</v>
      </c>
      <c r="H1323" s="1" t="s">
        <v>2509</v>
      </c>
      <c r="I1323" s="1" t="s">
        <v>4195</v>
      </c>
      <c r="J1323" s="1" t="s">
        <v>51</v>
      </c>
      <c r="K1323" s="3">
        <v>34.97</v>
      </c>
      <c r="L1323">
        <v>2</v>
      </c>
      <c r="M1323" s="3">
        <v>69.94</v>
      </c>
      <c r="N1323" s="1" t="s">
        <v>29</v>
      </c>
      <c r="O1323" s="1" t="s">
        <v>37</v>
      </c>
    </row>
    <row r="1324" spans="1:15" x14ac:dyDescent="0.3">
      <c r="A1324" s="1" t="s">
        <v>4196</v>
      </c>
      <c r="B1324" s="2">
        <v>45030</v>
      </c>
      <c r="C1324" s="1" t="s">
        <v>6668</v>
      </c>
      <c r="D1324" s="1" t="s">
        <v>82</v>
      </c>
      <c r="E1324">
        <v>2023</v>
      </c>
      <c r="F1324" s="1" t="s">
        <v>1180</v>
      </c>
      <c r="G1324" s="1" t="s">
        <v>1181</v>
      </c>
      <c r="H1324" s="1" t="s">
        <v>886</v>
      </c>
      <c r="I1324" s="1" t="s">
        <v>887</v>
      </c>
      <c r="J1324" s="1" t="s">
        <v>20</v>
      </c>
      <c r="K1324" s="3">
        <v>38.53</v>
      </c>
      <c r="L1324">
        <v>2</v>
      </c>
      <c r="M1324" s="3">
        <v>77.06</v>
      </c>
      <c r="N1324" s="1" t="s">
        <v>29</v>
      </c>
      <c r="O1324" s="1" t="s">
        <v>30</v>
      </c>
    </row>
    <row r="1325" spans="1:15" x14ac:dyDescent="0.3">
      <c r="A1325" s="1" t="s">
        <v>4197</v>
      </c>
      <c r="B1325" s="2">
        <v>44850</v>
      </c>
      <c r="C1325" s="1" t="s">
        <v>6666</v>
      </c>
      <c r="D1325" s="1" t="s">
        <v>133</v>
      </c>
      <c r="E1325">
        <v>2022</v>
      </c>
      <c r="F1325" s="1" t="s">
        <v>1588</v>
      </c>
      <c r="G1325" s="1" t="s">
        <v>4198</v>
      </c>
      <c r="H1325" s="1" t="s">
        <v>618</v>
      </c>
      <c r="I1325" s="1" t="s">
        <v>619</v>
      </c>
      <c r="J1325" s="1" t="s">
        <v>51</v>
      </c>
      <c r="K1325" s="3">
        <v>44.38</v>
      </c>
      <c r="L1325">
        <v>1</v>
      </c>
      <c r="M1325" s="3">
        <v>44.38</v>
      </c>
      <c r="N1325" s="1" t="s">
        <v>6669</v>
      </c>
      <c r="O1325" s="1" t="s">
        <v>30</v>
      </c>
    </row>
    <row r="1326" spans="1:15" x14ac:dyDescent="0.3">
      <c r="A1326" s="1" t="s">
        <v>4199</v>
      </c>
      <c r="B1326" s="2">
        <v>45496</v>
      </c>
      <c r="C1326" s="1" t="s">
        <v>6671</v>
      </c>
      <c r="D1326" s="1" t="s">
        <v>32</v>
      </c>
      <c r="E1326">
        <v>2024</v>
      </c>
      <c r="F1326" s="1" t="s">
        <v>4200</v>
      </c>
      <c r="G1326" s="1" t="s">
        <v>4201</v>
      </c>
      <c r="H1326" s="1" t="s">
        <v>2174</v>
      </c>
      <c r="I1326" s="1" t="s">
        <v>4202</v>
      </c>
      <c r="J1326" s="1" t="s">
        <v>70</v>
      </c>
      <c r="K1326" s="3">
        <v>30.65</v>
      </c>
      <c r="L1326">
        <v>4</v>
      </c>
      <c r="M1326" s="3">
        <v>122.6</v>
      </c>
      <c r="N1326" s="1" t="s">
        <v>29</v>
      </c>
      <c r="O1326" s="1" t="s">
        <v>44</v>
      </c>
    </row>
    <row r="1327" spans="1:15" x14ac:dyDescent="0.3">
      <c r="A1327" s="1" t="s">
        <v>4203</v>
      </c>
      <c r="B1327" s="2">
        <v>45412</v>
      </c>
      <c r="C1327" s="1" t="s">
        <v>6671</v>
      </c>
      <c r="D1327" s="1" t="s">
        <v>82</v>
      </c>
      <c r="E1327">
        <v>2024</v>
      </c>
      <c r="F1327" s="1" t="s">
        <v>1092</v>
      </c>
      <c r="G1327" s="1" t="s">
        <v>4204</v>
      </c>
      <c r="H1327" s="1" t="s">
        <v>2796</v>
      </c>
      <c r="I1327" s="1" t="s">
        <v>2797</v>
      </c>
      <c r="J1327" s="1" t="s">
        <v>20</v>
      </c>
      <c r="K1327" s="3">
        <v>28.06</v>
      </c>
      <c r="L1327">
        <v>2</v>
      </c>
      <c r="M1327" s="3">
        <v>56.12</v>
      </c>
      <c r="N1327" s="1" t="s">
        <v>21</v>
      </c>
      <c r="O1327" s="1" t="s">
        <v>22</v>
      </c>
    </row>
    <row r="1328" spans="1:15" x14ac:dyDescent="0.3">
      <c r="A1328" s="1" t="s">
        <v>4205</v>
      </c>
      <c r="B1328" s="2">
        <v>45177</v>
      </c>
      <c r="C1328" s="1" t="s">
        <v>6668</v>
      </c>
      <c r="D1328" s="1" t="s">
        <v>60</v>
      </c>
      <c r="E1328">
        <v>2023</v>
      </c>
      <c r="F1328" s="1" t="s">
        <v>1418</v>
      </c>
      <c r="G1328" s="1" t="s">
        <v>2402</v>
      </c>
      <c r="H1328" s="1" t="s">
        <v>176</v>
      </c>
      <c r="I1328" s="1" t="s">
        <v>4206</v>
      </c>
      <c r="J1328" s="1" t="s">
        <v>20</v>
      </c>
      <c r="K1328" s="3">
        <v>20.16</v>
      </c>
      <c r="L1328">
        <v>3</v>
      </c>
      <c r="M1328" s="3">
        <v>60.48</v>
      </c>
      <c r="N1328" s="1" t="s">
        <v>6669</v>
      </c>
      <c r="O1328" s="1" t="s">
        <v>37</v>
      </c>
    </row>
    <row r="1329" spans="1:15" x14ac:dyDescent="0.3">
      <c r="A1329" s="1" t="s">
        <v>4207</v>
      </c>
      <c r="B1329" s="2">
        <v>45505</v>
      </c>
      <c r="C1329" s="1" t="s">
        <v>6672</v>
      </c>
      <c r="D1329" s="1" t="s">
        <v>90</v>
      </c>
      <c r="E1329">
        <v>2024</v>
      </c>
      <c r="F1329" s="1" t="s">
        <v>1254</v>
      </c>
      <c r="G1329" s="1" t="s">
        <v>1340</v>
      </c>
      <c r="H1329" s="1" t="s">
        <v>487</v>
      </c>
      <c r="I1329" s="1" t="s">
        <v>488</v>
      </c>
      <c r="J1329" s="1" t="s">
        <v>20</v>
      </c>
      <c r="K1329" s="3">
        <v>47.48</v>
      </c>
      <c r="L1329">
        <v>3</v>
      </c>
      <c r="M1329" s="3">
        <v>142.44</v>
      </c>
      <c r="N1329" s="1" t="s">
        <v>21</v>
      </c>
      <c r="O1329" s="1" t="s">
        <v>80</v>
      </c>
    </row>
    <row r="1330" spans="1:15" x14ac:dyDescent="0.3">
      <c r="A1330" s="1" t="s">
        <v>4208</v>
      </c>
      <c r="B1330" s="2">
        <v>45602</v>
      </c>
      <c r="C1330" s="1" t="s">
        <v>6670</v>
      </c>
      <c r="D1330" s="1" t="s">
        <v>54</v>
      </c>
      <c r="E1330">
        <v>2024</v>
      </c>
      <c r="F1330" s="1" t="s">
        <v>2317</v>
      </c>
      <c r="G1330" s="1" t="s">
        <v>2318</v>
      </c>
      <c r="H1330" s="1" t="s">
        <v>2093</v>
      </c>
      <c r="I1330" s="1" t="s">
        <v>2094</v>
      </c>
      <c r="J1330" s="1" t="s">
        <v>20</v>
      </c>
      <c r="K1330" s="3">
        <v>5.85</v>
      </c>
      <c r="L1330">
        <v>2</v>
      </c>
      <c r="M1330" s="3">
        <v>11.7</v>
      </c>
      <c r="N1330" s="1" t="s">
        <v>21</v>
      </c>
      <c r="O1330" s="1" t="s">
        <v>37</v>
      </c>
    </row>
    <row r="1331" spans="1:15" x14ac:dyDescent="0.3">
      <c r="A1331" s="1" t="s">
        <v>4209</v>
      </c>
      <c r="B1331" s="2">
        <v>45252</v>
      </c>
      <c r="C1331" s="1" t="s">
        <v>6670</v>
      </c>
      <c r="D1331" s="1" t="s">
        <v>54</v>
      </c>
      <c r="E1331">
        <v>2023</v>
      </c>
      <c r="F1331" s="1" t="s">
        <v>4210</v>
      </c>
      <c r="G1331" s="1" t="s">
        <v>4211</v>
      </c>
      <c r="H1331" s="1" t="s">
        <v>836</v>
      </c>
      <c r="I1331" s="1" t="s">
        <v>4212</v>
      </c>
      <c r="J1331" s="1" t="s">
        <v>70</v>
      </c>
      <c r="K1331" s="3">
        <v>6.52</v>
      </c>
      <c r="L1331">
        <v>2</v>
      </c>
      <c r="M1331" s="3">
        <v>13.04</v>
      </c>
      <c r="N1331" s="1" t="s">
        <v>29</v>
      </c>
      <c r="O1331" s="1" t="s">
        <v>37</v>
      </c>
    </row>
    <row r="1332" spans="1:15" x14ac:dyDescent="0.3">
      <c r="A1332" s="1" t="s">
        <v>4213</v>
      </c>
      <c r="B1332" s="2">
        <v>45289</v>
      </c>
      <c r="C1332" s="1" t="s">
        <v>6668</v>
      </c>
      <c r="D1332" s="1" t="s">
        <v>107</v>
      </c>
      <c r="E1332">
        <v>2023</v>
      </c>
      <c r="F1332" s="1" t="s">
        <v>3712</v>
      </c>
      <c r="G1332" s="1" t="s">
        <v>3713</v>
      </c>
      <c r="H1332" s="1" t="s">
        <v>1378</v>
      </c>
      <c r="I1332" s="1" t="s">
        <v>3444</v>
      </c>
      <c r="J1332" s="1" t="s">
        <v>70</v>
      </c>
      <c r="K1332" s="3">
        <v>9.52</v>
      </c>
      <c r="L1332">
        <v>3</v>
      </c>
      <c r="M1332" s="3">
        <v>28.56</v>
      </c>
      <c r="N1332" s="1" t="s">
        <v>21</v>
      </c>
      <c r="O1332" s="1" t="s">
        <v>22</v>
      </c>
    </row>
    <row r="1333" spans="1:15" x14ac:dyDescent="0.3">
      <c r="A1333" s="1" t="s">
        <v>4214</v>
      </c>
      <c r="B1333" s="2">
        <v>45714</v>
      </c>
      <c r="C1333" s="1" t="s">
        <v>6670</v>
      </c>
      <c r="D1333" s="1" t="s">
        <v>39</v>
      </c>
      <c r="E1333">
        <v>2025</v>
      </c>
      <c r="F1333" s="1" t="s">
        <v>205</v>
      </c>
      <c r="G1333" s="1" t="s">
        <v>4215</v>
      </c>
      <c r="H1333" s="1" t="s">
        <v>2900</v>
      </c>
      <c r="I1333" s="1" t="s">
        <v>2901</v>
      </c>
      <c r="J1333" s="1" t="s">
        <v>70</v>
      </c>
      <c r="K1333" s="3">
        <v>20.3</v>
      </c>
      <c r="L1333">
        <v>3</v>
      </c>
      <c r="M1333" s="3">
        <v>60.9</v>
      </c>
      <c r="N1333" s="1" t="s">
        <v>21</v>
      </c>
      <c r="O1333" s="1" t="s">
        <v>193</v>
      </c>
    </row>
    <row r="1334" spans="1:15" x14ac:dyDescent="0.3">
      <c r="A1334" s="1" t="s">
        <v>4216</v>
      </c>
      <c r="B1334" s="2">
        <v>45822</v>
      </c>
      <c r="C1334" s="1" t="s">
        <v>6673</v>
      </c>
      <c r="D1334" s="1" t="s">
        <v>24</v>
      </c>
      <c r="E1334">
        <v>2025</v>
      </c>
      <c r="F1334" s="1" t="s">
        <v>4217</v>
      </c>
      <c r="G1334" s="1" t="s">
        <v>4218</v>
      </c>
      <c r="H1334" s="1" t="s">
        <v>2969</v>
      </c>
      <c r="I1334" s="1" t="s">
        <v>2970</v>
      </c>
      <c r="J1334" s="1" t="s">
        <v>70</v>
      </c>
      <c r="K1334" s="3">
        <v>26.82</v>
      </c>
      <c r="L1334">
        <v>4</v>
      </c>
      <c r="M1334" s="3">
        <v>107.28</v>
      </c>
      <c r="N1334" s="1" t="s">
        <v>21</v>
      </c>
      <c r="O1334" s="1" t="s">
        <v>30</v>
      </c>
    </row>
    <row r="1335" spans="1:15" x14ac:dyDescent="0.3">
      <c r="A1335" s="1" t="s">
        <v>4219</v>
      </c>
      <c r="B1335" s="2">
        <v>45474</v>
      </c>
      <c r="C1335" s="1" t="s">
        <v>6667</v>
      </c>
      <c r="D1335" s="1" t="s">
        <v>32</v>
      </c>
      <c r="E1335">
        <v>2024</v>
      </c>
      <c r="F1335" s="1" t="s">
        <v>1700</v>
      </c>
      <c r="G1335" s="1" t="s">
        <v>1701</v>
      </c>
      <c r="H1335" s="1" t="s">
        <v>4220</v>
      </c>
      <c r="I1335" s="1" t="s">
        <v>4221</v>
      </c>
      <c r="J1335" s="1" t="s">
        <v>70</v>
      </c>
      <c r="K1335" s="3">
        <v>17.010000000000002</v>
      </c>
      <c r="L1335">
        <v>5</v>
      </c>
      <c r="M1335" s="3">
        <v>85.05</v>
      </c>
      <c r="N1335" s="1" t="s">
        <v>21</v>
      </c>
      <c r="O1335" s="1" t="s">
        <v>193</v>
      </c>
    </row>
    <row r="1336" spans="1:15" x14ac:dyDescent="0.3">
      <c r="A1336" s="1" t="s">
        <v>4222</v>
      </c>
      <c r="B1336" s="2">
        <v>45523</v>
      </c>
      <c r="C1336" s="1" t="s">
        <v>6667</v>
      </c>
      <c r="D1336" s="1" t="s">
        <v>90</v>
      </c>
      <c r="E1336">
        <v>2024</v>
      </c>
      <c r="F1336" s="1" t="s">
        <v>326</v>
      </c>
      <c r="G1336" s="1" t="s">
        <v>4223</v>
      </c>
      <c r="H1336" s="1" t="s">
        <v>4224</v>
      </c>
      <c r="I1336" s="1" t="s">
        <v>4225</v>
      </c>
      <c r="J1336" s="1" t="s">
        <v>51</v>
      </c>
      <c r="K1336" s="3">
        <v>25.04</v>
      </c>
      <c r="L1336">
        <v>1</v>
      </c>
      <c r="M1336" s="3">
        <v>25.04</v>
      </c>
      <c r="N1336" s="1" t="s">
        <v>6669</v>
      </c>
      <c r="O1336" s="1" t="s">
        <v>52</v>
      </c>
    </row>
    <row r="1337" spans="1:15" x14ac:dyDescent="0.3">
      <c r="A1337" s="1" t="s">
        <v>4226</v>
      </c>
      <c r="B1337" s="2">
        <v>45204</v>
      </c>
      <c r="C1337" s="1" t="s">
        <v>6672</v>
      </c>
      <c r="D1337" s="1" t="s">
        <v>133</v>
      </c>
      <c r="E1337">
        <v>2023</v>
      </c>
      <c r="F1337" s="1" t="s">
        <v>1452</v>
      </c>
      <c r="G1337" s="1" t="s">
        <v>1453</v>
      </c>
      <c r="H1337" s="1" t="s">
        <v>191</v>
      </c>
      <c r="I1337" s="1" t="s">
        <v>2545</v>
      </c>
      <c r="J1337" s="1" t="s">
        <v>87</v>
      </c>
      <c r="K1337" s="3">
        <v>36.82</v>
      </c>
      <c r="L1337">
        <v>3</v>
      </c>
      <c r="M1337" s="3">
        <v>110.46</v>
      </c>
      <c r="N1337" s="1" t="s">
        <v>6669</v>
      </c>
      <c r="O1337" s="1" t="s">
        <v>193</v>
      </c>
    </row>
    <row r="1338" spans="1:15" x14ac:dyDescent="0.3">
      <c r="A1338" s="1" t="s">
        <v>4227</v>
      </c>
      <c r="B1338" s="2">
        <v>45193</v>
      </c>
      <c r="C1338" s="1" t="s">
        <v>6666</v>
      </c>
      <c r="D1338" s="1" t="s">
        <v>60</v>
      </c>
      <c r="E1338">
        <v>2023</v>
      </c>
      <c r="F1338" s="1" t="s">
        <v>471</v>
      </c>
      <c r="G1338" s="1" t="s">
        <v>472</v>
      </c>
      <c r="H1338" s="1" t="s">
        <v>3149</v>
      </c>
      <c r="I1338" s="1" t="s">
        <v>4228</v>
      </c>
      <c r="J1338" s="1" t="s">
        <v>87</v>
      </c>
      <c r="K1338" s="3">
        <v>15.37</v>
      </c>
      <c r="L1338">
        <v>1</v>
      </c>
      <c r="M1338" s="3">
        <v>15.37</v>
      </c>
      <c r="N1338" s="1" t="s">
        <v>21</v>
      </c>
      <c r="O1338" s="1" t="s">
        <v>37</v>
      </c>
    </row>
    <row r="1339" spans="1:15" x14ac:dyDescent="0.3">
      <c r="A1339" s="1" t="s">
        <v>4229</v>
      </c>
      <c r="B1339" s="2">
        <v>45598</v>
      </c>
      <c r="C1339" s="1" t="s">
        <v>6673</v>
      </c>
      <c r="D1339" s="1" t="s">
        <v>54</v>
      </c>
      <c r="E1339">
        <v>2024</v>
      </c>
      <c r="F1339" s="1" t="s">
        <v>690</v>
      </c>
      <c r="G1339" s="1" t="s">
        <v>691</v>
      </c>
      <c r="H1339" s="1" t="s">
        <v>1045</v>
      </c>
      <c r="I1339" s="1" t="s">
        <v>4230</v>
      </c>
      <c r="J1339" s="1" t="s">
        <v>20</v>
      </c>
      <c r="K1339" s="3">
        <v>21.94</v>
      </c>
      <c r="L1339">
        <v>1</v>
      </c>
      <c r="M1339" s="3">
        <v>21.94</v>
      </c>
      <c r="N1339" s="1" t="s">
        <v>88</v>
      </c>
      <c r="O1339" s="1" t="s">
        <v>22</v>
      </c>
    </row>
    <row r="1340" spans="1:15" x14ac:dyDescent="0.3">
      <c r="A1340" s="1" t="s">
        <v>4231</v>
      </c>
      <c r="B1340" s="2">
        <v>45713</v>
      </c>
      <c r="C1340" s="1" t="s">
        <v>6671</v>
      </c>
      <c r="D1340" s="1" t="s">
        <v>39</v>
      </c>
      <c r="E1340">
        <v>2025</v>
      </c>
      <c r="F1340" s="1" t="s">
        <v>1819</v>
      </c>
      <c r="G1340" s="1" t="s">
        <v>1820</v>
      </c>
      <c r="H1340" s="1" t="s">
        <v>1373</v>
      </c>
      <c r="I1340" s="1" t="s">
        <v>1374</v>
      </c>
      <c r="J1340" s="1" t="s">
        <v>87</v>
      </c>
      <c r="K1340" s="3">
        <v>31.44</v>
      </c>
      <c r="L1340">
        <v>1</v>
      </c>
      <c r="M1340" s="3">
        <v>31.44</v>
      </c>
      <c r="N1340" s="1" t="s">
        <v>21</v>
      </c>
      <c r="O1340" s="1" t="s">
        <v>22</v>
      </c>
    </row>
    <row r="1341" spans="1:15" x14ac:dyDescent="0.3">
      <c r="A1341" s="1" t="s">
        <v>4232</v>
      </c>
      <c r="B1341" s="2">
        <v>45679</v>
      </c>
      <c r="C1341" s="1" t="s">
        <v>6670</v>
      </c>
      <c r="D1341" s="1" t="s">
        <v>210</v>
      </c>
      <c r="E1341">
        <v>2025</v>
      </c>
      <c r="F1341" s="1" t="s">
        <v>438</v>
      </c>
      <c r="G1341" s="1" t="s">
        <v>1088</v>
      </c>
      <c r="H1341" s="1" t="s">
        <v>4233</v>
      </c>
      <c r="I1341" s="1" t="s">
        <v>4234</v>
      </c>
      <c r="J1341" s="1" t="s">
        <v>87</v>
      </c>
      <c r="K1341" s="3">
        <v>26.74</v>
      </c>
      <c r="L1341">
        <v>3</v>
      </c>
      <c r="M1341" s="3">
        <v>80.22</v>
      </c>
      <c r="N1341" s="1" t="s">
        <v>29</v>
      </c>
      <c r="O1341" s="1" t="s">
        <v>44</v>
      </c>
    </row>
    <row r="1342" spans="1:15" x14ac:dyDescent="0.3">
      <c r="A1342" s="1" t="s">
        <v>4235</v>
      </c>
      <c r="B1342" s="2">
        <v>44811</v>
      </c>
      <c r="C1342" s="1" t="s">
        <v>6670</v>
      </c>
      <c r="D1342" s="1" t="s">
        <v>60</v>
      </c>
      <c r="E1342">
        <v>2022</v>
      </c>
      <c r="F1342" s="1" t="s">
        <v>1249</v>
      </c>
      <c r="G1342" s="1" t="s">
        <v>1723</v>
      </c>
      <c r="H1342" s="1" t="s">
        <v>27</v>
      </c>
      <c r="I1342" s="1" t="s">
        <v>28</v>
      </c>
      <c r="J1342" s="1" t="s">
        <v>87</v>
      </c>
      <c r="K1342" s="3">
        <v>23.53</v>
      </c>
      <c r="L1342">
        <v>2</v>
      </c>
      <c r="M1342" s="3">
        <v>47.06</v>
      </c>
      <c r="N1342" s="1" t="s">
        <v>21</v>
      </c>
      <c r="O1342" s="1" t="s">
        <v>22</v>
      </c>
    </row>
    <row r="1343" spans="1:15" x14ac:dyDescent="0.3">
      <c r="A1343" s="1" t="s">
        <v>4236</v>
      </c>
      <c r="B1343" s="2">
        <v>45835</v>
      </c>
      <c r="C1343" s="1" t="s">
        <v>6668</v>
      </c>
      <c r="D1343" s="1" t="s">
        <v>24</v>
      </c>
      <c r="E1343">
        <v>2025</v>
      </c>
      <c r="F1343" s="1" t="s">
        <v>83</v>
      </c>
      <c r="G1343" s="1" t="s">
        <v>84</v>
      </c>
      <c r="H1343" s="1" t="s">
        <v>1497</v>
      </c>
      <c r="I1343" s="1" t="s">
        <v>2341</v>
      </c>
      <c r="J1343" s="1" t="s">
        <v>20</v>
      </c>
      <c r="K1343" s="3">
        <v>37.770000000000003</v>
      </c>
      <c r="L1343">
        <v>1</v>
      </c>
      <c r="M1343" s="3">
        <v>37.770000000000003</v>
      </c>
      <c r="N1343" s="1" t="s">
        <v>21</v>
      </c>
      <c r="O1343" s="1" t="s">
        <v>37</v>
      </c>
    </row>
    <row r="1344" spans="1:15" x14ac:dyDescent="0.3">
      <c r="A1344" s="1" t="s">
        <v>4237</v>
      </c>
      <c r="B1344" s="2">
        <v>45139</v>
      </c>
      <c r="C1344" s="1" t="s">
        <v>6671</v>
      </c>
      <c r="D1344" s="1" t="s">
        <v>90</v>
      </c>
      <c r="E1344">
        <v>2023</v>
      </c>
      <c r="F1344" s="1" t="s">
        <v>2199</v>
      </c>
      <c r="G1344" s="1" t="s">
        <v>2200</v>
      </c>
      <c r="H1344" s="1" t="s">
        <v>63</v>
      </c>
      <c r="I1344" s="1" t="s">
        <v>4238</v>
      </c>
      <c r="J1344" s="1" t="s">
        <v>51</v>
      </c>
      <c r="K1344" s="3">
        <v>32.04</v>
      </c>
      <c r="L1344">
        <v>3</v>
      </c>
      <c r="M1344" s="3">
        <v>96.12</v>
      </c>
      <c r="N1344" s="1" t="s">
        <v>21</v>
      </c>
      <c r="O1344" s="1" t="s">
        <v>44</v>
      </c>
    </row>
    <row r="1345" spans="1:15" x14ac:dyDescent="0.3">
      <c r="A1345" s="1" t="s">
        <v>4239</v>
      </c>
      <c r="B1345" s="2">
        <v>45770</v>
      </c>
      <c r="C1345" s="1" t="s">
        <v>6670</v>
      </c>
      <c r="D1345" s="1" t="s">
        <v>82</v>
      </c>
      <c r="E1345">
        <v>2025</v>
      </c>
      <c r="F1345" s="1" t="s">
        <v>2045</v>
      </c>
      <c r="G1345" s="1" t="s">
        <v>4240</v>
      </c>
      <c r="H1345" s="1" t="s">
        <v>1155</v>
      </c>
      <c r="I1345" s="1" t="s">
        <v>1828</v>
      </c>
      <c r="J1345" s="1" t="s">
        <v>20</v>
      </c>
      <c r="K1345" s="3">
        <v>41.68</v>
      </c>
      <c r="L1345">
        <v>5</v>
      </c>
      <c r="M1345" s="3">
        <v>208.4</v>
      </c>
      <c r="N1345" s="1" t="s">
        <v>21</v>
      </c>
      <c r="O1345" s="1" t="s">
        <v>30</v>
      </c>
    </row>
    <row r="1346" spans="1:15" x14ac:dyDescent="0.3">
      <c r="A1346" s="1" t="s">
        <v>4241</v>
      </c>
      <c r="B1346" s="2">
        <v>45551</v>
      </c>
      <c r="C1346" s="1" t="s">
        <v>6667</v>
      </c>
      <c r="D1346" s="1" t="s">
        <v>60</v>
      </c>
      <c r="E1346">
        <v>2024</v>
      </c>
      <c r="F1346" s="1" t="s">
        <v>3685</v>
      </c>
      <c r="G1346" s="1" t="s">
        <v>4242</v>
      </c>
      <c r="H1346" s="1" t="s">
        <v>580</v>
      </c>
      <c r="I1346" s="1" t="s">
        <v>4243</v>
      </c>
      <c r="J1346" s="1" t="s">
        <v>87</v>
      </c>
      <c r="K1346" s="3">
        <v>6.71</v>
      </c>
      <c r="L1346">
        <v>2</v>
      </c>
      <c r="M1346" s="3">
        <v>13.42</v>
      </c>
      <c r="N1346" s="1" t="s">
        <v>88</v>
      </c>
      <c r="O1346" s="1" t="s">
        <v>30</v>
      </c>
    </row>
    <row r="1347" spans="1:15" x14ac:dyDescent="0.3">
      <c r="A1347" s="1" t="s">
        <v>4244</v>
      </c>
      <c r="B1347" s="2">
        <v>45266</v>
      </c>
      <c r="C1347" s="1" t="s">
        <v>6670</v>
      </c>
      <c r="D1347" s="1" t="s">
        <v>107</v>
      </c>
      <c r="E1347">
        <v>2023</v>
      </c>
      <c r="F1347" s="1" t="s">
        <v>295</v>
      </c>
      <c r="G1347" s="1" t="s">
        <v>4245</v>
      </c>
      <c r="H1347" s="1" t="s">
        <v>1200</v>
      </c>
      <c r="I1347" s="1" t="s">
        <v>1445</v>
      </c>
      <c r="J1347" s="1" t="s">
        <v>70</v>
      </c>
      <c r="K1347" s="3">
        <v>36.869999999999997</v>
      </c>
      <c r="L1347">
        <v>2</v>
      </c>
      <c r="M1347" s="3">
        <v>73.739999999999995</v>
      </c>
      <c r="N1347" s="1" t="s">
        <v>29</v>
      </c>
      <c r="O1347" s="1" t="s">
        <v>37</v>
      </c>
    </row>
    <row r="1348" spans="1:15" x14ac:dyDescent="0.3">
      <c r="A1348" s="1" t="s">
        <v>4246</v>
      </c>
      <c r="B1348" s="2">
        <v>45394</v>
      </c>
      <c r="C1348" s="1" t="s">
        <v>6668</v>
      </c>
      <c r="D1348" s="1" t="s">
        <v>82</v>
      </c>
      <c r="E1348">
        <v>2024</v>
      </c>
      <c r="F1348" s="1" t="s">
        <v>3605</v>
      </c>
      <c r="G1348" s="1" t="s">
        <v>3606</v>
      </c>
      <c r="H1348" s="1" t="s">
        <v>247</v>
      </c>
      <c r="I1348" s="1" t="s">
        <v>4099</v>
      </c>
      <c r="J1348" s="1" t="s">
        <v>20</v>
      </c>
      <c r="K1348" s="3">
        <v>43.45</v>
      </c>
      <c r="L1348">
        <v>2</v>
      </c>
      <c r="M1348" s="3">
        <v>86.9</v>
      </c>
      <c r="N1348" s="1" t="s">
        <v>21</v>
      </c>
      <c r="O1348" s="1" t="s">
        <v>44</v>
      </c>
    </row>
    <row r="1349" spans="1:15" x14ac:dyDescent="0.3">
      <c r="A1349" s="1" t="s">
        <v>4247</v>
      </c>
      <c r="B1349" s="2">
        <v>45494</v>
      </c>
      <c r="C1349" s="1" t="s">
        <v>6666</v>
      </c>
      <c r="D1349" s="1" t="s">
        <v>32</v>
      </c>
      <c r="E1349">
        <v>2024</v>
      </c>
      <c r="F1349" s="1" t="s">
        <v>1271</v>
      </c>
      <c r="G1349" s="1" t="s">
        <v>1272</v>
      </c>
      <c r="H1349" s="1" t="s">
        <v>1538</v>
      </c>
      <c r="I1349" s="1" t="s">
        <v>1539</v>
      </c>
      <c r="J1349" s="1" t="s">
        <v>51</v>
      </c>
      <c r="K1349" s="3">
        <v>29.66</v>
      </c>
      <c r="L1349">
        <v>2</v>
      </c>
      <c r="M1349" s="3">
        <v>59.32</v>
      </c>
      <c r="N1349" s="1" t="s">
        <v>6669</v>
      </c>
      <c r="O1349" s="1" t="s">
        <v>22</v>
      </c>
    </row>
    <row r="1350" spans="1:15" x14ac:dyDescent="0.3">
      <c r="A1350" s="1" t="s">
        <v>4248</v>
      </c>
      <c r="B1350" s="2">
        <v>44980</v>
      </c>
      <c r="C1350" s="1" t="s">
        <v>6672</v>
      </c>
      <c r="D1350" s="1" t="s">
        <v>39</v>
      </c>
      <c r="E1350">
        <v>2023</v>
      </c>
      <c r="F1350" s="1" t="s">
        <v>1203</v>
      </c>
      <c r="G1350" s="1" t="s">
        <v>3651</v>
      </c>
      <c r="H1350" s="1" t="s">
        <v>4249</v>
      </c>
      <c r="I1350" s="1" t="s">
        <v>4250</v>
      </c>
      <c r="J1350" s="1" t="s">
        <v>51</v>
      </c>
      <c r="K1350" s="3">
        <v>24.6</v>
      </c>
      <c r="L1350">
        <v>2</v>
      </c>
      <c r="M1350" s="3">
        <v>49.2</v>
      </c>
      <c r="N1350" s="1" t="s">
        <v>88</v>
      </c>
      <c r="O1350" s="1" t="s">
        <v>193</v>
      </c>
    </row>
    <row r="1351" spans="1:15" x14ac:dyDescent="0.3">
      <c r="A1351" s="1" t="s">
        <v>4251</v>
      </c>
      <c r="B1351" s="2">
        <v>44995</v>
      </c>
      <c r="C1351" s="1" t="s">
        <v>6668</v>
      </c>
      <c r="D1351" s="1" t="s">
        <v>15</v>
      </c>
      <c r="E1351">
        <v>2023</v>
      </c>
      <c r="F1351" s="1" t="s">
        <v>216</v>
      </c>
      <c r="G1351" s="1" t="s">
        <v>217</v>
      </c>
      <c r="H1351" s="1" t="s">
        <v>3317</v>
      </c>
      <c r="I1351" s="1" t="s">
        <v>3318</v>
      </c>
      <c r="J1351" s="1" t="s">
        <v>70</v>
      </c>
      <c r="K1351" s="3">
        <v>47.69</v>
      </c>
      <c r="L1351">
        <v>4</v>
      </c>
      <c r="M1351" s="3">
        <v>190.76</v>
      </c>
      <c r="N1351" s="1" t="s">
        <v>29</v>
      </c>
      <c r="O1351" s="1" t="s">
        <v>37</v>
      </c>
    </row>
    <row r="1352" spans="1:15" x14ac:dyDescent="0.3">
      <c r="A1352" s="1" t="s">
        <v>4252</v>
      </c>
      <c r="B1352" s="2">
        <v>45453</v>
      </c>
      <c r="C1352" s="1" t="s">
        <v>6667</v>
      </c>
      <c r="D1352" s="1" t="s">
        <v>24</v>
      </c>
      <c r="E1352">
        <v>2024</v>
      </c>
      <c r="F1352" s="1" t="s">
        <v>1123</v>
      </c>
      <c r="G1352" s="1" t="s">
        <v>1222</v>
      </c>
      <c r="H1352" s="1" t="s">
        <v>4253</v>
      </c>
      <c r="I1352" s="1" t="s">
        <v>4254</v>
      </c>
      <c r="J1352" s="1" t="s">
        <v>51</v>
      </c>
      <c r="K1352" s="3">
        <v>10.07</v>
      </c>
      <c r="L1352">
        <v>1</v>
      </c>
      <c r="M1352" s="3">
        <v>10.07</v>
      </c>
      <c r="N1352" s="1" t="s">
        <v>29</v>
      </c>
      <c r="O1352" s="1" t="s">
        <v>80</v>
      </c>
    </row>
    <row r="1353" spans="1:15" x14ac:dyDescent="0.3">
      <c r="A1353" s="1" t="s">
        <v>4255</v>
      </c>
      <c r="B1353" s="2">
        <v>45067</v>
      </c>
      <c r="C1353" s="1" t="s">
        <v>6666</v>
      </c>
      <c r="D1353" s="1" t="s">
        <v>46</v>
      </c>
      <c r="E1353">
        <v>2023</v>
      </c>
      <c r="F1353" s="1" t="s">
        <v>1241</v>
      </c>
      <c r="G1353" s="1" t="s">
        <v>1242</v>
      </c>
      <c r="H1353" s="1" t="s">
        <v>1398</v>
      </c>
      <c r="I1353" s="1" t="s">
        <v>4256</v>
      </c>
      <c r="J1353" s="1" t="s">
        <v>20</v>
      </c>
      <c r="K1353" s="3">
        <v>45.83</v>
      </c>
      <c r="L1353">
        <v>5</v>
      </c>
      <c r="M1353" s="3">
        <v>229.15</v>
      </c>
      <c r="N1353" s="1" t="s">
        <v>21</v>
      </c>
      <c r="O1353" s="1" t="s">
        <v>193</v>
      </c>
    </row>
    <row r="1354" spans="1:15" x14ac:dyDescent="0.3">
      <c r="A1354" s="1" t="s">
        <v>4257</v>
      </c>
      <c r="B1354" s="2">
        <v>45041</v>
      </c>
      <c r="C1354" s="1" t="s">
        <v>6671</v>
      </c>
      <c r="D1354" s="1" t="s">
        <v>82</v>
      </c>
      <c r="E1354">
        <v>2023</v>
      </c>
      <c r="F1354" s="1" t="s">
        <v>55</v>
      </c>
      <c r="G1354" s="1" t="s">
        <v>56</v>
      </c>
      <c r="H1354" s="1" t="s">
        <v>93</v>
      </c>
      <c r="I1354" s="1" t="s">
        <v>94</v>
      </c>
      <c r="J1354" s="1" t="s">
        <v>20</v>
      </c>
      <c r="K1354" s="3">
        <v>23.21</v>
      </c>
      <c r="L1354">
        <v>4</v>
      </c>
      <c r="M1354" s="3">
        <v>92.84</v>
      </c>
      <c r="N1354" s="1" t="s">
        <v>6669</v>
      </c>
      <c r="O1354" s="1" t="s">
        <v>80</v>
      </c>
    </row>
    <row r="1355" spans="1:15" x14ac:dyDescent="0.3">
      <c r="A1355" s="1" t="s">
        <v>4258</v>
      </c>
      <c r="B1355" s="2">
        <v>45061</v>
      </c>
      <c r="C1355" s="1" t="s">
        <v>6667</v>
      </c>
      <c r="D1355" s="1" t="s">
        <v>46</v>
      </c>
      <c r="E1355">
        <v>2023</v>
      </c>
      <c r="F1355" s="1" t="s">
        <v>1449</v>
      </c>
      <c r="G1355" s="1" t="s">
        <v>2436</v>
      </c>
      <c r="H1355" s="1" t="s">
        <v>2497</v>
      </c>
      <c r="I1355" s="1" t="s">
        <v>2769</v>
      </c>
      <c r="J1355" s="1" t="s">
        <v>70</v>
      </c>
      <c r="K1355" s="3">
        <v>39.799999999999997</v>
      </c>
      <c r="L1355">
        <v>4</v>
      </c>
      <c r="M1355" s="3">
        <v>159.19999999999999</v>
      </c>
      <c r="N1355" s="1" t="s">
        <v>21</v>
      </c>
      <c r="O1355" s="1" t="s">
        <v>37</v>
      </c>
    </row>
    <row r="1356" spans="1:15" x14ac:dyDescent="0.3">
      <c r="A1356" s="1" t="s">
        <v>4259</v>
      </c>
      <c r="B1356" s="2">
        <v>45765</v>
      </c>
      <c r="C1356" s="1" t="s">
        <v>6668</v>
      </c>
      <c r="D1356" s="1" t="s">
        <v>82</v>
      </c>
      <c r="E1356">
        <v>2025</v>
      </c>
      <c r="F1356" s="1" t="s">
        <v>174</v>
      </c>
      <c r="G1356" s="1" t="s">
        <v>2694</v>
      </c>
      <c r="H1356" s="1" t="s">
        <v>650</v>
      </c>
      <c r="I1356" s="1" t="s">
        <v>651</v>
      </c>
      <c r="J1356" s="1" t="s">
        <v>20</v>
      </c>
      <c r="K1356" s="3">
        <v>48.9</v>
      </c>
      <c r="L1356">
        <v>2</v>
      </c>
      <c r="M1356" s="3">
        <v>97.8</v>
      </c>
      <c r="N1356" s="1" t="s">
        <v>21</v>
      </c>
      <c r="O1356" s="1" t="s">
        <v>37</v>
      </c>
    </row>
    <row r="1357" spans="1:15" x14ac:dyDescent="0.3">
      <c r="A1357" s="1" t="s">
        <v>4260</v>
      </c>
      <c r="B1357" s="2">
        <v>45181</v>
      </c>
      <c r="C1357" s="1" t="s">
        <v>6671</v>
      </c>
      <c r="D1357" s="1" t="s">
        <v>60</v>
      </c>
      <c r="E1357">
        <v>2023</v>
      </c>
      <c r="F1357" s="1" t="s">
        <v>4261</v>
      </c>
      <c r="G1357" s="1" t="s">
        <v>4262</v>
      </c>
      <c r="H1357" s="1" t="s">
        <v>947</v>
      </c>
      <c r="I1357" s="1" t="s">
        <v>2283</v>
      </c>
      <c r="J1357" s="1" t="s">
        <v>87</v>
      </c>
      <c r="K1357" s="3">
        <v>49.93</v>
      </c>
      <c r="L1357">
        <v>4</v>
      </c>
      <c r="M1357" s="3">
        <v>199.72</v>
      </c>
      <c r="N1357" s="1" t="s">
        <v>21</v>
      </c>
      <c r="O1357" s="1" t="s">
        <v>52</v>
      </c>
    </row>
    <row r="1358" spans="1:15" x14ac:dyDescent="0.3">
      <c r="A1358" s="1" t="s">
        <v>4263</v>
      </c>
      <c r="B1358" s="2">
        <v>45509</v>
      </c>
      <c r="C1358" s="1" t="s">
        <v>6667</v>
      </c>
      <c r="D1358" s="1" t="s">
        <v>90</v>
      </c>
      <c r="E1358">
        <v>2024</v>
      </c>
      <c r="F1358" s="1" t="s">
        <v>3529</v>
      </c>
      <c r="G1358" s="1" t="s">
        <v>3530</v>
      </c>
      <c r="H1358" s="1" t="s">
        <v>2125</v>
      </c>
      <c r="I1358" s="1" t="s">
        <v>4264</v>
      </c>
      <c r="J1358" s="1" t="s">
        <v>20</v>
      </c>
      <c r="K1358" s="3">
        <v>6.69</v>
      </c>
      <c r="L1358">
        <v>4</v>
      </c>
      <c r="M1358" s="3">
        <v>26.76</v>
      </c>
      <c r="N1358" s="1" t="s">
        <v>29</v>
      </c>
      <c r="O1358" s="1" t="s">
        <v>30</v>
      </c>
    </row>
    <row r="1359" spans="1:15" x14ac:dyDescent="0.3">
      <c r="A1359" s="1" t="s">
        <v>4265</v>
      </c>
      <c r="B1359" s="2">
        <v>45496</v>
      </c>
      <c r="C1359" s="1" t="s">
        <v>6671</v>
      </c>
      <c r="D1359" s="1" t="s">
        <v>32</v>
      </c>
      <c r="E1359">
        <v>2024</v>
      </c>
      <c r="F1359" s="1" t="s">
        <v>686</v>
      </c>
      <c r="G1359" s="1" t="s">
        <v>1696</v>
      </c>
      <c r="H1359" s="1" t="s">
        <v>4266</v>
      </c>
      <c r="I1359" s="1" t="s">
        <v>4267</v>
      </c>
      <c r="J1359" s="1" t="s">
        <v>70</v>
      </c>
      <c r="K1359" s="3">
        <v>40.9</v>
      </c>
      <c r="L1359">
        <v>2</v>
      </c>
      <c r="M1359" s="3">
        <v>81.8</v>
      </c>
      <c r="N1359" s="1" t="s">
        <v>6669</v>
      </c>
      <c r="O1359" s="1" t="s">
        <v>44</v>
      </c>
    </row>
    <row r="1360" spans="1:15" x14ac:dyDescent="0.3">
      <c r="A1360" s="1" t="s">
        <v>4268</v>
      </c>
      <c r="B1360" s="2">
        <v>45766</v>
      </c>
      <c r="C1360" s="1" t="s">
        <v>6673</v>
      </c>
      <c r="D1360" s="1" t="s">
        <v>82</v>
      </c>
      <c r="E1360">
        <v>2025</v>
      </c>
      <c r="F1360" s="1" t="s">
        <v>2644</v>
      </c>
      <c r="G1360" s="1" t="s">
        <v>3316</v>
      </c>
      <c r="H1360" s="1" t="s">
        <v>4269</v>
      </c>
      <c r="I1360" s="1" t="s">
        <v>4270</v>
      </c>
      <c r="J1360" s="1" t="s">
        <v>20</v>
      </c>
      <c r="K1360" s="3">
        <v>36.76</v>
      </c>
      <c r="L1360">
        <v>2</v>
      </c>
      <c r="M1360" s="3">
        <v>73.52</v>
      </c>
      <c r="N1360" s="1" t="s">
        <v>21</v>
      </c>
      <c r="O1360" s="1" t="s">
        <v>80</v>
      </c>
    </row>
    <row r="1361" spans="1:15" x14ac:dyDescent="0.3">
      <c r="A1361" s="1" t="s">
        <v>4271</v>
      </c>
      <c r="B1361" s="2">
        <v>45053</v>
      </c>
      <c r="C1361" s="1" t="s">
        <v>6666</v>
      </c>
      <c r="D1361" s="1" t="s">
        <v>46</v>
      </c>
      <c r="E1361">
        <v>2023</v>
      </c>
      <c r="F1361" s="1" t="s">
        <v>139</v>
      </c>
      <c r="G1361" s="1" t="s">
        <v>140</v>
      </c>
      <c r="H1361" s="1" t="s">
        <v>4272</v>
      </c>
      <c r="I1361" s="1" t="s">
        <v>4273</v>
      </c>
      <c r="J1361" s="1" t="s">
        <v>87</v>
      </c>
      <c r="K1361" s="3">
        <v>19.53</v>
      </c>
      <c r="L1361">
        <v>3</v>
      </c>
      <c r="M1361" s="3">
        <v>58.59</v>
      </c>
      <c r="N1361" s="1" t="s">
        <v>88</v>
      </c>
      <c r="O1361" s="1" t="s">
        <v>37</v>
      </c>
    </row>
    <row r="1362" spans="1:15" x14ac:dyDescent="0.3">
      <c r="A1362" s="1" t="s">
        <v>4274</v>
      </c>
      <c r="B1362" s="2">
        <v>45799</v>
      </c>
      <c r="C1362" s="1" t="s">
        <v>6672</v>
      </c>
      <c r="D1362" s="1" t="s">
        <v>46</v>
      </c>
      <c r="E1362">
        <v>2025</v>
      </c>
      <c r="F1362" s="1" t="s">
        <v>548</v>
      </c>
      <c r="G1362" s="1" t="s">
        <v>3874</v>
      </c>
      <c r="H1362" s="1" t="s">
        <v>1100</v>
      </c>
      <c r="I1362" s="1" t="s">
        <v>1101</v>
      </c>
      <c r="J1362" s="1" t="s">
        <v>87</v>
      </c>
      <c r="K1362" s="3">
        <v>7.44</v>
      </c>
      <c r="L1362">
        <v>1</v>
      </c>
      <c r="M1362" s="3">
        <v>7.44</v>
      </c>
      <c r="N1362" s="1" t="s">
        <v>21</v>
      </c>
      <c r="O1362" s="1" t="s">
        <v>37</v>
      </c>
    </row>
    <row r="1363" spans="1:15" x14ac:dyDescent="0.3">
      <c r="A1363" s="1" t="s">
        <v>4275</v>
      </c>
      <c r="B1363" s="2">
        <v>44967</v>
      </c>
      <c r="C1363" s="1" t="s">
        <v>6668</v>
      </c>
      <c r="D1363" s="1" t="s">
        <v>39</v>
      </c>
      <c r="E1363">
        <v>2023</v>
      </c>
      <c r="F1363" s="1" t="s">
        <v>3503</v>
      </c>
      <c r="G1363" s="1" t="s">
        <v>3504</v>
      </c>
      <c r="H1363" s="1" t="s">
        <v>4276</v>
      </c>
      <c r="I1363" s="1" t="s">
        <v>4277</v>
      </c>
      <c r="J1363" s="1" t="s">
        <v>70</v>
      </c>
      <c r="K1363" s="3">
        <v>28.52</v>
      </c>
      <c r="L1363">
        <v>4</v>
      </c>
      <c r="M1363" s="3">
        <v>114.08</v>
      </c>
      <c r="N1363" s="1" t="s">
        <v>29</v>
      </c>
      <c r="O1363" s="1" t="s">
        <v>52</v>
      </c>
    </row>
    <row r="1364" spans="1:15" x14ac:dyDescent="0.3">
      <c r="A1364" s="1" t="s">
        <v>4278</v>
      </c>
      <c r="B1364" s="2">
        <v>45562</v>
      </c>
      <c r="C1364" s="1" t="s">
        <v>6668</v>
      </c>
      <c r="D1364" s="1" t="s">
        <v>60</v>
      </c>
      <c r="E1364">
        <v>2024</v>
      </c>
      <c r="F1364" s="1" t="s">
        <v>490</v>
      </c>
      <c r="G1364" s="1" t="s">
        <v>4279</v>
      </c>
      <c r="H1364" s="1" t="s">
        <v>4233</v>
      </c>
      <c r="I1364" s="1" t="s">
        <v>4234</v>
      </c>
      <c r="J1364" s="1" t="s">
        <v>51</v>
      </c>
      <c r="K1364" s="3">
        <v>24.9</v>
      </c>
      <c r="L1364">
        <v>3</v>
      </c>
      <c r="M1364" s="3">
        <v>74.7</v>
      </c>
      <c r="N1364" s="1" t="s">
        <v>6669</v>
      </c>
      <c r="O1364" s="1" t="s">
        <v>30</v>
      </c>
    </row>
    <row r="1365" spans="1:15" x14ac:dyDescent="0.3">
      <c r="A1365" s="1" t="s">
        <v>4280</v>
      </c>
      <c r="B1365" s="2">
        <v>45330</v>
      </c>
      <c r="C1365" s="1" t="s">
        <v>6672</v>
      </c>
      <c r="D1365" s="1" t="s">
        <v>39</v>
      </c>
      <c r="E1365">
        <v>2024</v>
      </c>
      <c r="F1365" s="1" t="s">
        <v>1434</v>
      </c>
      <c r="G1365" s="1" t="s">
        <v>1435</v>
      </c>
      <c r="H1365" s="1" t="s">
        <v>115</v>
      </c>
      <c r="I1365" s="1" t="s">
        <v>116</v>
      </c>
      <c r="J1365" s="1" t="s">
        <v>87</v>
      </c>
      <c r="K1365" s="3">
        <v>37.03</v>
      </c>
      <c r="L1365">
        <v>2</v>
      </c>
      <c r="M1365" s="3">
        <v>74.06</v>
      </c>
      <c r="N1365" s="1" t="s">
        <v>21</v>
      </c>
      <c r="O1365" s="1" t="s">
        <v>95</v>
      </c>
    </row>
    <row r="1366" spans="1:15" x14ac:dyDescent="0.3">
      <c r="A1366" s="1" t="s">
        <v>4281</v>
      </c>
      <c r="B1366" s="2">
        <v>45435</v>
      </c>
      <c r="C1366" s="1" t="s">
        <v>6672</v>
      </c>
      <c r="D1366" s="1" t="s">
        <v>46</v>
      </c>
      <c r="E1366">
        <v>2024</v>
      </c>
      <c r="F1366" s="1" t="s">
        <v>2813</v>
      </c>
      <c r="G1366" s="1" t="s">
        <v>3660</v>
      </c>
      <c r="H1366" s="1" t="s">
        <v>406</v>
      </c>
      <c r="I1366" s="1" t="s">
        <v>407</v>
      </c>
      <c r="J1366" s="1" t="s">
        <v>51</v>
      </c>
      <c r="K1366" s="3">
        <v>32.270000000000003</v>
      </c>
      <c r="L1366">
        <v>2</v>
      </c>
      <c r="M1366" s="3">
        <v>64.540000000000006</v>
      </c>
      <c r="N1366" s="1" t="s">
        <v>29</v>
      </c>
      <c r="O1366" s="1" t="s">
        <v>30</v>
      </c>
    </row>
    <row r="1367" spans="1:15" x14ac:dyDescent="0.3">
      <c r="A1367" s="1" t="s">
        <v>4282</v>
      </c>
      <c r="B1367" s="2">
        <v>45656</v>
      </c>
      <c r="C1367" s="1" t="s">
        <v>6667</v>
      </c>
      <c r="D1367" s="1" t="s">
        <v>107</v>
      </c>
      <c r="E1367">
        <v>2024</v>
      </c>
      <c r="F1367" s="1" t="s">
        <v>700</v>
      </c>
      <c r="G1367" s="1" t="s">
        <v>4283</v>
      </c>
      <c r="H1367" s="1" t="s">
        <v>989</v>
      </c>
      <c r="I1367" s="1" t="s">
        <v>990</v>
      </c>
      <c r="J1367" s="1" t="s">
        <v>20</v>
      </c>
      <c r="K1367" s="3">
        <v>18.25</v>
      </c>
      <c r="L1367">
        <v>2</v>
      </c>
      <c r="M1367" s="3">
        <v>36.5</v>
      </c>
      <c r="N1367" s="1" t="s">
        <v>21</v>
      </c>
      <c r="O1367" s="1" t="s">
        <v>22</v>
      </c>
    </row>
    <row r="1368" spans="1:15" x14ac:dyDescent="0.3">
      <c r="A1368" s="1" t="s">
        <v>4284</v>
      </c>
      <c r="B1368" s="2">
        <v>45356</v>
      </c>
      <c r="C1368" s="1" t="s">
        <v>6671</v>
      </c>
      <c r="D1368" s="1" t="s">
        <v>15</v>
      </c>
      <c r="E1368">
        <v>2024</v>
      </c>
      <c r="F1368" s="1" t="s">
        <v>2813</v>
      </c>
      <c r="G1368" s="1" t="s">
        <v>2814</v>
      </c>
      <c r="H1368" s="1" t="s">
        <v>2171</v>
      </c>
      <c r="I1368" s="1" t="s">
        <v>4285</v>
      </c>
      <c r="J1368" s="1" t="s">
        <v>51</v>
      </c>
      <c r="K1368" s="3">
        <v>29.93</v>
      </c>
      <c r="L1368">
        <v>5</v>
      </c>
      <c r="M1368" s="3">
        <v>149.65</v>
      </c>
      <c r="N1368" s="1" t="s">
        <v>21</v>
      </c>
      <c r="O1368" s="1" t="s">
        <v>44</v>
      </c>
    </row>
    <row r="1369" spans="1:15" x14ac:dyDescent="0.3">
      <c r="A1369" s="1" t="s">
        <v>4286</v>
      </c>
      <c r="B1369" s="2">
        <v>45807</v>
      </c>
      <c r="C1369" s="1" t="s">
        <v>6668</v>
      </c>
      <c r="D1369" s="1" t="s">
        <v>46</v>
      </c>
      <c r="E1369">
        <v>2025</v>
      </c>
      <c r="F1369" s="1" t="s">
        <v>4143</v>
      </c>
      <c r="G1369" s="1" t="s">
        <v>4144</v>
      </c>
      <c r="H1369" s="1" t="s">
        <v>568</v>
      </c>
      <c r="I1369" s="1" t="s">
        <v>3766</v>
      </c>
      <c r="J1369" s="1" t="s">
        <v>20</v>
      </c>
      <c r="K1369" s="3">
        <v>31.95</v>
      </c>
      <c r="L1369">
        <v>4</v>
      </c>
      <c r="M1369" s="3">
        <v>127.8</v>
      </c>
      <c r="N1369" s="1" t="s">
        <v>6669</v>
      </c>
      <c r="O1369" s="1" t="s">
        <v>37</v>
      </c>
    </row>
    <row r="1370" spans="1:15" x14ac:dyDescent="0.3">
      <c r="A1370" s="1" t="s">
        <v>4287</v>
      </c>
      <c r="B1370" s="2">
        <v>44927</v>
      </c>
      <c r="C1370" s="1" t="s">
        <v>6666</v>
      </c>
      <c r="D1370" s="1" t="s">
        <v>210</v>
      </c>
      <c r="E1370">
        <v>2023</v>
      </c>
      <c r="F1370" s="1" t="s">
        <v>700</v>
      </c>
      <c r="G1370" s="1" t="s">
        <v>1401</v>
      </c>
      <c r="H1370" s="1" t="s">
        <v>3113</v>
      </c>
      <c r="I1370" s="1" t="s">
        <v>3114</v>
      </c>
      <c r="J1370" s="1" t="s">
        <v>20</v>
      </c>
      <c r="K1370" s="3">
        <v>23.75</v>
      </c>
      <c r="L1370">
        <v>5</v>
      </c>
      <c r="M1370" s="3">
        <v>118.75</v>
      </c>
      <c r="N1370" s="1" t="s">
        <v>29</v>
      </c>
      <c r="O1370" s="1" t="s">
        <v>22</v>
      </c>
    </row>
    <row r="1371" spans="1:15" x14ac:dyDescent="0.3">
      <c r="A1371" s="1" t="s">
        <v>4288</v>
      </c>
      <c r="B1371" s="2">
        <v>45770</v>
      </c>
      <c r="C1371" s="1" t="s">
        <v>6670</v>
      </c>
      <c r="D1371" s="1" t="s">
        <v>82</v>
      </c>
      <c r="E1371">
        <v>2025</v>
      </c>
      <c r="F1371" s="1" t="s">
        <v>3109</v>
      </c>
      <c r="G1371" s="1" t="s">
        <v>4289</v>
      </c>
      <c r="H1371" s="1" t="s">
        <v>1487</v>
      </c>
      <c r="I1371" s="1" t="s">
        <v>1488</v>
      </c>
      <c r="J1371" s="1" t="s">
        <v>87</v>
      </c>
      <c r="K1371" s="3">
        <v>44.97</v>
      </c>
      <c r="L1371">
        <v>5</v>
      </c>
      <c r="M1371" s="3">
        <v>224.85</v>
      </c>
      <c r="N1371" s="1" t="s">
        <v>21</v>
      </c>
      <c r="O1371" s="1" t="s">
        <v>80</v>
      </c>
    </row>
    <row r="1372" spans="1:15" x14ac:dyDescent="0.3">
      <c r="A1372" s="1" t="s">
        <v>4290</v>
      </c>
      <c r="B1372" s="2">
        <v>44887</v>
      </c>
      <c r="C1372" s="1" t="s">
        <v>6671</v>
      </c>
      <c r="D1372" s="1" t="s">
        <v>54</v>
      </c>
      <c r="E1372">
        <v>2022</v>
      </c>
      <c r="F1372" s="1" t="s">
        <v>631</v>
      </c>
      <c r="G1372" s="1" t="s">
        <v>632</v>
      </c>
      <c r="H1372" s="1" t="s">
        <v>2590</v>
      </c>
      <c r="I1372" s="1" t="s">
        <v>4291</v>
      </c>
      <c r="J1372" s="1" t="s">
        <v>51</v>
      </c>
      <c r="K1372" s="3">
        <v>45.19</v>
      </c>
      <c r="L1372">
        <v>1</v>
      </c>
      <c r="M1372" s="3">
        <v>45.19</v>
      </c>
      <c r="N1372" s="1" t="s">
        <v>29</v>
      </c>
      <c r="O1372" s="1" t="s">
        <v>37</v>
      </c>
    </row>
    <row r="1373" spans="1:15" x14ac:dyDescent="0.3">
      <c r="A1373" s="1" t="s">
        <v>4292</v>
      </c>
      <c r="B1373" s="2">
        <v>44856</v>
      </c>
      <c r="C1373" s="1" t="s">
        <v>6673</v>
      </c>
      <c r="D1373" s="1" t="s">
        <v>133</v>
      </c>
      <c r="E1373">
        <v>2022</v>
      </c>
      <c r="F1373" s="1" t="s">
        <v>235</v>
      </c>
      <c r="G1373" s="1" t="s">
        <v>2427</v>
      </c>
      <c r="H1373" s="1" t="s">
        <v>161</v>
      </c>
      <c r="I1373" s="1" t="s">
        <v>1693</v>
      </c>
      <c r="J1373" s="1" t="s">
        <v>20</v>
      </c>
      <c r="K1373" s="3">
        <v>29.13</v>
      </c>
      <c r="L1373">
        <v>4</v>
      </c>
      <c r="M1373" s="3">
        <v>116.52</v>
      </c>
      <c r="N1373" s="1" t="s">
        <v>6669</v>
      </c>
      <c r="O1373" s="1" t="s">
        <v>22</v>
      </c>
    </row>
    <row r="1374" spans="1:15" x14ac:dyDescent="0.3">
      <c r="A1374" s="1" t="s">
        <v>4293</v>
      </c>
      <c r="B1374" s="2">
        <v>45318</v>
      </c>
      <c r="C1374" s="1" t="s">
        <v>6673</v>
      </c>
      <c r="D1374" s="1" t="s">
        <v>210</v>
      </c>
      <c r="E1374">
        <v>2024</v>
      </c>
      <c r="F1374" s="1" t="s">
        <v>4294</v>
      </c>
      <c r="G1374" s="1" t="s">
        <v>4295</v>
      </c>
      <c r="H1374" s="1" t="s">
        <v>191</v>
      </c>
      <c r="I1374" s="1" t="s">
        <v>4296</v>
      </c>
      <c r="J1374" s="1" t="s">
        <v>20</v>
      </c>
      <c r="K1374" s="3">
        <v>20.149999999999999</v>
      </c>
      <c r="L1374">
        <v>1</v>
      </c>
      <c r="M1374" s="3">
        <v>20.149999999999999</v>
      </c>
      <c r="N1374" s="1" t="s">
        <v>6669</v>
      </c>
      <c r="O1374" s="1" t="s">
        <v>30</v>
      </c>
    </row>
    <row r="1375" spans="1:15" x14ac:dyDescent="0.3">
      <c r="A1375" s="1" t="s">
        <v>4297</v>
      </c>
      <c r="B1375" s="2">
        <v>45432</v>
      </c>
      <c r="C1375" s="1" t="s">
        <v>6667</v>
      </c>
      <c r="D1375" s="1" t="s">
        <v>46</v>
      </c>
      <c r="E1375">
        <v>2024</v>
      </c>
      <c r="F1375" s="1" t="s">
        <v>2615</v>
      </c>
      <c r="G1375" s="1" t="s">
        <v>4298</v>
      </c>
      <c r="H1375" s="1" t="s">
        <v>4189</v>
      </c>
      <c r="I1375" s="1" t="s">
        <v>4299</v>
      </c>
      <c r="J1375" s="1" t="s">
        <v>87</v>
      </c>
      <c r="K1375" s="3">
        <v>36.6</v>
      </c>
      <c r="L1375">
        <v>4</v>
      </c>
      <c r="M1375" s="3">
        <v>146.4</v>
      </c>
      <c r="N1375" s="1" t="s">
        <v>88</v>
      </c>
      <c r="O1375" s="1" t="s">
        <v>52</v>
      </c>
    </row>
    <row r="1376" spans="1:15" x14ac:dyDescent="0.3">
      <c r="A1376" s="1" t="s">
        <v>4300</v>
      </c>
      <c r="B1376" s="2">
        <v>45642</v>
      </c>
      <c r="C1376" s="1" t="s">
        <v>6667</v>
      </c>
      <c r="D1376" s="1" t="s">
        <v>107</v>
      </c>
      <c r="E1376">
        <v>2024</v>
      </c>
      <c r="F1376" s="1" t="s">
        <v>4301</v>
      </c>
      <c r="G1376" s="1" t="s">
        <v>4302</v>
      </c>
      <c r="H1376" s="1" t="s">
        <v>4303</v>
      </c>
      <c r="I1376" s="1" t="s">
        <v>4304</v>
      </c>
      <c r="J1376" s="1" t="s">
        <v>51</v>
      </c>
      <c r="K1376" s="3">
        <v>44.42</v>
      </c>
      <c r="L1376">
        <v>4</v>
      </c>
      <c r="M1376" s="3">
        <v>177.68</v>
      </c>
      <c r="N1376" s="1" t="s">
        <v>29</v>
      </c>
      <c r="O1376" s="1" t="s">
        <v>37</v>
      </c>
    </row>
    <row r="1377" spans="1:15" x14ac:dyDescent="0.3">
      <c r="A1377" s="1" t="s">
        <v>4305</v>
      </c>
      <c r="B1377" s="2">
        <v>45536</v>
      </c>
      <c r="C1377" s="1" t="s">
        <v>6666</v>
      </c>
      <c r="D1377" s="1" t="s">
        <v>60</v>
      </c>
      <c r="E1377">
        <v>2024</v>
      </c>
      <c r="F1377" s="1" t="s">
        <v>3353</v>
      </c>
      <c r="G1377" s="1" t="s">
        <v>4306</v>
      </c>
      <c r="H1377" s="1" t="s">
        <v>4307</v>
      </c>
      <c r="I1377" s="1" t="s">
        <v>4308</v>
      </c>
      <c r="J1377" s="1" t="s">
        <v>87</v>
      </c>
      <c r="K1377" s="3">
        <v>38.32</v>
      </c>
      <c r="L1377">
        <v>2</v>
      </c>
      <c r="M1377" s="3">
        <v>76.64</v>
      </c>
      <c r="N1377" s="1" t="s">
        <v>88</v>
      </c>
      <c r="O1377" s="1" t="s">
        <v>52</v>
      </c>
    </row>
    <row r="1378" spans="1:15" x14ac:dyDescent="0.3">
      <c r="A1378" s="1" t="s">
        <v>4309</v>
      </c>
      <c r="B1378" s="2">
        <v>45637</v>
      </c>
      <c r="C1378" s="1" t="s">
        <v>6670</v>
      </c>
      <c r="D1378" s="1" t="s">
        <v>107</v>
      </c>
      <c r="E1378">
        <v>2024</v>
      </c>
      <c r="F1378" s="1" t="s">
        <v>611</v>
      </c>
      <c r="G1378" s="1" t="s">
        <v>3119</v>
      </c>
      <c r="H1378" s="1" t="s">
        <v>1546</v>
      </c>
      <c r="I1378" s="1" t="s">
        <v>1547</v>
      </c>
      <c r="J1378" s="1" t="s">
        <v>70</v>
      </c>
      <c r="K1378" s="3">
        <v>15.84</v>
      </c>
      <c r="L1378">
        <v>3</v>
      </c>
      <c r="M1378" s="3">
        <v>47.52</v>
      </c>
      <c r="N1378" s="1" t="s">
        <v>6669</v>
      </c>
      <c r="O1378" s="1" t="s">
        <v>52</v>
      </c>
    </row>
    <row r="1379" spans="1:15" x14ac:dyDescent="0.3">
      <c r="A1379" s="1" t="s">
        <v>4310</v>
      </c>
      <c r="B1379" s="2">
        <v>45115</v>
      </c>
      <c r="C1379" s="1" t="s">
        <v>6673</v>
      </c>
      <c r="D1379" s="1" t="s">
        <v>32</v>
      </c>
      <c r="E1379">
        <v>2023</v>
      </c>
      <c r="F1379" s="1" t="s">
        <v>1264</v>
      </c>
      <c r="G1379" s="1" t="s">
        <v>4311</v>
      </c>
      <c r="H1379" s="1" t="s">
        <v>1205</v>
      </c>
      <c r="I1379" s="1" t="s">
        <v>4312</v>
      </c>
      <c r="J1379" s="1" t="s">
        <v>87</v>
      </c>
      <c r="K1379" s="3">
        <v>34.409999999999997</v>
      </c>
      <c r="L1379">
        <v>2</v>
      </c>
      <c r="M1379" s="3">
        <v>68.819999999999993</v>
      </c>
      <c r="N1379" s="1" t="s">
        <v>21</v>
      </c>
      <c r="O1379" s="1" t="s">
        <v>193</v>
      </c>
    </row>
    <row r="1380" spans="1:15" x14ac:dyDescent="0.3">
      <c r="A1380" s="1" t="s">
        <v>4313</v>
      </c>
      <c r="B1380" s="2">
        <v>45369</v>
      </c>
      <c r="C1380" s="1" t="s">
        <v>6667</v>
      </c>
      <c r="D1380" s="1" t="s">
        <v>15</v>
      </c>
      <c r="E1380">
        <v>2024</v>
      </c>
      <c r="F1380" s="1" t="s">
        <v>3781</v>
      </c>
      <c r="G1380" s="1" t="s">
        <v>3782</v>
      </c>
      <c r="H1380" s="1" t="s">
        <v>2796</v>
      </c>
      <c r="I1380" s="1" t="s">
        <v>4314</v>
      </c>
      <c r="J1380" s="1" t="s">
        <v>20</v>
      </c>
      <c r="K1380" s="3">
        <v>34.200000000000003</v>
      </c>
      <c r="L1380">
        <v>2</v>
      </c>
      <c r="M1380" s="3">
        <v>68.400000000000006</v>
      </c>
      <c r="N1380" s="1" t="s">
        <v>29</v>
      </c>
      <c r="O1380" s="1" t="s">
        <v>22</v>
      </c>
    </row>
    <row r="1381" spans="1:15" x14ac:dyDescent="0.3">
      <c r="A1381" s="1" t="s">
        <v>4315</v>
      </c>
      <c r="B1381" s="2">
        <v>45519</v>
      </c>
      <c r="C1381" s="1" t="s">
        <v>6672</v>
      </c>
      <c r="D1381" s="1" t="s">
        <v>90</v>
      </c>
      <c r="E1381">
        <v>2024</v>
      </c>
      <c r="F1381" s="1" t="s">
        <v>4316</v>
      </c>
      <c r="G1381" s="1" t="s">
        <v>4317</v>
      </c>
      <c r="H1381" s="1" t="s">
        <v>878</v>
      </c>
      <c r="I1381" s="1" t="s">
        <v>879</v>
      </c>
      <c r="J1381" s="1" t="s">
        <v>51</v>
      </c>
      <c r="K1381" s="3">
        <v>32</v>
      </c>
      <c r="L1381">
        <v>2</v>
      </c>
      <c r="M1381" s="3">
        <v>64</v>
      </c>
      <c r="N1381" s="1" t="s">
        <v>21</v>
      </c>
      <c r="O1381" s="1" t="s">
        <v>95</v>
      </c>
    </row>
    <row r="1382" spans="1:15" x14ac:dyDescent="0.3">
      <c r="A1382" s="1" t="s">
        <v>4318</v>
      </c>
      <c r="B1382" s="2">
        <v>45015</v>
      </c>
      <c r="C1382" s="1" t="s">
        <v>6672</v>
      </c>
      <c r="D1382" s="1" t="s">
        <v>15</v>
      </c>
      <c r="E1382">
        <v>2023</v>
      </c>
      <c r="F1382" s="1" t="s">
        <v>102</v>
      </c>
      <c r="G1382" s="1" t="s">
        <v>4319</v>
      </c>
      <c r="H1382" s="1" t="s">
        <v>1029</v>
      </c>
      <c r="I1382" s="1" t="s">
        <v>1030</v>
      </c>
      <c r="J1382" s="1" t="s">
        <v>70</v>
      </c>
      <c r="K1382" s="3">
        <v>26.86</v>
      </c>
      <c r="L1382">
        <v>2</v>
      </c>
      <c r="M1382" s="3">
        <v>53.72</v>
      </c>
      <c r="N1382" s="1" t="s">
        <v>21</v>
      </c>
      <c r="O1382" s="1" t="s">
        <v>22</v>
      </c>
    </row>
    <row r="1383" spans="1:15" x14ac:dyDescent="0.3">
      <c r="A1383" s="1" t="s">
        <v>4320</v>
      </c>
      <c r="B1383" s="2">
        <v>45560</v>
      </c>
      <c r="C1383" s="1" t="s">
        <v>6670</v>
      </c>
      <c r="D1383" s="1" t="s">
        <v>60</v>
      </c>
      <c r="E1383">
        <v>2024</v>
      </c>
      <c r="F1383" s="1" t="s">
        <v>4321</v>
      </c>
      <c r="G1383" s="1" t="s">
        <v>4322</v>
      </c>
      <c r="H1383" s="1" t="s">
        <v>3425</v>
      </c>
      <c r="I1383" s="1" t="s">
        <v>3426</v>
      </c>
      <c r="J1383" s="1" t="s">
        <v>51</v>
      </c>
      <c r="K1383" s="3">
        <v>17.079999999999998</v>
      </c>
      <c r="L1383">
        <v>1</v>
      </c>
      <c r="M1383" s="3">
        <v>17.079999999999998</v>
      </c>
      <c r="N1383" s="1" t="s">
        <v>29</v>
      </c>
      <c r="O1383" s="1" t="s">
        <v>52</v>
      </c>
    </row>
    <row r="1384" spans="1:15" x14ac:dyDescent="0.3">
      <c r="A1384" s="1" t="s">
        <v>4323</v>
      </c>
      <c r="B1384" s="2">
        <v>45638</v>
      </c>
      <c r="C1384" s="1" t="s">
        <v>6672</v>
      </c>
      <c r="D1384" s="1" t="s">
        <v>107</v>
      </c>
      <c r="E1384">
        <v>2024</v>
      </c>
      <c r="F1384" s="1" t="s">
        <v>4324</v>
      </c>
      <c r="G1384" s="1" t="s">
        <v>4325</v>
      </c>
      <c r="H1384" s="1" t="s">
        <v>4326</v>
      </c>
      <c r="I1384" s="1" t="s">
        <v>4327</v>
      </c>
      <c r="J1384" s="1" t="s">
        <v>20</v>
      </c>
      <c r="K1384" s="3">
        <v>42.34</v>
      </c>
      <c r="L1384">
        <v>4</v>
      </c>
      <c r="M1384" s="3">
        <v>169.36</v>
      </c>
      <c r="N1384" s="1" t="s">
        <v>6669</v>
      </c>
      <c r="O1384" s="1" t="s">
        <v>44</v>
      </c>
    </row>
    <row r="1385" spans="1:15" x14ac:dyDescent="0.3">
      <c r="A1385" s="1" t="s">
        <v>4328</v>
      </c>
      <c r="B1385" s="2">
        <v>45054</v>
      </c>
      <c r="C1385" s="1" t="s">
        <v>6667</v>
      </c>
      <c r="D1385" s="1" t="s">
        <v>46</v>
      </c>
      <c r="E1385">
        <v>2023</v>
      </c>
      <c r="F1385" s="1" t="s">
        <v>705</v>
      </c>
      <c r="G1385" s="1" t="s">
        <v>706</v>
      </c>
      <c r="H1385" s="1" t="s">
        <v>1314</v>
      </c>
      <c r="I1385" s="1" t="s">
        <v>3723</v>
      </c>
      <c r="J1385" s="1" t="s">
        <v>20</v>
      </c>
      <c r="K1385" s="3">
        <v>43.71</v>
      </c>
      <c r="L1385">
        <v>1</v>
      </c>
      <c r="M1385" s="3">
        <v>43.71</v>
      </c>
      <c r="N1385" s="1" t="s">
        <v>6669</v>
      </c>
      <c r="O1385" s="1" t="s">
        <v>22</v>
      </c>
    </row>
    <row r="1386" spans="1:15" x14ac:dyDescent="0.3">
      <c r="A1386" s="1" t="s">
        <v>4329</v>
      </c>
      <c r="B1386" s="2">
        <v>45649</v>
      </c>
      <c r="C1386" s="1" t="s">
        <v>6667</v>
      </c>
      <c r="D1386" s="1" t="s">
        <v>107</v>
      </c>
      <c r="E1386">
        <v>2024</v>
      </c>
      <c r="F1386" s="1" t="s">
        <v>1388</v>
      </c>
      <c r="G1386" s="1" t="s">
        <v>3376</v>
      </c>
      <c r="H1386" s="1" t="s">
        <v>1158</v>
      </c>
      <c r="I1386" s="1" t="s">
        <v>3448</v>
      </c>
      <c r="J1386" s="1" t="s">
        <v>20</v>
      </c>
      <c r="K1386" s="3">
        <v>14.55</v>
      </c>
      <c r="L1386">
        <v>3</v>
      </c>
      <c r="M1386" s="3">
        <v>43.65</v>
      </c>
      <c r="N1386" s="1" t="s">
        <v>21</v>
      </c>
      <c r="O1386" s="1" t="s">
        <v>44</v>
      </c>
    </row>
    <row r="1387" spans="1:15" x14ac:dyDescent="0.3">
      <c r="A1387" s="1" t="s">
        <v>4330</v>
      </c>
      <c r="B1387" s="2">
        <v>45308</v>
      </c>
      <c r="C1387" s="1" t="s">
        <v>6670</v>
      </c>
      <c r="D1387" s="1" t="s">
        <v>210</v>
      </c>
      <c r="E1387">
        <v>2024</v>
      </c>
      <c r="F1387" s="1" t="s">
        <v>2870</v>
      </c>
      <c r="G1387" s="1" t="s">
        <v>2871</v>
      </c>
      <c r="H1387" s="1" t="s">
        <v>1762</v>
      </c>
      <c r="I1387" s="1" t="s">
        <v>1763</v>
      </c>
      <c r="J1387" s="1" t="s">
        <v>51</v>
      </c>
      <c r="K1387" s="3">
        <v>5.08</v>
      </c>
      <c r="L1387">
        <v>4</v>
      </c>
      <c r="M1387" s="3">
        <v>20.32</v>
      </c>
      <c r="N1387" s="1" t="s">
        <v>21</v>
      </c>
      <c r="O1387" s="1" t="s">
        <v>44</v>
      </c>
    </row>
    <row r="1388" spans="1:15" x14ac:dyDescent="0.3">
      <c r="A1388" s="1" t="s">
        <v>4331</v>
      </c>
      <c r="B1388" s="2">
        <v>45014</v>
      </c>
      <c r="C1388" s="1" t="s">
        <v>6670</v>
      </c>
      <c r="D1388" s="1" t="s">
        <v>15</v>
      </c>
      <c r="E1388">
        <v>2023</v>
      </c>
      <c r="F1388" s="1" t="s">
        <v>3493</v>
      </c>
      <c r="G1388" s="1" t="s">
        <v>4332</v>
      </c>
      <c r="H1388" s="1" t="s">
        <v>4333</v>
      </c>
      <c r="I1388" s="1" t="s">
        <v>4334</v>
      </c>
      <c r="J1388" s="1" t="s">
        <v>70</v>
      </c>
      <c r="K1388" s="3">
        <v>16.45</v>
      </c>
      <c r="L1388">
        <v>1</v>
      </c>
      <c r="M1388" s="3">
        <v>16.45</v>
      </c>
      <c r="N1388" s="1" t="s">
        <v>29</v>
      </c>
      <c r="O1388" s="1" t="s">
        <v>52</v>
      </c>
    </row>
    <row r="1389" spans="1:15" x14ac:dyDescent="0.3">
      <c r="A1389" s="1" t="s">
        <v>4335</v>
      </c>
      <c r="B1389" s="2">
        <v>45572</v>
      </c>
      <c r="C1389" s="1" t="s">
        <v>6667</v>
      </c>
      <c r="D1389" s="1" t="s">
        <v>133</v>
      </c>
      <c r="E1389">
        <v>2024</v>
      </c>
      <c r="F1389" s="1" t="s">
        <v>47</v>
      </c>
      <c r="G1389" s="1" t="s">
        <v>48</v>
      </c>
      <c r="H1389" s="1" t="s">
        <v>936</v>
      </c>
      <c r="I1389" s="1" t="s">
        <v>1292</v>
      </c>
      <c r="J1389" s="1" t="s">
        <v>20</v>
      </c>
      <c r="K1389" s="3">
        <v>23.41</v>
      </c>
      <c r="L1389">
        <v>2</v>
      </c>
      <c r="M1389" s="3">
        <v>46.82</v>
      </c>
      <c r="N1389" s="1" t="s">
        <v>6669</v>
      </c>
      <c r="O1389" s="1" t="s">
        <v>30</v>
      </c>
    </row>
    <row r="1390" spans="1:15" x14ac:dyDescent="0.3">
      <c r="A1390" s="1" t="s">
        <v>4336</v>
      </c>
      <c r="B1390" s="2">
        <v>45096</v>
      </c>
      <c r="C1390" s="1" t="s">
        <v>6667</v>
      </c>
      <c r="D1390" s="1" t="s">
        <v>24</v>
      </c>
      <c r="E1390">
        <v>2023</v>
      </c>
      <c r="F1390" s="1" t="s">
        <v>898</v>
      </c>
      <c r="G1390" s="1" t="s">
        <v>899</v>
      </c>
      <c r="H1390" s="1" t="s">
        <v>1948</v>
      </c>
      <c r="I1390" s="1" t="s">
        <v>3292</v>
      </c>
      <c r="J1390" s="1" t="s">
        <v>20</v>
      </c>
      <c r="K1390" s="3">
        <v>20.66</v>
      </c>
      <c r="L1390">
        <v>1</v>
      </c>
      <c r="M1390" s="3">
        <v>20.66</v>
      </c>
      <c r="N1390" s="1" t="s">
        <v>29</v>
      </c>
      <c r="O1390" s="1" t="s">
        <v>30</v>
      </c>
    </row>
    <row r="1391" spans="1:15" x14ac:dyDescent="0.3">
      <c r="A1391" s="1" t="s">
        <v>4337</v>
      </c>
      <c r="B1391" s="2">
        <v>45253</v>
      </c>
      <c r="C1391" s="1" t="s">
        <v>6672</v>
      </c>
      <c r="D1391" s="1" t="s">
        <v>54</v>
      </c>
      <c r="E1391">
        <v>2023</v>
      </c>
      <c r="F1391" s="1" t="s">
        <v>1600</v>
      </c>
      <c r="G1391" s="1" t="s">
        <v>1601</v>
      </c>
      <c r="H1391" s="1" t="s">
        <v>4338</v>
      </c>
      <c r="I1391" s="1" t="s">
        <v>4339</v>
      </c>
      <c r="J1391" s="1" t="s">
        <v>51</v>
      </c>
      <c r="K1391" s="3">
        <v>8.26</v>
      </c>
      <c r="L1391">
        <v>2</v>
      </c>
      <c r="M1391" s="3">
        <v>16.52</v>
      </c>
      <c r="N1391" s="1" t="s">
        <v>21</v>
      </c>
      <c r="O1391" s="1" t="s">
        <v>193</v>
      </c>
    </row>
    <row r="1392" spans="1:15" x14ac:dyDescent="0.3">
      <c r="A1392" s="1" t="s">
        <v>4340</v>
      </c>
      <c r="B1392" s="2">
        <v>45632</v>
      </c>
      <c r="C1392" s="1" t="s">
        <v>6668</v>
      </c>
      <c r="D1392" s="1" t="s">
        <v>107</v>
      </c>
      <c r="E1392">
        <v>2024</v>
      </c>
      <c r="F1392" s="1" t="s">
        <v>715</v>
      </c>
      <c r="G1392" s="1" t="s">
        <v>4341</v>
      </c>
      <c r="H1392" s="1" t="s">
        <v>3645</v>
      </c>
      <c r="I1392" s="1" t="s">
        <v>3646</v>
      </c>
      <c r="J1392" s="1" t="s">
        <v>51</v>
      </c>
      <c r="K1392" s="3">
        <v>17.78</v>
      </c>
      <c r="L1392">
        <v>1</v>
      </c>
      <c r="M1392" s="3">
        <v>17.78</v>
      </c>
      <c r="N1392" s="1" t="s">
        <v>6669</v>
      </c>
      <c r="O1392" s="1" t="s">
        <v>52</v>
      </c>
    </row>
    <row r="1393" spans="1:15" x14ac:dyDescent="0.3">
      <c r="A1393" s="1" t="s">
        <v>4342</v>
      </c>
      <c r="B1393" s="2">
        <v>45697</v>
      </c>
      <c r="C1393" s="1" t="s">
        <v>6666</v>
      </c>
      <c r="D1393" s="1" t="s">
        <v>39</v>
      </c>
      <c r="E1393">
        <v>2025</v>
      </c>
      <c r="F1393" s="1" t="s">
        <v>368</v>
      </c>
      <c r="G1393" s="1" t="s">
        <v>369</v>
      </c>
      <c r="H1393" s="1" t="s">
        <v>393</v>
      </c>
      <c r="I1393" s="1" t="s">
        <v>3184</v>
      </c>
      <c r="J1393" s="1" t="s">
        <v>20</v>
      </c>
      <c r="K1393" s="3">
        <v>40.42</v>
      </c>
      <c r="L1393">
        <v>5</v>
      </c>
      <c r="M1393" s="3">
        <v>202.1</v>
      </c>
      <c r="N1393" s="1" t="s">
        <v>6669</v>
      </c>
      <c r="O1393" s="1" t="s">
        <v>95</v>
      </c>
    </row>
    <row r="1394" spans="1:15" x14ac:dyDescent="0.3">
      <c r="A1394" s="1" t="s">
        <v>4343</v>
      </c>
      <c r="B1394" s="2">
        <v>45240</v>
      </c>
      <c r="C1394" s="1" t="s">
        <v>6668</v>
      </c>
      <c r="D1394" s="1" t="s">
        <v>54</v>
      </c>
      <c r="E1394">
        <v>2023</v>
      </c>
      <c r="F1394" s="1" t="s">
        <v>285</v>
      </c>
      <c r="G1394" s="1" t="s">
        <v>3709</v>
      </c>
      <c r="H1394" s="1" t="s">
        <v>923</v>
      </c>
      <c r="I1394" s="1" t="s">
        <v>4344</v>
      </c>
      <c r="J1394" s="1" t="s">
        <v>70</v>
      </c>
      <c r="K1394" s="3">
        <v>39.840000000000003</v>
      </c>
      <c r="L1394">
        <v>2</v>
      </c>
      <c r="M1394" s="3">
        <v>79.680000000000007</v>
      </c>
      <c r="N1394" s="1" t="s">
        <v>21</v>
      </c>
      <c r="O1394" s="1" t="s">
        <v>80</v>
      </c>
    </row>
    <row r="1395" spans="1:15" x14ac:dyDescent="0.3">
      <c r="A1395" s="1" t="s">
        <v>4345</v>
      </c>
      <c r="B1395" s="2">
        <v>45636</v>
      </c>
      <c r="C1395" s="1" t="s">
        <v>6671</v>
      </c>
      <c r="D1395" s="1" t="s">
        <v>107</v>
      </c>
      <c r="E1395">
        <v>2024</v>
      </c>
      <c r="F1395" s="1" t="s">
        <v>2295</v>
      </c>
      <c r="G1395" s="1" t="s">
        <v>2296</v>
      </c>
      <c r="H1395" s="1" t="s">
        <v>4346</v>
      </c>
      <c r="I1395" s="1" t="s">
        <v>4347</v>
      </c>
      <c r="J1395" s="1" t="s">
        <v>70</v>
      </c>
      <c r="K1395" s="3">
        <v>15.79</v>
      </c>
      <c r="L1395">
        <v>2</v>
      </c>
      <c r="M1395" s="3">
        <v>31.58</v>
      </c>
      <c r="N1395" s="1" t="s">
        <v>6669</v>
      </c>
      <c r="O1395" s="1" t="s">
        <v>22</v>
      </c>
    </row>
    <row r="1396" spans="1:15" x14ac:dyDescent="0.3">
      <c r="A1396" s="1" t="s">
        <v>4348</v>
      </c>
      <c r="B1396" s="2">
        <v>44849</v>
      </c>
      <c r="C1396" s="1" t="s">
        <v>6673</v>
      </c>
      <c r="D1396" s="1" t="s">
        <v>133</v>
      </c>
      <c r="E1396">
        <v>2022</v>
      </c>
      <c r="F1396" s="1" t="s">
        <v>1616</v>
      </c>
      <c r="G1396" s="1" t="s">
        <v>1617</v>
      </c>
      <c r="H1396" s="1" t="s">
        <v>4266</v>
      </c>
      <c r="I1396" s="1" t="s">
        <v>4349</v>
      </c>
      <c r="J1396" s="1" t="s">
        <v>20</v>
      </c>
      <c r="K1396" s="3">
        <v>6.57</v>
      </c>
      <c r="L1396">
        <v>1</v>
      </c>
      <c r="M1396" s="3">
        <v>6.57</v>
      </c>
      <c r="N1396" s="1" t="s">
        <v>6669</v>
      </c>
      <c r="O1396" s="1" t="s">
        <v>22</v>
      </c>
    </row>
    <row r="1397" spans="1:15" x14ac:dyDescent="0.3">
      <c r="A1397" s="1" t="s">
        <v>4350</v>
      </c>
      <c r="B1397" s="2">
        <v>45505</v>
      </c>
      <c r="C1397" s="1" t="s">
        <v>6672</v>
      </c>
      <c r="D1397" s="1" t="s">
        <v>90</v>
      </c>
      <c r="E1397">
        <v>2024</v>
      </c>
      <c r="F1397" s="1" t="s">
        <v>1095</v>
      </c>
      <c r="G1397" s="1" t="s">
        <v>1096</v>
      </c>
      <c r="H1397" s="1" t="s">
        <v>1899</v>
      </c>
      <c r="I1397" s="1" t="s">
        <v>1900</v>
      </c>
      <c r="J1397" s="1" t="s">
        <v>70</v>
      </c>
      <c r="K1397" s="3">
        <v>16.07</v>
      </c>
      <c r="L1397">
        <v>3</v>
      </c>
      <c r="M1397" s="3">
        <v>48.21</v>
      </c>
      <c r="N1397" s="1" t="s">
        <v>21</v>
      </c>
      <c r="O1397" s="1" t="s">
        <v>95</v>
      </c>
    </row>
    <row r="1398" spans="1:15" x14ac:dyDescent="0.3">
      <c r="A1398" s="1" t="s">
        <v>4351</v>
      </c>
      <c r="B1398" s="2">
        <v>45346</v>
      </c>
      <c r="C1398" s="1" t="s">
        <v>6673</v>
      </c>
      <c r="D1398" s="1" t="s">
        <v>39</v>
      </c>
      <c r="E1398">
        <v>2024</v>
      </c>
      <c r="F1398" s="1" t="s">
        <v>1465</v>
      </c>
      <c r="G1398" s="1" t="s">
        <v>4352</v>
      </c>
      <c r="H1398" s="1" t="s">
        <v>2234</v>
      </c>
      <c r="I1398" s="1" t="s">
        <v>4353</v>
      </c>
      <c r="J1398" s="1" t="s">
        <v>51</v>
      </c>
      <c r="K1398" s="3">
        <v>9.31</v>
      </c>
      <c r="L1398">
        <v>1</v>
      </c>
      <c r="M1398" s="3">
        <v>9.31</v>
      </c>
      <c r="N1398" s="1" t="s">
        <v>88</v>
      </c>
      <c r="O1398" s="1" t="s">
        <v>22</v>
      </c>
    </row>
    <row r="1399" spans="1:15" x14ac:dyDescent="0.3">
      <c r="A1399" s="1" t="s">
        <v>4354</v>
      </c>
      <c r="B1399" s="2">
        <v>45284</v>
      </c>
      <c r="C1399" s="1" t="s">
        <v>6666</v>
      </c>
      <c r="D1399" s="1" t="s">
        <v>107</v>
      </c>
      <c r="E1399">
        <v>2023</v>
      </c>
      <c r="F1399" s="1" t="s">
        <v>737</v>
      </c>
      <c r="G1399" s="1" t="s">
        <v>1629</v>
      </c>
      <c r="H1399" s="1" t="s">
        <v>4355</v>
      </c>
      <c r="I1399" s="1" t="s">
        <v>4356</v>
      </c>
      <c r="J1399" s="1" t="s">
        <v>20</v>
      </c>
      <c r="K1399" s="3">
        <v>34.58</v>
      </c>
      <c r="L1399">
        <v>1</v>
      </c>
      <c r="M1399" s="3">
        <v>34.58</v>
      </c>
      <c r="N1399" s="1" t="s">
        <v>6669</v>
      </c>
      <c r="O1399" s="1" t="s">
        <v>22</v>
      </c>
    </row>
    <row r="1400" spans="1:15" x14ac:dyDescent="0.3">
      <c r="A1400" s="1" t="s">
        <v>4357</v>
      </c>
      <c r="B1400" s="2">
        <v>44963</v>
      </c>
      <c r="C1400" s="1" t="s">
        <v>6667</v>
      </c>
      <c r="D1400" s="1" t="s">
        <v>39</v>
      </c>
      <c r="E1400">
        <v>2023</v>
      </c>
      <c r="F1400" s="1" t="s">
        <v>997</v>
      </c>
      <c r="G1400" s="1" t="s">
        <v>998</v>
      </c>
      <c r="H1400" s="1" t="s">
        <v>1825</v>
      </c>
      <c r="I1400" s="1" t="s">
        <v>4358</v>
      </c>
      <c r="J1400" s="1" t="s">
        <v>70</v>
      </c>
      <c r="K1400" s="3">
        <v>48.76</v>
      </c>
      <c r="L1400">
        <v>4</v>
      </c>
      <c r="M1400" s="3">
        <v>195.04</v>
      </c>
      <c r="N1400" s="1" t="s">
        <v>29</v>
      </c>
      <c r="O1400" s="1" t="s">
        <v>44</v>
      </c>
    </row>
    <row r="1401" spans="1:15" x14ac:dyDescent="0.3">
      <c r="A1401" s="1" t="s">
        <v>4359</v>
      </c>
      <c r="B1401" s="2">
        <v>45286</v>
      </c>
      <c r="C1401" s="1" t="s">
        <v>6671</v>
      </c>
      <c r="D1401" s="1" t="s">
        <v>107</v>
      </c>
      <c r="E1401">
        <v>2023</v>
      </c>
      <c r="F1401" s="1" t="s">
        <v>3553</v>
      </c>
      <c r="G1401" s="1" t="s">
        <v>3554</v>
      </c>
      <c r="H1401" s="1" t="s">
        <v>1004</v>
      </c>
      <c r="I1401" s="1" t="s">
        <v>1005</v>
      </c>
      <c r="J1401" s="1" t="s">
        <v>20</v>
      </c>
      <c r="K1401" s="3">
        <v>25.19</v>
      </c>
      <c r="L1401">
        <v>5</v>
      </c>
      <c r="M1401" s="3">
        <v>125.95</v>
      </c>
      <c r="N1401" s="1" t="s">
        <v>29</v>
      </c>
      <c r="O1401" s="1" t="s">
        <v>22</v>
      </c>
    </row>
    <row r="1402" spans="1:15" x14ac:dyDescent="0.3">
      <c r="A1402" s="1" t="s">
        <v>4360</v>
      </c>
      <c r="B1402" s="2">
        <v>44827</v>
      </c>
      <c r="C1402" s="1" t="s">
        <v>6668</v>
      </c>
      <c r="D1402" s="1" t="s">
        <v>60</v>
      </c>
      <c r="E1402">
        <v>2022</v>
      </c>
      <c r="F1402" s="1" t="s">
        <v>404</v>
      </c>
      <c r="G1402" s="1" t="s">
        <v>405</v>
      </c>
      <c r="H1402" s="1" t="s">
        <v>2151</v>
      </c>
      <c r="I1402" s="1" t="s">
        <v>2152</v>
      </c>
      <c r="J1402" s="1" t="s">
        <v>20</v>
      </c>
      <c r="K1402" s="3">
        <v>29.27</v>
      </c>
      <c r="L1402">
        <v>5</v>
      </c>
      <c r="M1402" s="3">
        <v>146.35</v>
      </c>
      <c r="N1402" s="1" t="s">
        <v>29</v>
      </c>
      <c r="O1402" s="1" t="s">
        <v>22</v>
      </c>
    </row>
    <row r="1403" spans="1:15" x14ac:dyDescent="0.3">
      <c r="A1403" s="1" t="s">
        <v>4361</v>
      </c>
      <c r="B1403" s="2">
        <v>45204</v>
      </c>
      <c r="C1403" s="1" t="s">
        <v>6672</v>
      </c>
      <c r="D1403" s="1" t="s">
        <v>133</v>
      </c>
      <c r="E1403">
        <v>2023</v>
      </c>
      <c r="F1403" s="1" t="s">
        <v>4362</v>
      </c>
      <c r="G1403" s="1" t="s">
        <v>4363</v>
      </c>
      <c r="H1403" s="1" t="s">
        <v>1007</v>
      </c>
      <c r="I1403" s="1" t="s">
        <v>1635</v>
      </c>
      <c r="J1403" s="1" t="s">
        <v>70</v>
      </c>
      <c r="K1403" s="3">
        <v>18.57</v>
      </c>
      <c r="L1403">
        <v>1</v>
      </c>
      <c r="M1403" s="3">
        <v>18.57</v>
      </c>
      <c r="N1403" s="1" t="s">
        <v>6669</v>
      </c>
      <c r="O1403" s="1" t="s">
        <v>37</v>
      </c>
    </row>
    <row r="1404" spans="1:15" x14ac:dyDescent="0.3">
      <c r="A1404" s="1" t="s">
        <v>4364</v>
      </c>
      <c r="B1404" s="2">
        <v>45515</v>
      </c>
      <c r="C1404" s="1" t="s">
        <v>6666</v>
      </c>
      <c r="D1404" s="1" t="s">
        <v>90</v>
      </c>
      <c r="E1404">
        <v>2024</v>
      </c>
      <c r="F1404" s="1" t="s">
        <v>1106</v>
      </c>
      <c r="G1404" s="1" t="s">
        <v>1107</v>
      </c>
      <c r="H1404" s="1" t="s">
        <v>4365</v>
      </c>
      <c r="I1404" s="1" t="s">
        <v>4366</v>
      </c>
      <c r="J1404" s="1" t="s">
        <v>70</v>
      </c>
      <c r="K1404" s="3">
        <v>43.85</v>
      </c>
      <c r="L1404">
        <v>3</v>
      </c>
      <c r="M1404" s="3">
        <v>131.55000000000001</v>
      </c>
      <c r="N1404" s="1" t="s">
        <v>29</v>
      </c>
      <c r="O1404" s="1" t="s">
        <v>80</v>
      </c>
    </row>
    <row r="1405" spans="1:15" x14ac:dyDescent="0.3">
      <c r="A1405" s="1" t="s">
        <v>4367</v>
      </c>
      <c r="B1405" s="2">
        <v>45203</v>
      </c>
      <c r="C1405" s="1" t="s">
        <v>6670</v>
      </c>
      <c r="D1405" s="1" t="s">
        <v>133</v>
      </c>
      <c r="E1405">
        <v>2023</v>
      </c>
      <c r="F1405" s="1" t="s">
        <v>912</v>
      </c>
      <c r="G1405" s="1" t="s">
        <v>913</v>
      </c>
      <c r="H1405" s="1" t="s">
        <v>223</v>
      </c>
      <c r="I1405" s="1" t="s">
        <v>224</v>
      </c>
      <c r="J1405" s="1" t="s">
        <v>20</v>
      </c>
      <c r="K1405" s="3">
        <v>30.91</v>
      </c>
      <c r="L1405">
        <v>5</v>
      </c>
      <c r="M1405" s="3">
        <v>154.55000000000001</v>
      </c>
      <c r="N1405" s="1" t="s">
        <v>6669</v>
      </c>
      <c r="O1405" s="1" t="s">
        <v>44</v>
      </c>
    </row>
    <row r="1406" spans="1:15" x14ac:dyDescent="0.3">
      <c r="A1406" s="1" t="s">
        <v>4368</v>
      </c>
      <c r="B1406" s="2">
        <v>45149</v>
      </c>
      <c r="C1406" s="1" t="s">
        <v>6668</v>
      </c>
      <c r="D1406" s="1" t="s">
        <v>90</v>
      </c>
      <c r="E1406">
        <v>2023</v>
      </c>
      <c r="F1406" s="1" t="s">
        <v>1449</v>
      </c>
      <c r="G1406" s="1" t="s">
        <v>4369</v>
      </c>
      <c r="H1406" s="1" t="s">
        <v>1428</v>
      </c>
      <c r="I1406" s="1" t="s">
        <v>1429</v>
      </c>
      <c r="J1406" s="1" t="s">
        <v>20</v>
      </c>
      <c r="K1406" s="3">
        <v>30.29</v>
      </c>
      <c r="L1406">
        <v>1</v>
      </c>
      <c r="M1406" s="3">
        <v>30.29</v>
      </c>
      <c r="N1406" s="1" t="s">
        <v>21</v>
      </c>
      <c r="O1406" s="1" t="s">
        <v>22</v>
      </c>
    </row>
    <row r="1407" spans="1:15" x14ac:dyDescent="0.3">
      <c r="A1407" s="1" t="s">
        <v>4370</v>
      </c>
      <c r="B1407" s="2">
        <v>45250</v>
      </c>
      <c r="C1407" s="1" t="s">
        <v>6667</v>
      </c>
      <c r="D1407" s="1" t="s">
        <v>54</v>
      </c>
      <c r="E1407">
        <v>2023</v>
      </c>
      <c r="F1407" s="1" t="s">
        <v>3690</v>
      </c>
      <c r="G1407" s="1" t="s">
        <v>3691</v>
      </c>
      <c r="H1407" s="1" t="s">
        <v>342</v>
      </c>
      <c r="I1407" s="1" t="s">
        <v>343</v>
      </c>
      <c r="J1407" s="1" t="s">
        <v>87</v>
      </c>
      <c r="K1407" s="3">
        <v>35.29</v>
      </c>
      <c r="L1407">
        <v>5</v>
      </c>
      <c r="M1407" s="3">
        <v>176.45</v>
      </c>
      <c r="N1407" s="1" t="s">
        <v>6669</v>
      </c>
      <c r="O1407" s="1" t="s">
        <v>80</v>
      </c>
    </row>
    <row r="1408" spans="1:15" x14ac:dyDescent="0.3">
      <c r="A1408" s="1" t="s">
        <v>4371</v>
      </c>
      <c r="B1408" s="2">
        <v>45613</v>
      </c>
      <c r="C1408" s="1" t="s">
        <v>6666</v>
      </c>
      <c r="D1408" s="1" t="s">
        <v>54</v>
      </c>
      <c r="E1408">
        <v>2024</v>
      </c>
      <c r="F1408" s="1" t="s">
        <v>2625</v>
      </c>
      <c r="G1408" s="1" t="s">
        <v>2626</v>
      </c>
      <c r="H1408" s="1" t="s">
        <v>1378</v>
      </c>
      <c r="I1408" s="1" t="s">
        <v>4372</v>
      </c>
      <c r="J1408" s="1" t="s">
        <v>87</v>
      </c>
      <c r="K1408" s="3">
        <v>34.11</v>
      </c>
      <c r="L1408">
        <v>3</v>
      </c>
      <c r="M1408" s="3">
        <v>102.33</v>
      </c>
      <c r="N1408" s="1" t="s">
        <v>21</v>
      </c>
      <c r="O1408" s="1" t="s">
        <v>95</v>
      </c>
    </row>
    <row r="1409" spans="1:15" x14ac:dyDescent="0.3">
      <c r="A1409" s="1" t="s">
        <v>4373</v>
      </c>
      <c r="B1409" s="2">
        <v>44933</v>
      </c>
      <c r="C1409" s="1" t="s">
        <v>6673</v>
      </c>
      <c r="D1409" s="1" t="s">
        <v>210</v>
      </c>
      <c r="E1409">
        <v>2023</v>
      </c>
      <c r="F1409" s="1" t="s">
        <v>4374</v>
      </c>
      <c r="G1409" s="1" t="s">
        <v>4375</v>
      </c>
      <c r="H1409" s="1" t="s">
        <v>4376</v>
      </c>
      <c r="I1409" s="1" t="s">
        <v>4377</v>
      </c>
      <c r="J1409" s="1" t="s">
        <v>70</v>
      </c>
      <c r="K1409" s="3">
        <v>29.26</v>
      </c>
      <c r="L1409">
        <v>2</v>
      </c>
      <c r="M1409" s="3">
        <v>58.52</v>
      </c>
      <c r="N1409" s="1" t="s">
        <v>21</v>
      </c>
      <c r="O1409" s="1" t="s">
        <v>44</v>
      </c>
    </row>
    <row r="1410" spans="1:15" x14ac:dyDescent="0.3">
      <c r="A1410" s="1" t="s">
        <v>4378</v>
      </c>
      <c r="B1410" s="2">
        <v>45584</v>
      </c>
      <c r="C1410" s="1" t="s">
        <v>6673</v>
      </c>
      <c r="D1410" s="1" t="s">
        <v>133</v>
      </c>
      <c r="E1410">
        <v>2024</v>
      </c>
      <c r="F1410" s="1" t="s">
        <v>4379</v>
      </c>
      <c r="G1410" s="1" t="s">
        <v>4380</v>
      </c>
      <c r="H1410" s="1" t="s">
        <v>2779</v>
      </c>
      <c r="I1410" s="1" t="s">
        <v>2780</v>
      </c>
      <c r="J1410" s="1" t="s">
        <v>87</v>
      </c>
      <c r="K1410" s="3">
        <v>28.65</v>
      </c>
      <c r="L1410">
        <v>2</v>
      </c>
      <c r="M1410" s="3">
        <v>57.3</v>
      </c>
      <c r="N1410" s="1" t="s">
        <v>6669</v>
      </c>
      <c r="O1410" s="1" t="s">
        <v>95</v>
      </c>
    </row>
    <row r="1411" spans="1:15" x14ac:dyDescent="0.3">
      <c r="A1411" s="1" t="s">
        <v>4381</v>
      </c>
      <c r="B1411" s="2">
        <v>45620</v>
      </c>
      <c r="C1411" s="1" t="s">
        <v>6666</v>
      </c>
      <c r="D1411" s="1" t="s">
        <v>54</v>
      </c>
      <c r="E1411">
        <v>2024</v>
      </c>
      <c r="F1411" s="1" t="s">
        <v>4382</v>
      </c>
      <c r="G1411" s="1" t="s">
        <v>4383</v>
      </c>
      <c r="H1411" s="1" t="s">
        <v>1243</v>
      </c>
      <c r="I1411" s="1" t="s">
        <v>2087</v>
      </c>
      <c r="J1411" s="1" t="s">
        <v>70</v>
      </c>
      <c r="K1411" s="3">
        <v>35</v>
      </c>
      <c r="L1411">
        <v>2</v>
      </c>
      <c r="M1411" s="3">
        <v>70</v>
      </c>
      <c r="N1411" s="1" t="s">
        <v>29</v>
      </c>
      <c r="O1411" s="1" t="s">
        <v>193</v>
      </c>
    </row>
    <row r="1412" spans="1:15" x14ac:dyDescent="0.3">
      <c r="A1412" s="1" t="s">
        <v>4384</v>
      </c>
      <c r="B1412" s="2">
        <v>45163</v>
      </c>
      <c r="C1412" s="1" t="s">
        <v>6668</v>
      </c>
      <c r="D1412" s="1" t="s">
        <v>90</v>
      </c>
      <c r="E1412">
        <v>2023</v>
      </c>
      <c r="F1412" s="1" t="s">
        <v>3004</v>
      </c>
      <c r="G1412" s="1" t="s">
        <v>3005</v>
      </c>
      <c r="H1412" s="1" t="s">
        <v>247</v>
      </c>
      <c r="I1412" s="1" t="s">
        <v>483</v>
      </c>
      <c r="J1412" s="1" t="s">
        <v>20</v>
      </c>
      <c r="K1412" s="3">
        <v>7.59</v>
      </c>
      <c r="L1412">
        <v>5</v>
      </c>
      <c r="M1412" s="3">
        <v>37.950000000000003</v>
      </c>
      <c r="N1412" s="1" t="s">
        <v>21</v>
      </c>
      <c r="O1412" s="1" t="s">
        <v>37</v>
      </c>
    </row>
    <row r="1413" spans="1:15" x14ac:dyDescent="0.3">
      <c r="A1413" s="1" t="s">
        <v>4385</v>
      </c>
      <c r="B1413" s="2">
        <v>45223</v>
      </c>
      <c r="C1413" s="1" t="s">
        <v>6671</v>
      </c>
      <c r="D1413" s="1" t="s">
        <v>133</v>
      </c>
      <c r="E1413">
        <v>2023</v>
      </c>
      <c r="F1413" s="1" t="s">
        <v>4386</v>
      </c>
      <c r="G1413" s="1" t="s">
        <v>4387</v>
      </c>
      <c r="H1413" s="1" t="s">
        <v>3346</v>
      </c>
      <c r="I1413" s="1" t="s">
        <v>4388</v>
      </c>
      <c r="J1413" s="1" t="s">
        <v>51</v>
      </c>
      <c r="K1413" s="3">
        <v>7.34</v>
      </c>
      <c r="L1413">
        <v>2</v>
      </c>
      <c r="M1413" s="3">
        <v>14.68</v>
      </c>
      <c r="N1413" s="1" t="s">
        <v>6669</v>
      </c>
      <c r="O1413" s="1" t="s">
        <v>22</v>
      </c>
    </row>
    <row r="1414" spans="1:15" x14ac:dyDescent="0.3">
      <c r="A1414" s="1" t="s">
        <v>4389</v>
      </c>
      <c r="B1414" s="2">
        <v>45399</v>
      </c>
      <c r="C1414" s="1" t="s">
        <v>6670</v>
      </c>
      <c r="D1414" s="1" t="s">
        <v>82</v>
      </c>
      <c r="E1414">
        <v>2024</v>
      </c>
      <c r="F1414" s="1" t="s">
        <v>636</v>
      </c>
      <c r="G1414" s="1" t="s">
        <v>4390</v>
      </c>
      <c r="H1414" s="1" t="s">
        <v>1045</v>
      </c>
      <c r="I1414" s="1" t="s">
        <v>1046</v>
      </c>
      <c r="J1414" s="1" t="s">
        <v>51</v>
      </c>
      <c r="K1414" s="3">
        <v>37.01</v>
      </c>
      <c r="L1414">
        <v>3</v>
      </c>
      <c r="M1414" s="3">
        <v>111.03</v>
      </c>
      <c r="N1414" s="1" t="s">
        <v>29</v>
      </c>
      <c r="O1414" s="1" t="s">
        <v>44</v>
      </c>
    </row>
    <row r="1415" spans="1:15" x14ac:dyDescent="0.3">
      <c r="A1415" s="1" t="s">
        <v>4391</v>
      </c>
      <c r="B1415" s="2">
        <v>44986</v>
      </c>
      <c r="C1415" s="1" t="s">
        <v>6670</v>
      </c>
      <c r="D1415" s="1" t="s">
        <v>15</v>
      </c>
      <c r="E1415">
        <v>2023</v>
      </c>
      <c r="F1415" s="1" t="s">
        <v>4392</v>
      </c>
      <c r="G1415" s="1" t="s">
        <v>4393</v>
      </c>
      <c r="H1415" s="1" t="s">
        <v>2374</v>
      </c>
      <c r="I1415" s="1" t="s">
        <v>4064</v>
      </c>
      <c r="J1415" s="1" t="s">
        <v>87</v>
      </c>
      <c r="K1415" s="3">
        <v>9.7899999999999991</v>
      </c>
      <c r="L1415">
        <v>3</v>
      </c>
      <c r="M1415" s="3">
        <v>29.37</v>
      </c>
      <c r="N1415" s="1" t="s">
        <v>88</v>
      </c>
      <c r="O1415" s="1" t="s">
        <v>22</v>
      </c>
    </row>
    <row r="1416" spans="1:15" x14ac:dyDescent="0.3">
      <c r="A1416" s="1" t="s">
        <v>4394</v>
      </c>
      <c r="B1416" s="2">
        <v>44962</v>
      </c>
      <c r="C1416" s="1" t="s">
        <v>6666</v>
      </c>
      <c r="D1416" s="1" t="s">
        <v>39</v>
      </c>
      <c r="E1416">
        <v>2023</v>
      </c>
      <c r="F1416" s="1" t="s">
        <v>2113</v>
      </c>
      <c r="G1416" s="1" t="s">
        <v>4395</v>
      </c>
      <c r="H1416" s="1" t="s">
        <v>197</v>
      </c>
      <c r="I1416" s="1" t="s">
        <v>2634</v>
      </c>
      <c r="J1416" s="1" t="s">
        <v>20</v>
      </c>
      <c r="K1416" s="3">
        <v>16.18</v>
      </c>
      <c r="L1416">
        <v>3</v>
      </c>
      <c r="M1416" s="3">
        <v>48.54</v>
      </c>
      <c r="N1416" s="1" t="s">
        <v>21</v>
      </c>
      <c r="O1416" s="1" t="s">
        <v>22</v>
      </c>
    </row>
    <row r="1417" spans="1:15" x14ac:dyDescent="0.3">
      <c r="A1417" s="1" t="s">
        <v>4396</v>
      </c>
      <c r="B1417" s="2">
        <v>45147</v>
      </c>
      <c r="C1417" s="1" t="s">
        <v>6670</v>
      </c>
      <c r="D1417" s="1" t="s">
        <v>90</v>
      </c>
      <c r="E1417">
        <v>2023</v>
      </c>
      <c r="F1417" s="1" t="s">
        <v>340</v>
      </c>
      <c r="G1417" s="1" t="s">
        <v>341</v>
      </c>
      <c r="H1417" s="1" t="s">
        <v>836</v>
      </c>
      <c r="I1417" s="1" t="s">
        <v>4212</v>
      </c>
      <c r="J1417" s="1" t="s">
        <v>87</v>
      </c>
      <c r="K1417" s="3">
        <v>6.17</v>
      </c>
      <c r="L1417">
        <v>4</v>
      </c>
      <c r="M1417" s="3">
        <v>24.68</v>
      </c>
      <c r="N1417" s="1" t="s">
        <v>21</v>
      </c>
      <c r="O1417" s="1" t="s">
        <v>80</v>
      </c>
    </row>
    <row r="1418" spans="1:15" x14ac:dyDescent="0.3">
      <c r="A1418" s="1" t="s">
        <v>4397</v>
      </c>
      <c r="B1418" s="2">
        <v>45404</v>
      </c>
      <c r="C1418" s="1" t="s">
        <v>6667</v>
      </c>
      <c r="D1418" s="1" t="s">
        <v>82</v>
      </c>
      <c r="E1418">
        <v>2024</v>
      </c>
      <c r="F1418" s="1" t="s">
        <v>4398</v>
      </c>
      <c r="G1418" s="1" t="s">
        <v>4399</v>
      </c>
      <c r="H1418" s="1" t="s">
        <v>739</v>
      </c>
      <c r="I1418" s="1" t="s">
        <v>740</v>
      </c>
      <c r="J1418" s="1" t="s">
        <v>87</v>
      </c>
      <c r="K1418" s="3">
        <v>40.43</v>
      </c>
      <c r="L1418">
        <v>5</v>
      </c>
      <c r="M1418" s="3">
        <v>202.15</v>
      </c>
      <c r="N1418" s="1" t="s">
        <v>29</v>
      </c>
      <c r="O1418" s="1" t="s">
        <v>44</v>
      </c>
    </row>
    <row r="1419" spans="1:15" x14ac:dyDescent="0.3">
      <c r="A1419" s="1" t="s">
        <v>4400</v>
      </c>
      <c r="B1419" s="2">
        <v>45423</v>
      </c>
      <c r="C1419" s="1" t="s">
        <v>6673</v>
      </c>
      <c r="D1419" s="1" t="s">
        <v>46</v>
      </c>
      <c r="E1419">
        <v>2024</v>
      </c>
      <c r="F1419" s="1" t="s">
        <v>4002</v>
      </c>
      <c r="G1419" s="1" t="s">
        <v>4401</v>
      </c>
      <c r="H1419" s="1" t="s">
        <v>49</v>
      </c>
      <c r="I1419" s="1" t="s">
        <v>4402</v>
      </c>
      <c r="J1419" s="1" t="s">
        <v>87</v>
      </c>
      <c r="K1419" s="3">
        <v>7.88</v>
      </c>
      <c r="L1419">
        <v>1</v>
      </c>
      <c r="M1419" s="3">
        <v>7.88</v>
      </c>
      <c r="N1419" s="1" t="s">
        <v>6669</v>
      </c>
      <c r="O1419" s="1" t="s">
        <v>44</v>
      </c>
    </row>
    <row r="1420" spans="1:15" x14ac:dyDescent="0.3">
      <c r="A1420" s="1" t="s">
        <v>4403</v>
      </c>
      <c r="B1420" s="2">
        <v>45286</v>
      </c>
      <c r="C1420" s="1" t="s">
        <v>6671</v>
      </c>
      <c r="D1420" s="1" t="s">
        <v>107</v>
      </c>
      <c r="E1420">
        <v>2023</v>
      </c>
      <c r="F1420" s="1" t="s">
        <v>169</v>
      </c>
      <c r="G1420" s="1" t="s">
        <v>4404</v>
      </c>
      <c r="H1420" s="1" t="s">
        <v>78</v>
      </c>
      <c r="I1420" s="1" t="s">
        <v>79</v>
      </c>
      <c r="J1420" s="1" t="s">
        <v>20</v>
      </c>
      <c r="K1420" s="3">
        <v>44.91</v>
      </c>
      <c r="L1420">
        <v>1</v>
      </c>
      <c r="M1420" s="3">
        <v>44.91</v>
      </c>
      <c r="N1420" s="1" t="s">
        <v>88</v>
      </c>
      <c r="O1420" s="1" t="s">
        <v>22</v>
      </c>
    </row>
    <row r="1421" spans="1:15" x14ac:dyDescent="0.3">
      <c r="A1421" s="1" t="s">
        <v>4405</v>
      </c>
      <c r="B1421" s="2">
        <v>45885</v>
      </c>
      <c r="C1421" s="1" t="s">
        <v>6673</v>
      </c>
      <c r="D1421" s="1" t="s">
        <v>90</v>
      </c>
      <c r="E1421">
        <v>2025</v>
      </c>
      <c r="F1421" s="1" t="s">
        <v>1128</v>
      </c>
      <c r="G1421" s="1" t="s">
        <v>3121</v>
      </c>
      <c r="H1421" s="1" t="s">
        <v>3179</v>
      </c>
      <c r="I1421" s="1" t="s">
        <v>4406</v>
      </c>
      <c r="J1421" s="1" t="s">
        <v>20</v>
      </c>
      <c r="K1421" s="3">
        <v>30.77</v>
      </c>
      <c r="L1421">
        <v>4</v>
      </c>
      <c r="M1421" s="3">
        <v>123.08</v>
      </c>
      <c r="N1421" s="1" t="s">
        <v>6669</v>
      </c>
      <c r="O1421" s="1" t="s">
        <v>22</v>
      </c>
    </row>
    <row r="1422" spans="1:15" x14ac:dyDescent="0.3">
      <c r="A1422" s="1" t="s">
        <v>4407</v>
      </c>
      <c r="B1422" s="2">
        <v>45575</v>
      </c>
      <c r="C1422" s="1" t="s">
        <v>6672</v>
      </c>
      <c r="D1422" s="1" t="s">
        <v>133</v>
      </c>
      <c r="E1422">
        <v>2024</v>
      </c>
      <c r="F1422" s="1" t="s">
        <v>123</v>
      </c>
      <c r="G1422" s="1" t="s">
        <v>341</v>
      </c>
      <c r="H1422" s="1" t="s">
        <v>2730</v>
      </c>
      <c r="I1422" s="1" t="s">
        <v>2731</v>
      </c>
      <c r="J1422" s="1" t="s">
        <v>70</v>
      </c>
      <c r="K1422" s="3">
        <v>46.9</v>
      </c>
      <c r="L1422">
        <v>1</v>
      </c>
      <c r="M1422" s="3">
        <v>46.9</v>
      </c>
      <c r="N1422" s="1" t="s">
        <v>88</v>
      </c>
      <c r="O1422" s="1" t="s">
        <v>193</v>
      </c>
    </row>
    <row r="1423" spans="1:15" x14ac:dyDescent="0.3">
      <c r="A1423" s="1" t="s">
        <v>4408</v>
      </c>
      <c r="B1423" s="2">
        <v>45565</v>
      </c>
      <c r="C1423" s="1" t="s">
        <v>6667</v>
      </c>
      <c r="D1423" s="1" t="s">
        <v>60</v>
      </c>
      <c r="E1423">
        <v>2024</v>
      </c>
      <c r="F1423" s="1" t="s">
        <v>4409</v>
      </c>
      <c r="G1423" s="1" t="s">
        <v>4410</v>
      </c>
      <c r="H1423" s="1" t="s">
        <v>3648</v>
      </c>
      <c r="I1423" s="1" t="s">
        <v>3649</v>
      </c>
      <c r="J1423" s="1" t="s">
        <v>20</v>
      </c>
      <c r="K1423" s="3">
        <v>46.12</v>
      </c>
      <c r="L1423">
        <v>5</v>
      </c>
      <c r="M1423" s="3">
        <v>230.6</v>
      </c>
      <c r="N1423" s="1" t="s">
        <v>21</v>
      </c>
      <c r="O1423" s="1" t="s">
        <v>37</v>
      </c>
    </row>
    <row r="1424" spans="1:15" x14ac:dyDescent="0.3">
      <c r="A1424" s="1" t="s">
        <v>4411</v>
      </c>
      <c r="B1424" s="2">
        <v>45239</v>
      </c>
      <c r="C1424" s="1" t="s">
        <v>6672</v>
      </c>
      <c r="D1424" s="1" t="s">
        <v>54</v>
      </c>
      <c r="E1424">
        <v>2023</v>
      </c>
      <c r="F1424" s="1" t="s">
        <v>1624</v>
      </c>
      <c r="G1424" s="1" t="s">
        <v>1625</v>
      </c>
      <c r="H1424" s="1" t="s">
        <v>1251</v>
      </c>
      <c r="I1424" s="1" t="s">
        <v>3658</v>
      </c>
      <c r="J1424" s="1" t="s">
        <v>70</v>
      </c>
      <c r="K1424" s="3">
        <v>15.86</v>
      </c>
      <c r="L1424">
        <v>2</v>
      </c>
      <c r="M1424" s="3">
        <v>31.72</v>
      </c>
      <c r="N1424" s="1" t="s">
        <v>21</v>
      </c>
      <c r="O1424" s="1" t="s">
        <v>37</v>
      </c>
    </row>
    <row r="1425" spans="1:15" x14ac:dyDescent="0.3">
      <c r="A1425" s="1" t="s">
        <v>4412</v>
      </c>
      <c r="B1425" s="2">
        <v>45360</v>
      </c>
      <c r="C1425" s="1" t="s">
        <v>6673</v>
      </c>
      <c r="D1425" s="1" t="s">
        <v>15</v>
      </c>
      <c r="E1425">
        <v>2024</v>
      </c>
      <c r="F1425" s="1" t="s">
        <v>4413</v>
      </c>
      <c r="G1425" s="1" t="s">
        <v>4414</v>
      </c>
      <c r="H1425" s="1" t="s">
        <v>166</v>
      </c>
      <c r="I1425" s="1" t="s">
        <v>167</v>
      </c>
      <c r="J1425" s="1" t="s">
        <v>87</v>
      </c>
      <c r="K1425" s="3">
        <v>48.4</v>
      </c>
      <c r="L1425">
        <v>2</v>
      </c>
      <c r="M1425" s="3">
        <v>96.8</v>
      </c>
      <c r="N1425" s="1" t="s">
        <v>21</v>
      </c>
      <c r="O1425" s="1" t="s">
        <v>22</v>
      </c>
    </row>
    <row r="1426" spans="1:15" x14ac:dyDescent="0.3">
      <c r="A1426" s="1" t="s">
        <v>4415</v>
      </c>
      <c r="B1426" s="2">
        <v>44976</v>
      </c>
      <c r="C1426" s="1" t="s">
        <v>6666</v>
      </c>
      <c r="D1426" s="1" t="s">
        <v>39</v>
      </c>
      <c r="E1426">
        <v>2023</v>
      </c>
      <c r="F1426" s="1" t="s">
        <v>4416</v>
      </c>
      <c r="G1426" s="1" t="s">
        <v>341</v>
      </c>
      <c r="H1426" s="1" t="s">
        <v>826</v>
      </c>
      <c r="I1426" s="1" t="s">
        <v>2996</v>
      </c>
      <c r="J1426" s="1" t="s">
        <v>51</v>
      </c>
      <c r="K1426" s="3">
        <v>25.27</v>
      </c>
      <c r="L1426">
        <v>5</v>
      </c>
      <c r="M1426" s="3">
        <v>126.35</v>
      </c>
      <c r="N1426" s="1" t="s">
        <v>29</v>
      </c>
      <c r="O1426" s="1" t="s">
        <v>52</v>
      </c>
    </row>
    <row r="1427" spans="1:15" x14ac:dyDescent="0.3">
      <c r="A1427" s="1" t="s">
        <v>4417</v>
      </c>
      <c r="B1427" s="2">
        <v>45582</v>
      </c>
      <c r="C1427" s="1" t="s">
        <v>6672</v>
      </c>
      <c r="D1427" s="1" t="s">
        <v>133</v>
      </c>
      <c r="E1427">
        <v>2024</v>
      </c>
      <c r="F1427" s="1" t="s">
        <v>4418</v>
      </c>
      <c r="G1427" s="1" t="s">
        <v>4419</v>
      </c>
      <c r="H1427" s="1" t="s">
        <v>104</v>
      </c>
      <c r="I1427" s="1" t="s">
        <v>105</v>
      </c>
      <c r="J1427" s="1" t="s">
        <v>20</v>
      </c>
      <c r="K1427" s="3">
        <v>32.53</v>
      </c>
      <c r="L1427">
        <v>4</v>
      </c>
      <c r="M1427" s="3">
        <v>130.12</v>
      </c>
      <c r="N1427" s="1" t="s">
        <v>6669</v>
      </c>
      <c r="O1427" s="1" t="s">
        <v>22</v>
      </c>
    </row>
    <row r="1428" spans="1:15" x14ac:dyDescent="0.3">
      <c r="A1428" s="1" t="s">
        <v>4420</v>
      </c>
      <c r="B1428" s="2">
        <v>44910</v>
      </c>
      <c r="C1428" s="1" t="s">
        <v>6672</v>
      </c>
      <c r="D1428" s="1" t="s">
        <v>107</v>
      </c>
      <c r="E1428">
        <v>2022</v>
      </c>
      <c r="F1428" s="1" t="s">
        <v>1511</v>
      </c>
      <c r="G1428" s="1" t="s">
        <v>1512</v>
      </c>
      <c r="H1428" s="1" t="s">
        <v>1210</v>
      </c>
      <c r="I1428" s="1" t="s">
        <v>1211</v>
      </c>
      <c r="J1428" s="1" t="s">
        <v>20</v>
      </c>
      <c r="K1428" s="3">
        <v>7.07</v>
      </c>
      <c r="L1428">
        <v>2</v>
      </c>
      <c r="M1428" s="3">
        <v>14.14</v>
      </c>
      <c r="N1428" s="1" t="s">
        <v>29</v>
      </c>
      <c r="O1428" s="1" t="s">
        <v>22</v>
      </c>
    </row>
    <row r="1429" spans="1:15" x14ac:dyDescent="0.3">
      <c r="A1429" s="1" t="s">
        <v>4421</v>
      </c>
      <c r="B1429" s="2">
        <v>45426</v>
      </c>
      <c r="C1429" s="1" t="s">
        <v>6671</v>
      </c>
      <c r="D1429" s="1" t="s">
        <v>46</v>
      </c>
      <c r="E1429">
        <v>2024</v>
      </c>
      <c r="F1429" s="1" t="s">
        <v>4422</v>
      </c>
      <c r="G1429" s="1" t="s">
        <v>4423</v>
      </c>
      <c r="H1429" s="1" t="s">
        <v>1530</v>
      </c>
      <c r="I1429" s="1" t="s">
        <v>4424</v>
      </c>
      <c r="J1429" s="1" t="s">
        <v>87</v>
      </c>
      <c r="K1429" s="3">
        <v>44.72</v>
      </c>
      <c r="L1429">
        <v>4</v>
      </c>
      <c r="M1429" s="3">
        <v>178.88</v>
      </c>
      <c r="N1429" s="1" t="s">
        <v>21</v>
      </c>
      <c r="O1429" s="1" t="s">
        <v>44</v>
      </c>
    </row>
    <row r="1430" spans="1:15" x14ac:dyDescent="0.3">
      <c r="A1430" s="1" t="s">
        <v>4425</v>
      </c>
      <c r="B1430" s="2">
        <v>45692</v>
      </c>
      <c r="C1430" s="1" t="s">
        <v>6671</v>
      </c>
      <c r="D1430" s="1" t="s">
        <v>39</v>
      </c>
      <c r="E1430">
        <v>2025</v>
      </c>
      <c r="F1430" s="1" t="s">
        <v>2006</v>
      </c>
      <c r="G1430" s="1" t="s">
        <v>3891</v>
      </c>
      <c r="H1430" s="1" t="s">
        <v>136</v>
      </c>
      <c r="I1430" s="1" t="s">
        <v>4426</v>
      </c>
      <c r="J1430" s="1" t="s">
        <v>20</v>
      </c>
      <c r="K1430" s="3">
        <v>39.17</v>
      </c>
      <c r="L1430">
        <v>5</v>
      </c>
      <c r="M1430" s="3">
        <v>195.85</v>
      </c>
      <c r="N1430" s="1" t="s">
        <v>21</v>
      </c>
      <c r="O1430" s="1" t="s">
        <v>30</v>
      </c>
    </row>
    <row r="1431" spans="1:15" x14ac:dyDescent="0.3">
      <c r="A1431" s="1" t="s">
        <v>4427</v>
      </c>
      <c r="B1431" s="2">
        <v>44828</v>
      </c>
      <c r="C1431" s="1" t="s">
        <v>6673</v>
      </c>
      <c r="D1431" s="1" t="s">
        <v>60</v>
      </c>
      <c r="E1431">
        <v>2022</v>
      </c>
      <c r="F1431" s="1" t="s">
        <v>1326</v>
      </c>
      <c r="G1431" s="1" t="s">
        <v>4161</v>
      </c>
      <c r="H1431" s="1" t="s">
        <v>468</v>
      </c>
      <c r="I1431" s="1" t="s">
        <v>1801</v>
      </c>
      <c r="J1431" s="1" t="s">
        <v>70</v>
      </c>
      <c r="K1431" s="3">
        <v>16.03</v>
      </c>
      <c r="L1431">
        <v>5</v>
      </c>
      <c r="M1431" s="3">
        <v>80.150000000000006</v>
      </c>
      <c r="N1431" s="1" t="s">
        <v>6669</v>
      </c>
      <c r="O1431" s="1" t="s">
        <v>95</v>
      </c>
    </row>
    <row r="1432" spans="1:15" x14ac:dyDescent="0.3">
      <c r="A1432" s="1" t="s">
        <v>4428</v>
      </c>
      <c r="B1432" s="2">
        <v>45837</v>
      </c>
      <c r="C1432" s="1" t="s">
        <v>6666</v>
      </c>
      <c r="D1432" s="1" t="s">
        <v>24</v>
      </c>
      <c r="E1432">
        <v>2025</v>
      </c>
      <c r="F1432" s="1" t="s">
        <v>3302</v>
      </c>
      <c r="G1432" s="1" t="s">
        <v>4429</v>
      </c>
      <c r="H1432" s="1" t="s">
        <v>702</v>
      </c>
      <c r="I1432" s="1" t="s">
        <v>703</v>
      </c>
      <c r="J1432" s="1" t="s">
        <v>70</v>
      </c>
      <c r="K1432" s="3">
        <v>13.78</v>
      </c>
      <c r="L1432">
        <v>4</v>
      </c>
      <c r="M1432" s="3">
        <v>55.12</v>
      </c>
      <c r="N1432" s="1" t="s">
        <v>21</v>
      </c>
      <c r="O1432" s="1" t="s">
        <v>30</v>
      </c>
    </row>
    <row r="1433" spans="1:15" x14ac:dyDescent="0.3">
      <c r="A1433" s="1" t="s">
        <v>4430</v>
      </c>
      <c r="B1433" s="2">
        <v>45139</v>
      </c>
      <c r="C1433" s="1" t="s">
        <v>6671</v>
      </c>
      <c r="D1433" s="1" t="s">
        <v>90</v>
      </c>
      <c r="E1433">
        <v>2023</v>
      </c>
      <c r="F1433" s="1" t="s">
        <v>3409</v>
      </c>
      <c r="G1433" s="1" t="s">
        <v>3410</v>
      </c>
      <c r="H1433" s="1" t="s">
        <v>1974</v>
      </c>
      <c r="I1433" s="1" t="s">
        <v>4431</v>
      </c>
      <c r="J1433" s="1" t="s">
        <v>20</v>
      </c>
      <c r="K1433" s="3">
        <v>13.74</v>
      </c>
      <c r="L1433">
        <v>5</v>
      </c>
      <c r="M1433" s="3">
        <v>68.7</v>
      </c>
      <c r="N1433" s="1" t="s">
        <v>21</v>
      </c>
      <c r="O1433" s="1" t="s">
        <v>52</v>
      </c>
    </row>
    <row r="1434" spans="1:15" x14ac:dyDescent="0.3">
      <c r="A1434" s="1" t="s">
        <v>4432</v>
      </c>
      <c r="B1434" s="2">
        <v>45496</v>
      </c>
      <c r="C1434" s="1" t="s">
        <v>6671</v>
      </c>
      <c r="D1434" s="1" t="s">
        <v>32</v>
      </c>
      <c r="E1434">
        <v>2024</v>
      </c>
      <c r="F1434" s="1" t="s">
        <v>4433</v>
      </c>
      <c r="G1434" s="1" t="s">
        <v>4434</v>
      </c>
      <c r="H1434" s="1" t="s">
        <v>2493</v>
      </c>
      <c r="I1434" s="1" t="s">
        <v>3243</v>
      </c>
      <c r="J1434" s="1" t="s">
        <v>51</v>
      </c>
      <c r="K1434" s="3">
        <v>15.52</v>
      </c>
      <c r="L1434">
        <v>5</v>
      </c>
      <c r="M1434" s="3">
        <v>77.599999999999994</v>
      </c>
      <c r="N1434" s="1" t="s">
        <v>21</v>
      </c>
      <c r="O1434" s="1" t="s">
        <v>193</v>
      </c>
    </row>
    <row r="1435" spans="1:15" x14ac:dyDescent="0.3">
      <c r="A1435" s="1" t="s">
        <v>4435</v>
      </c>
      <c r="B1435" s="2">
        <v>45816</v>
      </c>
      <c r="C1435" s="1" t="s">
        <v>6666</v>
      </c>
      <c r="D1435" s="1" t="s">
        <v>24</v>
      </c>
      <c r="E1435">
        <v>2025</v>
      </c>
      <c r="F1435" s="1" t="s">
        <v>1066</v>
      </c>
      <c r="G1435" s="1" t="s">
        <v>1067</v>
      </c>
      <c r="H1435" s="1" t="s">
        <v>2893</v>
      </c>
      <c r="I1435" s="1" t="s">
        <v>2894</v>
      </c>
      <c r="J1435" s="1" t="s">
        <v>70</v>
      </c>
      <c r="K1435" s="3">
        <v>41.45</v>
      </c>
      <c r="L1435">
        <v>1</v>
      </c>
      <c r="M1435" s="3">
        <v>41.45</v>
      </c>
      <c r="N1435" s="1" t="s">
        <v>6669</v>
      </c>
      <c r="O1435" s="1" t="s">
        <v>22</v>
      </c>
    </row>
    <row r="1436" spans="1:15" x14ac:dyDescent="0.3">
      <c r="A1436" s="1" t="s">
        <v>4436</v>
      </c>
      <c r="B1436" s="2">
        <v>45119</v>
      </c>
      <c r="C1436" s="1" t="s">
        <v>6670</v>
      </c>
      <c r="D1436" s="1" t="s">
        <v>32</v>
      </c>
      <c r="E1436">
        <v>2023</v>
      </c>
      <c r="F1436" s="1" t="s">
        <v>3422</v>
      </c>
      <c r="G1436" s="1" t="s">
        <v>3423</v>
      </c>
      <c r="H1436" s="1" t="s">
        <v>1085</v>
      </c>
      <c r="I1436" s="1" t="s">
        <v>1086</v>
      </c>
      <c r="J1436" s="1" t="s">
        <v>87</v>
      </c>
      <c r="K1436" s="3">
        <v>35.880000000000003</v>
      </c>
      <c r="L1436">
        <v>5</v>
      </c>
      <c r="M1436" s="3">
        <v>179.4</v>
      </c>
      <c r="N1436" s="1" t="s">
        <v>21</v>
      </c>
      <c r="O1436" s="1" t="s">
        <v>22</v>
      </c>
    </row>
    <row r="1437" spans="1:15" x14ac:dyDescent="0.3">
      <c r="A1437" s="1" t="s">
        <v>4437</v>
      </c>
      <c r="B1437" s="2">
        <v>45249</v>
      </c>
      <c r="C1437" s="1" t="s">
        <v>6666</v>
      </c>
      <c r="D1437" s="1" t="s">
        <v>54</v>
      </c>
      <c r="E1437">
        <v>2023</v>
      </c>
      <c r="F1437" s="1" t="s">
        <v>205</v>
      </c>
      <c r="G1437" s="1" t="s">
        <v>206</v>
      </c>
      <c r="H1437" s="1" t="s">
        <v>3360</v>
      </c>
      <c r="I1437" s="1" t="s">
        <v>4438</v>
      </c>
      <c r="J1437" s="1" t="s">
        <v>70</v>
      </c>
      <c r="K1437" s="3">
        <v>39.14</v>
      </c>
      <c r="L1437">
        <v>4</v>
      </c>
      <c r="M1437" s="3">
        <v>156.56</v>
      </c>
      <c r="N1437" s="1" t="s">
        <v>29</v>
      </c>
      <c r="O1437" s="1" t="s">
        <v>193</v>
      </c>
    </row>
    <row r="1438" spans="1:15" x14ac:dyDescent="0.3">
      <c r="A1438" s="1" t="s">
        <v>4439</v>
      </c>
      <c r="B1438" s="2">
        <v>45464</v>
      </c>
      <c r="C1438" s="1" t="s">
        <v>6668</v>
      </c>
      <c r="D1438" s="1" t="s">
        <v>24</v>
      </c>
      <c r="E1438">
        <v>2024</v>
      </c>
      <c r="F1438" s="1" t="s">
        <v>463</v>
      </c>
      <c r="G1438" s="1" t="s">
        <v>2621</v>
      </c>
      <c r="H1438" s="1" t="s">
        <v>365</v>
      </c>
      <c r="I1438" s="1" t="s">
        <v>366</v>
      </c>
      <c r="J1438" s="1" t="s">
        <v>70</v>
      </c>
      <c r="K1438" s="3">
        <v>34.520000000000003</v>
      </c>
      <c r="L1438">
        <v>2</v>
      </c>
      <c r="M1438" s="3">
        <v>69.040000000000006</v>
      </c>
      <c r="N1438" s="1" t="s">
        <v>21</v>
      </c>
      <c r="O1438" s="1" t="s">
        <v>95</v>
      </c>
    </row>
    <row r="1439" spans="1:15" x14ac:dyDescent="0.3">
      <c r="A1439" s="1" t="s">
        <v>4440</v>
      </c>
      <c r="B1439" s="2">
        <v>45435</v>
      </c>
      <c r="C1439" s="1" t="s">
        <v>6672</v>
      </c>
      <c r="D1439" s="1" t="s">
        <v>46</v>
      </c>
      <c r="E1439">
        <v>2024</v>
      </c>
      <c r="F1439" s="1" t="s">
        <v>3350</v>
      </c>
      <c r="G1439" s="1" t="s">
        <v>3351</v>
      </c>
      <c r="H1439" s="1" t="s">
        <v>4441</v>
      </c>
      <c r="I1439" s="1" t="s">
        <v>4442</v>
      </c>
      <c r="J1439" s="1" t="s">
        <v>87</v>
      </c>
      <c r="K1439" s="3">
        <v>7.43</v>
      </c>
      <c r="L1439">
        <v>2</v>
      </c>
      <c r="M1439" s="3">
        <v>14.86</v>
      </c>
      <c r="N1439" s="1" t="s">
        <v>21</v>
      </c>
      <c r="O1439" s="1" t="s">
        <v>37</v>
      </c>
    </row>
    <row r="1440" spans="1:15" x14ac:dyDescent="0.3">
      <c r="A1440" s="1" t="s">
        <v>4443</v>
      </c>
      <c r="B1440" s="2">
        <v>45312</v>
      </c>
      <c r="C1440" s="1" t="s">
        <v>6666</v>
      </c>
      <c r="D1440" s="1" t="s">
        <v>210</v>
      </c>
      <c r="E1440">
        <v>2024</v>
      </c>
      <c r="F1440" s="1" t="s">
        <v>290</v>
      </c>
      <c r="G1440" s="1" t="s">
        <v>291</v>
      </c>
      <c r="H1440" s="1" t="s">
        <v>717</v>
      </c>
      <c r="I1440" s="1" t="s">
        <v>718</v>
      </c>
      <c r="J1440" s="1" t="s">
        <v>20</v>
      </c>
      <c r="K1440" s="3">
        <v>32.799999999999997</v>
      </c>
      <c r="L1440">
        <v>2</v>
      </c>
      <c r="M1440" s="3">
        <v>65.599999999999994</v>
      </c>
      <c r="N1440" s="1" t="s">
        <v>6669</v>
      </c>
      <c r="O1440" s="1" t="s">
        <v>37</v>
      </c>
    </row>
    <row r="1441" spans="1:15" x14ac:dyDescent="0.3">
      <c r="A1441" s="1" t="s">
        <v>4444</v>
      </c>
      <c r="B1441" s="2">
        <v>45382</v>
      </c>
      <c r="C1441" s="1" t="s">
        <v>6666</v>
      </c>
      <c r="D1441" s="1" t="s">
        <v>15</v>
      </c>
      <c r="E1441">
        <v>2024</v>
      </c>
      <c r="F1441" s="1" t="s">
        <v>552</v>
      </c>
      <c r="G1441" s="1" t="s">
        <v>2293</v>
      </c>
      <c r="H1441" s="1" t="s">
        <v>2171</v>
      </c>
      <c r="I1441" s="1" t="s">
        <v>4445</v>
      </c>
      <c r="J1441" s="1" t="s">
        <v>20</v>
      </c>
      <c r="K1441" s="3">
        <v>9.8699999999999992</v>
      </c>
      <c r="L1441">
        <v>2</v>
      </c>
      <c r="M1441" s="3">
        <v>19.739999999999998</v>
      </c>
      <c r="N1441" s="1" t="s">
        <v>21</v>
      </c>
      <c r="O1441" s="1" t="s">
        <v>37</v>
      </c>
    </row>
    <row r="1442" spans="1:15" x14ac:dyDescent="0.3">
      <c r="A1442" s="1" t="s">
        <v>4446</v>
      </c>
      <c r="B1442" s="2">
        <v>45398</v>
      </c>
      <c r="C1442" s="1" t="s">
        <v>6671</v>
      </c>
      <c r="D1442" s="1" t="s">
        <v>82</v>
      </c>
      <c r="E1442">
        <v>2024</v>
      </c>
      <c r="F1442" s="1" t="s">
        <v>3422</v>
      </c>
      <c r="G1442" s="1" t="s">
        <v>3423</v>
      </c>
      <c r="H1442" s="1" t="s">
        <v>2213</v>
      </c>
      <c r="I1442" s="1" t="s">
        <v>4447</v>
      </c>
      <c r="J1442" s="1" t="s">
        <v>70</v>
      </c>
      <c r="K1442" s="3">
        <v>39.11</v>
      </c>
      <c r="L1442">
        <v>4</v>
      </c>
      <c r="M1442" s="3">
        <v>156.44</v>
      </c>
      <c r="N1442" s="1" t="s">
        <v>21</v>
      </c>
      <c r="O1442" s="1" t="s">
        <v>37</v>
      </c>
    </row>
    <row r="1443" spans="1:15" x14ac:dyDescent="0.3">
      <c r="A1443" s="1" t="s">
        <v>4448</v>
      </c>
      <c r="B1443" s="2">
        <v>45223</v>
      </c>
      <c r="C1443" s="1" t="s">
        <v>6671</v>
      </c>
      <c r="D1443" s="1" t="s">
        <v>133</v>
      </c>
      <c r="E1443">
        <v>2023</v>
      </c>
      <c r="F1443" s="1" t="s">
        <v>404</v>
      </c>
      <c r="G1443" s="1" t="s">
        <v>1074</v>
      </c>
      <c r="H1443" s="1" t="s">
        <v>2096</v>
      </c>
      <c r="I1443" s="1" t="s">
        <v>2097</v>
      </c>
      <c r="J1443" s="1" t="s">
        <v>70</v>
      </c>
      <c r="K1443" s="3">
        <v>12.36</v>
      </c>
      <c r="L1443">
        <v>5</v>
      </c>
      <c r="M1443" s="3">
        <v>61.8</v>
      </c>
      <c r="N1443" s="1" t="s">
        <v>6669</v>
      </c>
      <c r="O1443" s="1" t="s">
        <v>22</v>
      </c>
    </row>
    <row r="1444" spans="1:15" x14ac:dyDescent="0.3">
      <c r="A1444" s="1" t="s">
        <v>4449</v>
      </c>
      <c r="B1444" s="2">
        <v>45423</v>
      </c>
      <c r="C1444" s="1" t="s">
        <v>6673</v>
      </c>
      <c r="D1444" s="1" t="s">
        <v>46</v>
      </c>
      <c r="E1444">
        <v>2024</v>
      </c>
      <c r="F1444" s="1" t="s">
        <v>2615</v>
      </c>
      <c r="G1444" s="1" t="s">
        <v>2616</v>
      </c>
      <c r="H1444" s="1" t="s">
        <v>2065</v>
      </c>
      <c r="I1444" s="1" t="s">
        <v>2066</v>
      </c>
      <c r="J1444" s="1" t="s">
        <v>20</v>
      </c>
      <c r="K1444" s="3">
        <v>34.409999999999997</v>
      </c>
      <c r="L1444">
        <v>5</v>
      </c>
      <c r="M1444" s="3">
        <v>172.05</v>
      </c>
      <c r="N1444" s="1" t="s">
        <v>21</v>
      </c>
      <c r="O1444" s="1" t="s">
        <v>44</v>
      </c>
    </row>
    <row r="1445" spans="1:15" x14ac:dyDescent="0.3">
      <c r="A1445" s="1" t="s">
        <v>4450</v>
      </c>
      <c r="B1445" s="2">
        <v>45167</v>
      </c>
      <c r="C1445" s="1" t="s">
        <v>6671</v>
      </c>
      <c r="D1445" s="1" t="s">
        <v>90</v>
      </c>
      <c r="E1445">
        <v>2023</v>
      </c>
      <c r="F1445" s="1" t="s">
        <v>912</v>
      </c>
      <c r="G1445" s="1" t="s">
        <v>4451</v>
      </c>
      <c r="H1445" s="1" t="s">
        <v>4452</v>
      </c>
      <c r="I1445" s="1" t="s">
        <v>4453</v>
      </c>
      <c r="J1445" s="1" t="s">
        <v>87</v>
      </c>
      <c r="K1445" s="3">
        <v>26.41</v>
      </c>
      <c r="L1445">
        <v>3</v>
      </c>
      <c r="M1445" s="3">
        <v>79.23</v>
      </c>
      <c r="N1445" s="1" t="s">
        <v>6669</v>
      </c>
      <c r="O1445" s="1" t="s">
        <v>30</v>
      </c>
    </row>
    <row r="1446" spans="1:15" x14ac:dyDescent="0.3">
      <c r="A1446" s="1" t="s">
        <v>4454</v>
      </c>
      <c r="B1446" s="2">
        <v>45124</v>
      </c>
      <c r="C1446" s="1" t="s">
        <v>6667</v>
      </c>
      <c r="D1446" s="1" t="s">
        <v>32</v>
      </c>
      <c r="E1446">
        <v>2023</v>
      </c>
      <c r="F1446" s="1" t="s">
        <v>250</v>
      </c>
      <c r="G1446" s="1" t="s">
        <v>3892</v>
      </c>
      <c r="H1446" s="1" t="s">
        <v>3747</v>
      </c>
      <c r="I1446" s="1" t="s">
        <v>3748</v>
      </c>
      <c r="J1446" s="1" t="s">
        <v>20</v>
      </c>
      <c r="K1446" s="3">
        <v>47.73</v>
      </c>
      <c r="L1446">
        <v>3</v>
      </c>
      <c r="M1446" s="3">
        <v>143.19</v>
      </c>
      <c r="N1446" s="1" t="s">
        <v>21</v>
      </c>
      <c r="O1446" s="1" t="s">
        <v>22</v>
      </c>
    </row>
    <row r="1447" spans="1:15" x14ac:dyDescent="0.3">
      <c r="A1447" s="1" t="s">
        <v>4455</v>
      </c>
      <c r="B1447" s="2">
        <v>45100</v>
      </c>
      <c r="C1447" s="1" t="s">
        <v>6668</v>
      </c>
      <c r="D1447" s="1" t="s">
        <v>24</v>
      </c>
      <c r="E1447">
        <v>2023</v>
      </c>
      <c r="F1447" s="1" t="s">
        <v>4456</v>
      </c>
      <c r="G1447" s="1" t="s">
        <v>4457</v>
      </c>
      <c r="H1447" s="1" t="s">
        <v>673</v>
      </c>
      <c r="I1447" s="1" t="s">
        <v>4458</v>
      </c>
      <c r="J1447" s="1" t="s">
        <v>70</v>
      </c>
      <c r="K1447" s="3">
        <v>22.28</v>
      </c>
      <c r="L1447">
        <v>5</v>
      </c>
      <c r="M1447" s="3">
        <v>111.4</v>
      </c>
      <c r="N1447" s="1" t="s">
        <v>6669</v>
      </c>
      <c r="O1447" s="1" t="s">
        <v>44</v>
      </c>
    </row>
    <row r="1448" spans="1:15" x14ac:dyDescent="0.3">
      <c r="A1448" s="1" t="s">
        <v>4459</v>
      </c>
      <c r="B1448" s="2">
        <v>45375</v>
      </c>
      <c r="C1448" s="1" t="s">
        <v>6666</v>
      </c>
      <c r="D1448" s="1" t="s">
        <v>15</v>
      </c>
      <c r="E1448">
        <v>2024</v>
      </c>
      <c r="F1448" s="1" t="s">
        <v>596</v>
      </c>
      <c r="G1448" s="1" t="s">
        <v>597</v>
      </c>
      <c r="H1448" s="1" t="s">
        <v>2309</v>
      </c>
      <c r="I1448" s="1" t="s">
        <v>2310</v>
      </c>
      <c r="J1448" s="1" t="s">
        <v>51</v>
      </c>
      <c r="K1448" s="3">
        <v>44.02</v>
      </c>
      <c r="L1448">
        <v>5</v>
      </c>
      <c r="M1448" s="3">
        <v>220.1</v>
      </c>
      <c r="N1448" s="1" t="s">
        <v>21</v>
      </c>
      <c r="O1448" s="1" t="s">
        <v>37</v>
      </c>
    </row>
    <row r="1449" spans="1:15" x14ac:dyDescent="0.3">
      <c r="A1449" s="1" t="s">
        <v>4460</v>
      </c>
      <c r="B1449" s="2">
        <v>45635</v>
      </c>
      <c r="C1449" s="1" t="s">
        <v>6667</v>
      </c>
      <c r="D1449" s="1" t="s">
        <v>107</v>
      </c>
      <c r="E1449">
        <v>2024</v>
      </c>
      <c r="F1449" s="1" t="s">
        <v>2932</v>
      </c>
      <c r="G1449" s="1" t="s">
        <v>2933</v>
      </c>
      <c r="H1449" s="1" t="s">
        <v>310</v>
      </c>
      <c r="I1449" s="1" t="s">
        <v>744</v>
      </c>
      <c r="J1449" s="1" t="s">
        <v>70</v>
      </c>
      <c r="K1449" s="3">
        <v>29.68</v>
      </c>
      <c r="L1449">
        <v>5</v>
      </c>
      <c r="M1449" s="3">
        <v>148.4</v>
      </c>
      <c r="N1449" s="1" t="s">
        <v>29</v>
      </c>
      <c r="O1449" s="1" t="s">
        <v>22</v>
      </c>
    </row>
    <row r="1450" spans="1:15" x14ac:dyDescent="0.3">
      <c r="A1450" s="1" t="s">
        <v>4461</v>
      </c>
      <c r="B1450" s="2">
        <v>45567</v>
      </c>
      <c r="C1450" s="1" t="s">
        <v>6670</v>
      </c>
      <c r="D1450" s="1" t="s">
        <v>133</v>
      </c>
      <c r="E1450">
        <v>2024</v>
      </c>
      <c r="F1450" s="1" t="s">
        <v>1249</v>
      </c>
      <c r="G1450" s="1" t="s">
        <v>4077</v>
      </c>
      <c r="H1450" s="1" t="s">
        <v>811</v>
      </c>
      <c r="I1450" s="1" t="s">
        <v>1441</v>
      </c>
      <c r="J1450" s="1" t="s">
        <v>87</v>
      </c>
      <c r="K1450" s="3">
        <v>32.69</v>
      </c>
      <c r="L1450">
        <v>4</v>
      </c>
      <c r="M1450" s="3">
        <v>130.76</v>
      </c>
      <c r="N1450" s="1" t="s">
        <v>21</v>
      </c>
      <c r="O1450" s="1" t="s">
        <v>37</v>
      </c>
    </row>
    <row r="1451" spans="1:15" x14ac:dyDescent="0.3">
      <c r="A1451" s="1" t="s">
        <v>4462</v>
      </c>
      <c r="B1451" s="2">
        <v>45299</v>
      </c>
      <c r="C1451" s="1" t="s">
        <v>6667</v>
      </c>
      <c r="D1451" s="1" t="s">
        <v>210</v>
      </c>
      <c r="E1451">
        <v>2024</v>
      </c>
      <c r="F1451" s="1" t="s">
        <v>1819</v>
      </c>
      <c r="G1451" s="1" t="s">
        <v>2941</v>
      </c>
      <c r="H1451" s="1" t="s">
        <v>1566</v>
      </c>
      <c r="I1451" s="1" t="s">
        <v>1567</v>
      </c>
      <c r="J1451" s="1" t="s">
        <v>87</v>
      </c>
      <c r="K1451" s="3">
        <v>10.63</v>
      </c>
      <c r="L1451">
        <v>4</v>
      </c>
      <c r="M1451" s="3">
        <v>42.52</v>
      </c>
      <c r="N1451" s="1" t="s">
        <v>21</v>
      </c>
      <c r="O1451" s="1" t="s">
        <v>52</v>
      </c>
    </row>
    <row r="1452" spans="1:15" x14ac:dyDescent="0.3">
      <c r="A1452" s="1" t="s">
        <v>4463</v>
      </c>
      <c r="B1452" s="2">
        <v>45691</v>
      </c>
      <c r="C1452" s="1" t="s">
        <v>6667</v>
      </c>
      <c r="D1452" s="1" t="s">
        <v>39</v>
      </c>
      <c r="E1452">
        <v>2025</v>
      </c>
      <c r="F1452" s="1" t="s">
        <v>2455</v>
      </c>
      <c r="G1452" s="1" t="s">
        <v>2456</v>
      </c>
      <c r="H1452" s="1" t="s">
        <v>752</v>
      </c>
      <c r="I1452" s="1" t="s">
        <v>4464</v>
      </c>
      <c r="J1452" s="1" t="s">
        <v>70</v>
      </c>
      <c r="K1452" s="3">
        <v>30.02</v>
      </c>
      <c r="L1452">
        <v>3</v>
      </c>
      <c r="M1452" s="3">
        <v>90.06</v>
      </c>
      <c r="N1452" s="1" t="s">
        <v>21</v>
      </c>
      <c r="O1452" s="1" t="s">
        <v>37</v>
      </c>
    </row>
    <row r="1453" spans="1:15" x14ac:dyDescent="0.3">
      <c r="A1453" s="1" t="s">
        <v>4465</v>
      </c>
      <c r="B1453" s="2">
        <v>45522</v>
      </c>
      <c r="C1453" s="1" t="s">
        <v>6666</v>
      </c>
      <c r="D1453" s="1" t="s">
        <v>90</v>
      </c>
      <c r="E1453">
        <v>2024</v>
      </c>
      <c r="F1453" s="1" t="s">
        <v>4466</v>
      </c>
      <c r="G1453" s="1" t="s">
        <v>4467</v>
      </c>
      <c r="H1453" s="1" t="s">
        <v>3436</v>
      </c>
      <c r="I1453" s="1" t="s">
        <v>4468</v>
      </c>
      <c r="J1453" s="1" t="s">
        <v>70</v>
      </c>
      <c r="K1453" s="3">
        <v>24.82</v>
      </c>
      <c r="L1453">
        <v>5</v>
      </c>
      <c r="M1453" s="3">
        <v>124.1</v>
      </c>
      <c r="N1453" s="1" t="s">
        <v>6669</v>
      </c>
      <c r="O1453" s="1" t="s">
        <v>22</v>
      </c>
    </row>
    <row r="1454" spans="1:15" x14ac:dyDescent="0.3">
      <c r="A1454" s="1" t="s">
        <v>4469</v>
      </c>
      <c r="B1454" s="2">
        <v>45091</v>
      </c>
      <c r="C1454" s="1" t="s">
        <v>6670</v>
      </c>
      <c r="D1454" s="1" t="s">
        <v>24</v>
      </c>
      <c r="E1454">
        <v>2023</v>
      </c>
      <c r="F1454" s="1" t="s">
        <v>3033</v>
      </c>
      <c r="G1454" s="1" t="s">
        <v>3391</v>
      </c>
      <c r="H1454" s="1" t="s">
        <v>572</v>
      </c>
      <c r="I1454" s="1" t="s">
        <v>3170</v>
      </c>
      <c r="J1454" s="1" t="s">
        <v>20</v>
      </c>
      <c r="K1454" s="3">
        <v>7.03</v>
      </c>
      <c r="L1454">
        <v>3</v>
      </c>
      <c r="M1454" s="3">
        <v>21.09</v>
      </c>
      <c r="N1454" s="1" t="s">
        <v>21</v>
      </c>
      <c r="O1454" s="1" t="s">
        <v>37</v>
      </c>
    </row>
    <row r="1455" spans="1:15" x14ac:dyDescent="0.3">
      <c r="A1455" s="1" t="s">
        <v>4470</v>
      </c>
      <c r="B1455" s="2">
        <v>45850</v>
      </c>
      <c r="C1455" s="1" t="s">
        <v>6673</v>
      </c>
      <c r="D1455" s="1" t="s">
        <v>32</v>
      </c>
      <c r="E1455">
        <v>2025</v>
      </c>
      <c r="F1455" s="1" t="s">
        <v>1040</v>
      </c>
      <c r="G1455" s="1" t="s">
        <v>1041</v>
      </c>
      <c r="H1455" s="1" t="s">
        <v>2796</v>
      </c>
      <c r="I1455" s="1" t="s">
        <v>4314</v>
      </c>
      <c r="J1455" s="1" t="s">
        <v>87</v>
      </c>
      <c r="K1455" s="3">
        <v>37.85</v>
      </c>
      <c r="L1455">
        <v>1</v>
      </c>
      <c r="M1455" s="3">
        <v>37.85</v>
      </c>
      <c r="N1455" s="1" t="s">
        <v>6669</v>
      </c>
      <c r="O1455" s="1" t="s">
        <v>22</v>
      </c>
    </row>
    <row r="1456" spans="1:15" x14ac:dyDescent="0.3">
      <c r="A1456" s="1" t="s">
        <v>4471</v>
      </c>
      <c r="B1456" s="2">
        <v>45509</v>
      </c>
      <c r="C1456" s="1" t="s">
        <v>6667</v>
      </c>
      <c r="D1456" s="1" t="s">
        <v>90</v>
      </c>
      <c r="E1456">
        <v>2024</v>
      </c>
      <c r="F1456" s="1" t="s">
        <v>643</v>
      </c>
      <c r="G1456" s="1" t="s">
        <v>644</v>
      </c>
      <c r="H1456" s="1" t="s">
        <v>846</v>
      </c>
      <c r="I1456" s="1" t="s">
        <v>847</v>
      </c>
      <c r="J1456" s="1" t="s">
        <v>70</v>
      </c>
      <c r="K1456" s="3">
        <v>40.590000000000003</v>
      </c>
      <c r="L1456">
        <v>2</v>
      </c>
      <c r="M1456" s="3">
        <v>81.180000000000007</v>
      </c>
      <c r="N1456" s="1" t="s">
        <v>21</v>
      </c>
      <c r="O1456" s="1" t="s">
        <v>193</v>
      </c>
    </row>
    <row r="1457" spans="1:15" x14ac:dyDescent="0.3">
      <c r="A1457" s="1" t="s">
        <v>4472</v>
      </c>
      <c r="B1457" s="2">
        <v>44984</v>
      </c>
      <c r="C1457" s="1" t="s">
        <v>6667</v>
      </c>
      <c r="D1457" s="1" t="s">
        <v>39</v>
      </c>
      <c r="E1457">
        <v>2023</v>
      </c>
      <c r="F1457" s="1" t="s">
        <v>1516</v>
      </c>
      <c r="G1457" s="1" t="s">
        <v>4473</v>
      </c>
      <c r="H1457" s="1" t="s">
        <v>4474</v>
      </c>
      <c r="I1457" s="1" t="s">
        <v>4475</v>
      </c>
      <c r="J1457" s="1" t="s">
        <v>20</v>
      </c>
      <c r="K1457" s="3">
        <v>18.96</v>
      </c>
      <c r="L1457">
        <v>3</v>
      </c>
      <c r="M1457" s="3">
        <v>56.88</v>
      </c>
      <c r="N1457" s="1" t="s">
        <v>21</v>
      </c>
      <c r="O1457" s="1" t="s">
        <v>44</v>
      </c>
    </row>
    <row r="1458" spans="1:15" x14ac:dyDescent="0.3">
      <c r="A1458" s="1" t="s">
        <v>4476</v>
      </c>
      <c r="B1458" s="2">
        <v>45534</v>
      </c>
      <c r="C1458" s="1" t="s">
        <v>6668</v>
      </c>
      <c r="D1458" s="1" t="s">
        <v>90</v>
      </c>
      <c r="E1458">
        <v>2024</v>
      </c>
      <c r="F1458" s="1" t="s">
        <v>921</v>
      </c>
      <c r="G1458" s="1" t="s">
        <v>922</v>
      </c>
      <c r="H1458" s="1" t="s">
        <v>1974</v>
      </c>
      <c r="I1458" s="1" t="s">
        <v>2339</v>
      </c>
      <c r="J1458" s="1" t="s">
        <v>70</v>
      </c>
      <c r="K1458" s="3">
        <v>13.14</v>
      </c>
      <c r="L1458">
        <v>4</v>
      </c>
      <c r="M1458" s="3">
        <v>52.56</v>
      </c>
      <c r="N1458" s="1" t="s">
        <v>21</v>
      </c>
      <c r="O1458" s="1" t="s">
        <v>44</v>
      </c>
    </row>
    <row r="1459" spans="1:15" x14ac:dyDescent="0.3">
      <c r="A1459" s="1" t="s">
        <v>4477</v>
      </c>
      <c r="B1459" s="2">
        <v>45216</v>
      </c>
      <c r="C1459" s="1" t="s">
        <v>6671</v>
      </c>
      <c r="D1459" s="1" t="s">
        <v>133</v>
      </c>
      <c r="E1459">
        <v>2023</v>
      </c>
      <c r="F1459" s="1" t="s">
        <v>621</v>
      </c>
      <c r="G1459" s="1" t="s">
        <v>622</v>
      </c>
      <c r="H1459" s="1" t="s">
        <v>1497</v>
      </c>
      <c r="I1459" s="1" t="s">
        <v>1498</v>
      </c>
      <c r="J1459" s="1" t="s">
        <v>70</v>
      </c>
      <c r="K1459" s="3">
        <v>42.89</v>
      </c>
      <c r="L1459">
        <v>4</v>
      </c>
      <c r="M1459" s="3">
        <v>171.56</v>
      </c>
      <c r="N1459" s="1" t="s">
        <v>21</v>
      </c>
      <c r="O1459" s="1" t="s">
        <v>30</v>
      </c>
    </row>
    <row r="1460" spans="1:15" x14ac:dyDescent="0.3">
      <c r="A1460" s="1" t="s">
        <v>4478</v>
      </c>
      <c r="B1460" s="2">
        <v>45598</v>
      </c>
      <c r="C1460" s="1" t="s">
        <v>6673</v>
      </c>
      <c r="D1460" s="1" t="s">
        <v>54</v>
      </c>
      <c r="E1460">
        <v>2024</v>
      </c>
      <c r="F1460" s="1" t="s">
        <v>1906</v>
      </c>
      <c r="G1460" s="1" t="s">
        <v>2667</v>
      </c>
      <c r="H1460" s="1" t="s">
        <v>4479</v>
      </c>
      <c r="I1460" s="1" t="s">
        <v>4480</v>
      </c>
      <c r="J1460" s="1" t="s">
        <v>87</v>
      </c>
      <c r="K1460" s="3">
        <v>39.369999999999997</v>
      </c>
      <c r="L1460">
        <v>4</v>
      </c>
      <c r="M1460" s="3">
        <v>157.47999999999999</v>
      </c>
      <c r="N1460" s="1" t="s">
        <v>29</v>
      </c>
      <c r="O1460" s="1" t="s">
        <v>30</v>
      </c>
    </row>
    <row r="1461" spans="1:15" x14ac:dyDescent="0.3">
      <c r="A1461" s="1" t="s">
        <v>4481</v>
      </c>
      <c r="B1461" s="2">
        <v>45820</v>
      </c>
      <c r="C1461" s="1" t="s">
        <v>6672</v>
      </c>
      <c r="D1461" s="1" t="s">
        <v>24</v>
      </c>
      <c r="E1461">
        <v>2025</v>
      </c>
      <c r="F1461" s="1" t="s">
        <v>939</v>
      </c>
      <c r="G1461" s="1" t="s">
        <v>4482</v>
      </c>
      <c r="H1461" s="1" t="s">
        <v>1618</v>
      </c>
      <c r="I1461" s="1" t="s">
        <v>1619</v>
      </c>
      <c r="J1461" s="1" t="s">
        <v>20</v>
      </c>
      <c r="K1461" s="3">
        <v>28.08</v>
      </c>
      <c r="L1461">
        <v>5</v>
      </c>
      <c r="M1461" s="3">
        <v>140.4</v>
      </c>
      <c r="N1461" s="1" t="s">
        <v>21</v>
      </c>
      <c r="O1461" s="1" t="s">
        <v>95</v>
      </c>
    </row>
    <row r="1462" spans="1:15" x14ac:dyDescent="0.3">
      <c r="A1462" s="1" t="s">
        <v>4483</v>
      </c>
      <c r="B1462" s="2">
        <v>45259</v>
      </c>
      <c r="C1462" s="1" t="s">
        <v>6670</v>
      </c>
      <c r="D1462" s="1" t="s">
        <v>54</v>
      </c>
      <c r="E1462">
        <v>2023</v>
      </c>
      <c r="F1462" s="1" t="s">
        <v>322</v>
      </c>
      <c r="G1462" s="1" t="s">
        <v>1397</v>
      </c>
      <c r="H1462" s="1" t="s">
        <v>2650</v>
      </c>
      <c r="I1462" s="1" t="s">
        <v>3822</v>
      </c>
      <c r="J1462" s="1" t="s">
        <v>70</v>
      </c>
      <c r="K1462" s="3">
        <v>48.39</v>
      </c>
      <c r="L1462">
        <v>4</v>
      </c>
      <c r="M1462" s="3">
        <v>193.56</v>
      </c>
      <c r="N1462" s="1" t="s">
        <v>88</v>
      </c>
      <c r="O1462" s="1" t="s">
        <v>22</v>
      </c>
    </row>
    <row r="1463" spans="1:15" x14ac:dyDescent="0.3">
      <c r="A1463" s="1" t="s">
        <v>4484</v>
      </c>
      <c r="B1463" s="2">
        <v>45849</v>
      </c>
      <c r="C1463" s="1" t="s">
        <v>6668</v>
      </c>
      <c r="D1463" s="1" t="s">
        <v>32</v>
      </c>
      <c r="E1463">
        <v>2025</v>
      </c>
      <c r="F1463" s="1" t="s">
        <v>295</v>
      </c>
      <c r="G1463" s="1" t="s">
        <v>3383</v>
      </c>
      <c r="H1463" s="1" t="s">
        <v>4485</v>
      </c>
      <c r="I1463" s="1" t="s">
        <v>4486</v>
      </c>
      <c r="J1463" s="1" t="s">
        <v>87</v>
      </c>
      <c r="K1463" s="3">
        <v>9.31</v>
      </c>
      <c r="L1463">
        <v>4</v>
      </c>
      <c r="M1463" s="3">
        <v>37.24</v>
      </c>
      <c r="N1463" s="1" t="s">
        <v>6669</v>
      </c>
      <c r="O1463" s="1" t="s">
        <v>44</v>
      </c>
    </row>
    <row r="1464" spans="1:15" x14ac:dyDescent="0.3">
      <c r="A1464" s="1" t="s">
        <v>4487</v>
      </c>
      <c r="B1464" s="2">
        <v>45516</v>
      </c>
      <c r="C1464" s="1" t="s">
        <v>6667</v>
      </c>
      <c r="D1464" s="1" t="s">
        <v>90</v>
      </c>
      <c r="E1464">
        <v>2024</v>
      </c>
      <c r="F1464" s="1" t="s">
        <v>648</v>
      </c>
      <c r="G1464" s="1" t="s">
        <v>649</v>
      </c>
      <c r="H1464" s="1" t="s">
        <v>171</v>
      </c>
      <c r="I1464" s="1" t="s">
        <v>172</v>
      </c>
      <c r="J1464" s="1" t="s">
        <v>20</v>
      </c>
      <c r="K1464" s="3">
        <v>7.38</v>
      </c>
      <c r="L1464">
        <v>4</v>
      </c>
      <c r="M1464" s="3">
        <v>29.52</v>
      </c>
      <c r="N1464" s="1" t="s">
        <v>29</v>
      </c>
      <c r="O1464" s="1" t="s">
        <v>193</v>
      </c>
    </row>
    <row r="1465" spans="1:15" x14ac:dyDescent="0.3">
      <c r="A1465" s="1" t="s">
        <v>4488</v>
      </c>
      <c r="B1465" s="2">
        <v>45342</v>
      </c>
      <c r="C1465" s="1" t="s">
        <v>6671</v>
      </c>
      <c r="D1465" s="1" t="s">
        <v>39</v>
      </c>
      <c r="E1465">
        <v>2024</v>
      </c>
      <c r="F1465" s="1" t="s">
        <v>139</v>
      </c>
      <c r="G1465" s="1" t="s">
        <v>4489</v>
      </c>
      <c r="H1465" s="1" t="s">
        <v>2025</v>
      </c>
      <c r="I1465" s="1" t="s">
        <v>2026</v>
      </c>
      <c r="J1465" s="1" t="s">
        <v>70</v>
      </c>
      <c r="K1465" s="3">
        <v>43.27</v>
      </c>
      <c r="L1465">
        <v>5</v>
      </c>
      <c r="M1465" s="3">
        <v>216.35</v>
      </c>
      <c r="N1465" s="1" t="s">
        <v>6669</v>
      </c>
      <c r="O1465" s="1" t="s">
        <v>22</v>
      </c>
    </row>
    <row r="1466" spans="1:15" x14ac:dyDescent="0.3">
      <c r="A1466" s="1" t="s">
        <v>4490</v>
      </c>
      <c r="B1466" s="2">
        <v>45358</v>
      </c>
      <c r="C1466" s="1" t="s">
        <v>6672</v>
      </c>
      <c r="D1466" s="1" t="s">
        <v>15</v>
      </c>
      <c r="E1466">
        <v>2024</v>
      </c>
      <c r="F1466" s="1" t="s">
        <v>829</v>
      </c>
      <c r="G1466" s="1" t="s">
        <v>3213</v>
      </c>
      <c r="H1466" s="1" t="s">
        <v>104</v>
      </c>
      <c r="I1466" s="1" t="s">
        <v>105</v>
      </c>
      <c r="J1466" s="1" t="s">
        <v>70</v>
      </c>
      <c r="K1466" s="3">
        <v>31.88</v>
      </c>
      <c r="L1466">
        <v>1</v>
      </c>
      <c r="M1466" s="3">
        <v>31.88</v>
      </c>
      <c r="N1466" s="1" t="s">
        <v>21</v>
      </c>
      <c r="O1466" s="1" t="s">
        <v>44</v>
      </c>
    </row>
    <row r="1467" spans="1:15" x14ac:dyDescent="0.3">
      <c r="A1467" s="1" t="s">
        <v>4491</v>
      </c>
      <c r="B1467" s="2">
        <v>45622</v>
      </c>
      <c r="C1467" s="1" t="s">
        <v>6671</v>
      </c>
      <c r="D1467" s="1" t="s">
        <v>54</v>
      </c>
      <c r="E1467">
        <v>2024</v>
      </c>
      <c r="F1467" s="1" t="s">
        <v>326</v>
      </c>
      <c r="G1467" s="1" t="s">
        <v>1851</v>
      </c>
      <c r="H1467" s="1" t="s">
        <v>4492</v>
      </c>
      <c r="I1467" s="1" t="s">
        <v>4493</v>
      </c>
      <c r="J1467" s="1" t="s">
        <v>87</v>
      </c>
      <c r="K1467" s="3">
        <v>40.29</v>
      </c>
      <c r="L1467">
        <v>2</v>
      </c>
      <c r="M1467" s="3">
        <v>80.58</v>
      </c>
      <c r="N1467" s="1" t="s">
        <v>21</v>
      </c>
      <c r="O1467" s="1" t="s">
        <v>95</v>
      </c>
    </row>
    <row r="1468" spans="1:15" x14ac:dyDescent="0.3">
      <c r="A1468" s="1" t="s">
        <v>4494</v>
      </c>
      <c r="B1468" s="2">
        <v>45598</v>
      </c>
      <c r="C1468" s="1" t="s">
        <v>6673</v>
      </c>
      <c r="D1468" s="1" t="s">
        <v>54</v>
      </c>
      <c r="E1468">
        <v>2024</v>
      </c>
      <c r="F1468" s="1" t="s">
        <v>1459</v>
      </c>
      <c r="G1468" s="1" t="s">
        <v>4495</v>
      </c>
      <c r="H1468" s="1" t="s">
        <v>2171</v>
      </c>
      <c r="I1468" s="1" t="s">
        <v>4445</v>
      </c>
      <c r="J1468" s="1" t="s">
        <v>51</v>
      </c>
      <c r="K1468" s="3">
        <v>12.02</v>
      </c>
      <c r="L1468">
        <v>5</v>
      </c>
      <c r="M1468" s="3">
        <v>60.1</v>
      </c>
      <c r="N1468" s="1" t="s">
        <v>21</v>
      </c>
      <c r="O1468" s="1" t="s">
        <v>22</v>
      </c>
    </row>
    <row r="1469" spans="1:15" x14ac:dyDescent="0.3">
      <c r="A1469" s="1" t="s">
        <v>4496</v>
      </c>
      <c r="B1469" s="2">
        <v>45774</v>
      </c>
      <c r="C1469" s="1" t="s">
        <v>6666</v>
      </c>
      <c r="D1469" s="1" t="s">
        <v>82</v>
      </c>
      <c r="E1469">
        <v>2025</v>
      </c>
      <c r="F1469" s="1" t="s">
        <v>2671</v>
      </c>
      <c r="G1469" s="1" t="s">
        <v>2672</v>
      </c>
      <c r="H1469" s="1" t="s">
        <v>3277</v>
      </c>
      <c r="I1469" s="1" t="s">
        <v>3278</v>
      </c>
      <c r="J1469" s="1" t="s">
        <v>70</v>
      </c>
      <c r="K1469" s="3">
        <v>15.29</v>
      </c>
      <c r="L1469">
        <v>2</v>
      </c>
      <c r="M1469" s="3">
        <v>30.58</v>
      </c>
      <c r="N1469" s="1" t="s">
        <v>6669</v>
      </c>
      <c r="O1469" s="1" t="s">
        <v>37</v>
      </c>
    </row>
    <row r="1470" spans="1:15" x14ac:dyDescent="0.3">
      <c r="A1470" s="1" t="s">
        <v>4497</v>
      </c>
      <c r="B1470" s="2">
        <v>45449</v>
      </c>
      <c r="C1470" s="1" t="s">
        <v>6672</v>
      </c>
      <c r="D1470" s="1" t="s">
        <v>24</v>
      </c>
      <c r="E1470">
        <v>2024</v>
      </c>
      <c r="F1470" s="1" t="s">
        <v>2380</v>
      </c>
      <c r="G1470" s="1" t="s">
        <v>2381</v>
      </c>
      <c r="H1470" s="1" t="s">
        <v>974</v>
      </c>
      <c r="I1470" s="1" t="s">
        <v>975</v>
      </c>
      <c r="J1470" s="1" t="s">
        <v>70</v>
      </c>
      <c r="K1470" s="3">
        <v>20.96</v>
      </c>
      <c r="L1470">
        <v>4</v>
      </c>
      <c r="M1470" s="3">
        <v>83.84</v>
      </c>
      <c r="N1470" s="1" t="s">
        <v>6669</v>
      </c>
      <c r="O1470" s="1" t="s">
        <v>37</v>
      </c>
    </row>
    <row r="1471" spans="1:15" x14ac:dyDescent="0.3">
      <c r="A1471" s="1" t="s">
        <v>4498</v>
      </c>
      <c r="B1471" s="2">
        <v>45098</v>
      </c>
      <c r="C1471" s="1" t="s">
        <v>6670</v>
      </c>
      <c r="D1471" s="1" t="s">
        <v>24</v>
      </c>
      <c r="E1471">
        <v>2023</v>
      </c>
      <c r="F1471" s="1" t="s">
        <v>76</v>
      </c>
      <c r="G1471" s="1" t="s">
        <v>341</v>
      </c>
      <c r="H1471" s="1" t="s">
        <v>1410</v>
      </c>
      <c r="I1471" s="1" t="s">
        <v>1411</v>
      </c>
      <c r="J1471" s="1" t="s">
        <v>70</v>
      </c>
      <c r="K1471" s="3">
        <v>22.84</v>
      </c>
      <c r="L1471">
        <v>2</v>
      </c>
      <c r="M1471" s="3">
        <v>45.68</v>
      </c>
      <c r="N1471" s="1" t="s">
        <v>88</v>
      </c>
      <c r="O1471" s="1" t="s">
        <v>52</v>
      </c>
    </row>
    <row r="1472" spans="1:15" x14ac:dyDescent="0.3">
      <c r="A1472" s="1" t="s">
        <v>4499</v>
      </c>
      <c r="B1472" s="2">
        <v>45597</v>
      </c>
      <c r="C1472" s="1" t="s">
        <v>6668</v>
      </c>
      <c r="D1472" s="1" t="s">
        <v>54</v>
      </c>
      <c r="E1472">
        <v>2024</v>
      </c>
      <c r="F1472" s="1" t="s">
        <v>1840</v>
      </c>
      <c r="G1472" s="1" t="s">
        <v>1841</v>
      </c>
      <c r="H1472" s="1" t="s">
        <v>623</v>
      </c>
      <c r="I1472" s="1" t="s">
        <v>624</v>
      </c>
      <c r="J1472" s="1" t="s">
        <v>20</v>
      </c>
      <c r="K1472" s="3">
        <v>49.17</v>
      </c>
      <c r="L1472">
        <v>1</v>
      </c>
      <c r="M1472" s="3">
        <v>49.17</v>
      </c>
      <c r="N1472" s="1" t="s">
        <v>6669</v>
      </c>
      <c r="O1472" s="1" t="s">
        <v>37</v>
      </c>
    </row>
    <row r="1473" spans="1:15" x14ac:dyDescent="0.3">
      <c r="A1473" s="1" t="s">
        <v>4500</v>
      </c>
      <c r="B1473" s="2">
        <v>45305</v>
      </c>
      <c r="C1473" s="1" t="s">
        <v>6666</v>
      </c>
      <c r="D1473" s="1" t="s">
        <v>210</v>
      </c>
      <c r="E1473">
        <v>2024</v>
      </c>
      <c r="F1473" s="1" t="s">
        <v>750</v>
      </c>
      <c r="G1473" s="1" t="s">
        <v>4501</v>
      </c>
      <c r="H1473" s="1" t="s">
        <v>2527</v>
      </c>
      <c r="I1473" s="1" t="s">
        <v>4502</v>
      </c>
      <c r="J1473" s="1" t="s">
        <v>51</v>
      </c>
      <c r="K1473" s="3">
        <v>22.94</v>
      </c>
      <c r="L1473">
        <v>4</v>
      </c>
      <c r="M1473" s="3">
        <v>91.76</v>
      </c>
      <c r="N1473" s="1" t="s">
        <v>29</v>
      </c>
      <c r="O1473" s="1" t="s">
        <v>44</v>
      </c>
    </row>
    <row r="1474" spans="1:15" x14ac:dyDescent="0.3">
      <c r="A1474" s="1" t="s">
        <v>4503</v>
      </c>
      <c r="B1474" s="2">
        <v>45855</v>
      </c>
      <c r="C1474" s="1" t="s">
        <v>6672</v>
      </c>
      <c r="D1474" s="1" t="s">
        <v>32</v>
      </c>
      <c r="E1474">
        <v>2025</v>
      </c>
      <c r="F1474" s="1" t="s">
        <v>4028</v>
      </c>
      <c r="G1474" s="1" t="s">
        <v>4029</v>
      </c>
      <c r="H1474" s="1" t="s">
        <v>4504</v>
      </c>
      <c r="I1474" s="1" t="s">
        <v>4505</v>
      </c>
      <c r="J1474" s="1" t="s">
        <v>20</v>
      </c>
      <c r="K1474" s="3">
        <v>40.619999999999997</v>
      </c>
      <c r="L1474">
        <v>4</v>
      </c>
      <c r="M1474" s="3">
        <v>162.47999999999999</v>
      </c>
      <c r="N1474" s="1" t="s">
        <v>21</v>
      </c>
      <c r="O1474" s="1" t="s">
        <v>193</v>
      </c>
    </row>
    <row r="1475" spans="1:15" x14ac:dyDescent="0.3">
      <c r="A1475" s="1" t="s">
        <v>4506</v>
      </c>
      <c r="B1475" s="2">
        <v>45626</v>
      </c>
      <c r="C1475" s="1" t="s">
        <v>6673</v>
      </c>
      <c r="D1475" s="1" t="s">
        <v>54</v>
      </c>
      <c r="E1475">
        <v>2024</v>
      </c>
      <c r="F1475" s="1" t="s">
        <v>658</v>
      </c>
      <c r="G1475" s="1" t="s">
        <v>4507</v>
      </c>
      <c r="H1475" s="1" t="s">
        <v>1848</v>
      </c>
      <c r="I1475" s="1" t="s">
        <v>1849</v>
      </c>
      <c r="J1475" s="1" t="s">
        <v>70</v>
      </c>
      <c r="K1475" s="3">
        <v>11.69</v>
      </c>
      <c r="L1475">
        <v>3</v>
      </c>
      <c r="M1475" s="3">
        <v>35.07</v>
      </c>
      <c r="N1475" s="1" t="s">
        <v>21</v>
      </c>
      <c r="O1475" s="1" t="s">
        <v>22</v>
      </c>
    </row>
    <row r="1476" spans="1:15" x14ac:dyDescent="0.3">
      <c r="A1476" s="1" t="s">
        <v>4508</v>
      </c>
      <c r="B1476" s="2">
        <v>45473</v>
      </c>
      <c r="C1476" s="1" t="s">
        <v>6666</v>
      </c>
      <c r="D1476" s="1" t="s">
        <v>24</v>
      </c>
      <c r="E1476">
        <v>2024</v>
      </c>
      <c r="F1476" s="1" t="s">
        <v>3106</v>
      </c>
      <c r="G1476" s="1" t="s">
        <v>3107</v>
      </c>
      <c r="H1476" s="1" t="s">
        <v>1158</v>
      </c>
      <c r="I1476" s="1" t="s">
        <v>3448</v>
      </c>
      <c r="J1476" s="1" t="s">
        <v>70</v>
      </c>
      <c r="K1476" s="3">
        <v>19.43</v>
      </c>
      <c r="L1476">
        <v>4</v>
      </c>
      <c r="M1476" s="3">
        <v>77.72</v>
      </c>
      <c r="N1476" s="1" t="s">
        <v>6669</v>
      </c>
      <c r="O1476" s="1" t="s">
        <v>22</v>
      </c>
    </row>
    <row r="1477" spans="1:15" x14ac:dyDescent="0.3">
      <c r="A1477" s="1" t="s">
        <v>4509</v>
      </c>
      <c r="B1477" s="2">
        <v>45387</v>
      </c>
      <c r="C1477" s="1" t="s">
        <v>6668</v>
      </c>
      <c r="D1477" s="1" t="s">
        <v>82</v>
      </c>
      <c r="E1477">
        <v>2024</v>
      </c>
      <c r="F1477" s="1" t="s">
        <v>4510</v>
      </c>
      <c r="G1477" s="1" t="s">
        <v>4511</v>
      </c>
      <c r="H1477" s="1" t="s">
        <v>4189</v>
      </c>
      <c r="I1477" s="1" t="s">
        <v>4190</v>
      </c>
      <c r="J1477" s="1" t="s">
        <v>70</v>
      </c>
      <c r="K1477" s="3">
        <v>48.23</v>
      </c>
      <c r="L1477">
        <v>1</v>
      </c>
      <c r="M1477" s="3">
        <v>48.23</v>
      </c>
      <c r="N1477" s="1" t="s">
        <v>29</v>
      </c>
      <c r="O1477" s="1" t="s">
        <v>22</v>
      </c>
    </row>
    <row r="1478" spans="1:15" x14ac:dyDescent="0.3">
      <c r="A1478" s="1" t="s">
        <v>4512</v>
      </c>
      <c r="B1478" s="2">
        <v>44968</v>
      </c>
      <c r="C1478" s="1" t="s">
        <v>6673</v>
      </c>
      <c r="D1478" s="1" t="s">
        <v>39</v>
      </c>
      <c r="E1478">
        <v>2023</v>
      </c>
      <c r="F1478" s="1" t="s">
        <v>939</v>
      </c>
      <c r="G1478" s="1" t="s">
        <v>1893</v>
      </c>
      <c r="H1478" s="1" t="s">
        <v>393</v>
      </c>
      <c r="I1478" s="1" t="s">
        <v>394</v>
      </c>
      <c r="J1478" s="1" t="s">
        <v>51</v>
      </c>
      <c r="K1478" s="3">
        <v>35.159999999999997</v>
      </c>
      <c r="L1478">
        <v>3</v>
      </c>
      <c r="M1478" s="3">
        <v>105.48</v>
      </c>
      <c r="N1478" s="1" t="s">
        <v>6669</v>
      </c>
      <c r="O1478" s="1" t="s">
        <v>80</v>
      </c>
    </row>
    <row r="1479" spans="1:15" x14ac:dyDescent="0.3">
      <c r="A1479" s="1" t="s">
        <v>4513</v>
      </c>
      <c r="B1479" s="2">
        <v>45295</v>
      </c>
      <c r="C1479" s="1" t="s">
        <v>6672</v>
      </c>
      <c r="D1479" s="1" t="s">
        <v>210</v>
      </c>
      <c r="E1479">
        <v>2024</v>
      </c>
      <c r="F1479" s="1" t="s">
        <v>205</v>
      </c>
      <c r="G1479" s="1" t="s">
        <v>1574</v>
      </c>
      <c r="H1479" s="1" t="s">
        <v>598</v>
      </c>
      <c r="I1479" s="1" t="s">
        <v>2432</v>
      </c>
      <c r="J1479" s="1" t="s">
        <v>87</v>
      </c>
      <c r="K1479" s="3">
        <v>40.61</v>
      </c>
      <c r="L1479">
        <v>2</v>
      </c>
      <c r="M1479" s="3">
        <v>81.22</v>
      </c>
      <c r="N1479" s="1" t="s">
        <v>21</v>
      </c>
      <c r="O1479" s="1" t="s">
        <v>193</v>
      </c>
    </row>
    <row r="1480" spans="1:15" x14ac:dyDescent="0.3">
      <c r="A1480" s="1" t="s">
        <v>4514</v>
      </c>
      <c r="B1480" s="2">
        <v>45498</v>
      </c>
      <c r="C1480" s="1" t="s">
        <v>6672</v>
      </c>
      <c r="D1480" s="1" t="s">
        <v>32</v>
      </c>
      <c r="E1480">
        <v>2024</v>
      </c>
      <c r="F1480" s="1" t="s">
        <v>2855</v>
      </c>
      <c r="G1480" s="1" t="s">
        <v>2856</v>
      </c>
      <c r="H1480" s="1" t="s">
        <v>1959</v>
      </c>
      <c r="I1480" s="1" t="s">
        <v>4515</v>
      </c>
      <c r="J1480" s="1" t="s">
        <v>87</v>
      </c>
      <c r="K1480" s="3">
        <v>10.25</v>
      </c>
      <c r="L1480">
        <v>5</v>
      </c>
      <c r="M1480" s="3">
        <v>51.25</v>
      </c>
      <c r="N1480" s="1" t="s">
        <v>88</v>
      </c>
      <c r="O1480" s="1" t="s">
        <v>37</v>
      </c>
    </row>
    <row r="1481" spans="1:15" x14ac:dyDescent="0.3">
      <c r="A1481" s="1" t="s">
        <v>4516</v>
      </c>
      <c r="B1481" s="2">
        <v>45621</v>
      </c>
      <c r="C1481" s="1" t="s">
        <v>6667</v>
      </c>
      <c r="D1481" s="1" t="s">
        <v>54</v>
      </c>
      <c r="E1481">
        <v>2024</v>
      </c>
      <c r="F1481" s="1" t="s">
        <v>358</v>
      </c>
      <c r="G1481" s="1" t="s">
        <v>2132</v>
      </c>
      <c r="H1481" s="1" t="s">
        <v>1210</v>
      </c>
      <c r="I1481" s="1" t="s">
        <v>1211</v>
      </c>
      <c r="J1481" s="1" t="s">
        <v>20</v>
      </c>
      <c r="K1481" s="3">
        <v>7.78</v>
      </c>
      <c r="L1481">
        <v>5</v>
      </c>
      <c r="M1481" s="3">
        <v>38.9</v>
      </c>
      <c r="N1481" s="1" t="s">
        <v>21</v>
      </c>
      <c r="O1481" s="1" t="s">
        <v>30</v>
      </c>
    </row>
    <row r="1482" spans="1:15" x14ac:dyDescent="0.3">
      <c r="A1482" s="1" t="s">
        <v>4517</v>
      </c>
      <c r="B1482" s="2">
        <v>45200</v>
      </c>
      <c r="C1482" s="1" t="s">
        <v>6666</v>
      </c>
      <c r="D1482" s="1" t="s">
        <v>133</v>
      </c>
      <c r="E1482">
        <v>2023</v>
      </c>
      <c r="F1482" s="1" t="s">
        <v>1176</v>
      </c>
      <c r="G1482" s="1" t="s">
        <v>1177</v>
      </c>
      <c r="H1482" s="1" t="s">
        <v>554</v>
      </c>
      <c r="I1482" s="1" t="s">
        <v>4518</v>
      </c>
      <c r="J1482" s="1" t="s">
        <v>20</v>
      </c>
      <c r="K1482" s="3">
        <v>6.12</v>
      </c>
      <c r="L1482">
        <v>3</v>
      </c>
      <c r="M1482" s="3">
        <v>18.36</v>
      </c>
      <c r="N1482" s="1" t="s">
        <v>6669</v>
      </c>
      <c r="O1482" s="1" t="s">
        <v>52</v>
      </c>
    </row>
    <row r="1483" spans="1:15" x14ac:dyDescent="0.3">
      <c r="A1483" s="1" t="s">
        <v>4519</v>
      </c>
      <c r="B1483" s="2">
        <v>45243</v>
      </c>
      <c r="C1483" s="1" t="s">
        <v>6667</v>
      </c>
      <c r="D1483" s="1" t="s">
        <v>54</v>
      </c>
      <c r="E1483">
        <v>2023</v>
      </c>
      <c r="F1483" s="1" t="s">
        <v>139</v>
      </c>
      <c r="G1483" s="1" t="s">
        <v>4489</v>
      </c>
      <c r="H1483" s="1" t="s">
        <v>950</v>
      </c>
      <c r="I1483" s="1" t="s">
        <v>3617</v>
      </c>
      <c r="J1483" s="1" t="s">
        <v>51</v>
      </c>
      <c r="K1483" s="3">
        <v>45.59</v>
      </c>
      <c r="L1483">
        <v>1</v>
      </c>
      <c r="M1483" s="3">
        <v>45.59</v>
      </c>
      <c r="N1483" s="1" t="s">
        <v>29</v>
      </c>
      <c r="O1483" s="1" t="s">
        <v>22</v>
      </c>
    </row>
    <row r="1484" spans="1:15" x14ac:dyDescent="0.3">
      <c r="A1484" s="1" t="s">
        <v>4520</v>
      </c>
      <c r="B1484" s="2">
        <v>45280</v>
      </c>
      <c r="C1484" s="1" t="s">
        <v>6670</v>
      </c>
      <c r="D1484" s="1" t="s">
        <v>107</v>
      </c>
      <c r="E1484">
        <v>2023</v>
      </c>
      <c r="F1484" s="1" t="s">
        <v>1259</v>
      </c>
      <c r="G1484" s="1" t="s">
        <v>4521</v>
      </c>
      <c r="H1484" s="1" t="s">
        <v>136</v>
      </c>
      <c r="I1484" s="1" t="s">
        <v>137</v>
      </c>
      <c r="J1484" s="1" t="s">
        <v>20</v>
      </c>
      <c r="K1484" s="3">
        <v>37.68</v>
      </c>
      <c r="L1484">
        <v>3</v>
      </c>
      <c r="M1484" s="3">
        <v>113.04</v>
      </c>
      <c r="N1484" s="1" t="s">
        <v>29</v>
      </c>
      <c r="O1484" s="1" t="s">
        <v>37</v>
      </c>
    </row>
    <row r="1485" spans="1:15" x14ac:dyDescent="0.3">
      <c r="A1485" s="1" t="s">
        <v>4522</v>
      </c>
      <c r="B1485" s="2">
        <v>45365</v>
      </c>
      <c r="C1485" s="1" t="s">
        <v>6672</v>
      </c>
      <c r="D1485" s="1" t="s">
        <v>15</v>
      </c>
      <c r="E1485">
        <v>2024</v>
      </c>
      <c r="F1485" s="1" t="s">
        <v>1215</v>
      </c>
      <c r="G1485" s="1" t="s">
        <v>1977</v>
      </c>
      <c r="H1485" s="1" t="s">
        <v>3253</v>
      </c>
      <c r="I1485" s="1" t="s">
        <v>3254</v>
      </c>
      <c r="J1485" s="1" t="s">
        <v>51</v>
      </c>
      <c r="K1485" s="3">
        <v>22.41</v>
      </c>
      <c r="L1485">
        <v>5</v>
      </c>
      <c r="M1485" s="3">
        <v>112.05</v>
      </c>
      <c r="N1485" s="1" t="s">
        <v>29</v>
      </c>
      <c r="O1485" s="1" t="s">
        <v>37</v>
      </c>
    </row>
    <row r="1486" spans="1:15" x14ac:dyDescent="0.3">
      <c r="A1486" s="1" t="s">
        <v>4523</v>
      </c>
      <c r="B1486" s="2">
        <v>45214</v>
      </c>
      <c r="C1486" s="1" t="s">
        <v>6666</v>
      </c>
      <c r="D1486" s="1" t="s">
        <v>133</v>
      </c>
      <c r="E1486">
        <v>2023</v>
      </c>
      <c r="F1486" s="1" t="s">
        <v>1114</v>
      </c>
      <c r="G1486" s="1" t="s">
        <v>4524</v>
      </c>
      <c r="H1486" s="1" t="s">
        <v>2969</v>
      </c>
      <c r="I1486" s="1" t="s">
        <v>4525</v>
      </c>
      <c r="J1486" s="1" t="s">
        <v>51</v>
      </c>
      <c r="K1486" s="3">
        <v>49.73</v>
      </c>
      <c r="L1486">
        <v>5</v>
      </c>
      <c r="M1486" s="3">
        <v>248.65</v>
      </c>
      <c r="N1486" s="1" t="s">
        <v>88</v>
      </c>
      <c r="O1486" s="1" t="s">
        <v>37</v>
      </c>
    </row>
    <row r="1487" spans="1:15" x14ac:dyDescent="0.3">
      <c r="A1487" s="1" t="s">
        <v>4526</v>
      </c>
      <c r="B1487" s="2">
        <v>45442</v>
      </c>
      <c r="C1487" s="1" t="s">
        <v>6672</v>
      </c>
      <c r="D1487" s="1" t="s">
        <v>46</v>
      </c>
      <c r="E1487">
        <v>2024</v>
      </c>
      <c r="F1487" s="1" t="s">
        <v>2146</v>
      </c>
      <c r="G1487" s="1" t="s">
        <v>2564</v>
      </c>
      <c r="H1487" s="1" t="s">
        <v>4527</v>
      </c>
      <c r="I1487" s="1" t="s">
        <v>4528</v>
      </c>
      <c r="J1487" s="1" t="s">
        <v>87</v>
      </c>
      <c r="K1487" s="3">
        <v>40.119999999999997</v>
      </c>
      <c r="L1487">
        <v>3</v>
      </c>
      <c r="M1487" s="3">
        <v>120.36</v>
      </c>
      <c r="N1487" s="1" t="s">
        <v>29</v>
      </c>
      <c r="O1487" s="1" t="s">
        <v>52</v>
      </c>
    </row>
    <row r="1488" spans="1:15" x14ac:dyDescent="0.3">
      <c r="A1488" s="1" t="s">
        <v>4529</v>
      </c>
      <c r="B1488" s="2">
        <v>45197</v>
      </c>
      <c r="C1488" s="1" t="s">
        <v>6672</v>
      </c>
      <c r="D1488" s="1" t="s">
        <v>60</v>
      </c>
      <c r="E1488">
        <v>2023</v>
      </c>
      <c r="F1488" s="1" t="s">
        <v>1235</v>
      </c>
      <c r="G1488" s="1" t="s">
        <v>1576</v>
      </c>
      <c r="H1488" s="1" t="s">
        <v>1071</v>
      </c>
      <c r="I1488" s="1" t="s">
        <v>1072</v>
      </c>
      <c r="J1488" s="1" t="s">
        <v>20</v>
      </c>
      <c r="K1488" s="3">
        <v>41.06</v>
      </c>
      <c r="L1488">
        <v>2</v>
      </c>
      <c r="M1488" s="3">
        <v>82.12</v>
      </c>
      <c r="N1488" s="1" t="s">
        <v>88</v>
      </c>
      <c r="O1488" s="1" t="s">
        <v>30</v>
      </c>
    </row>
    <row r="1489" spans="1:15" x14ac:dyDescent="0.3">
      <c r="A1489" s="1" t="s">
        <v>4530</v>
      </c>
      <c r="B1489" s="2">
        <v>45044</v>
      </c>
      <c r="C1489" s="1" t="s">
        <v>6668</v>
      </c>
      <c r="D1489" s="1" t="s">
        <v>82</v>
      </c>
      <c r="E1489">
        <v>2023</v>
      </c>
      <c r="F1489" s="1" t="s">
        <v>499</v>
      </c>
      <c r="G1489" s="1" t="s">
        <v>500</v>
      </c>
      <c r="H1489" s="1" t="s">
        <v>1825</v>
      </c>
      <c r="I1489" s="1" t="s">
        <v>4358</v>
      </c>
      <c r="J1489" s="1" t="s">
        <v>20</v>
      </c>
      <c r="K1489" s="3">
        <v>40.96</v>
      </c>
      <c r="L1489">
        <v>3</v>
      </c>
      <c r="M1489" s="3">
        <v>122.88</v>
      </c>
      <c r="N1489" s="1" t="s">
        <v>29</v>
      </c>
      <c r="O1489" s="1" t="s">
        <v>37</v>
      </c>
    </row>
    <row r="1490" spans="1:15" x14ac:dyDescent="0.3">
      <c r="A1490" s="1" t="s">
        <v>4531</v>
      </c>
      <c r="B1490" s="2">
        <v>44962</v>
      </c>
      <c r="C1490" s="1" t="s">
        <v>6666</v>
      </c>
      <c r="D1490" s="1" t="s">
        <v>39</v>
      </c>
      <c r="E1490">
        <v>2023</v>
      </c>
      <c r="F1490" s="1" t="s">
        <v>285</v>
      </c>
      <c r="G1490" s="1" t="s">
        <v>286</v>
      </c>
      <c r="H1490" s="1" t="s">
        <v>78</v>
      </c>
      <c r="I1490" s="1" t="s">
        <v>79</v>
      </c>
      <c r="J1490" s="1" t="s">
        <v>70</v>
      </c>
      <c r="K1490" s="3">
        <v>36.17</v>
      </c>
      <c r="L1490">
        <v>1</v>
      </c>
      <c r="M1490" s="3">
        <v>36.17</v>
      </c>
      <c r="N1490" s="1" t="s">
        <v>21</v>
      </c>
      <c r="O1490" s="1" t="s">
        <v>80</v>
      </c>
    </row>
    <row r="1491" spans="1:15" x14ac:dyDescent="0.3">
      <c r="A1491" s="1" t="s">
        <v>4532</v>
      </c>
      <c r="B1491" s="2">
        <v>45126</v>
      </c>
      <c r="C1491" s="1" t="s">
        <v>6670</v>
      </c>
      <c r="D1491" s="1" t="s">
        <v>32</v>
      </c>
      <c r="E1491">
        <v>2023</v>
      </c>
      <c r="F1491" s="1" t="s">
        <v>4533</v>
      </c>
      <c r="G1491" s="1" t="s">
        <v>4534</v>
      </c>
      <c r="H1491" s="1" t="s">
        <v>2382</v>
      </c>
      <c r="I1491" s="1" t="s">
        <v>4535</v>
      </c>
      <c r="J1491" s="1" t="s">
        <v>87</v>
      </c>
      <c r="K1491" s="3">
        <v>14.91</v>
      </c>
      <c r="L1491">
        <v>5</v>
      </c>
      <c r="M1491" s="3">
        <v>74.55</v>
      </c>
      <c r="N1491" s="1" t="s">
        <v>6669</v>
      </c>
      <c r="O1491" s="1" t="s">
        <v>44</v>
      </c>
    </row>
    <row r="1492" spans="1:15" x14ac:dyDescent="0.3">
      <c r="A1492" s="1" t="s">
        <v>4536</v>
      </c>
      <c r="B1492" s="2">
        <v>45492</v>
      </c>
      <c r="C1492" s="1" t="s">
        <v>6668</v>
      </c>
      <c r="D1492" s="1" t="s">
        <v>32</v>
      </c>
      <c r="E1492">
        <v>2024</v>
      </c>
      <c r="F1492" s="1" t="s">
        <v>189</v>
      </c>
      <c r="G1492" s="1" t="s">
        <v>190</v>
      </c>
      <c r="H1492" s="1" t="s">
        <v>2174</v>
      </c>
      <c r="I1492" s="1" t="s">
        <v>3048</v>
      </c>
      <c r="J1492" s="1" t="s">
        <v>51</v>
      </c>
      <c r="K1492" s="3">
        <v>16.43</v>
      </c>
      <c r="L1492">
        <v>1</v>
      </c>
      <c r="M1492" s="3">
        <v>16.43</v>
      </c>
      <c r="N1492" s="1" t="s">
        <v>21</v>
      </c>
      <c r="O1492" s="1" t="s">
        <v>44</v>
      </c>
    </row>
    <row r="1493" spans="1:15" x14ac:dyDescent="0.3">
      <c r="A1493" s="1" t="s">
        <v>4537</v>
      </c>
      <c r="B1493" s="2">
        <v>45718</v>
      </c>
      <c r="C1493" s="1" t="s">
        <v>6666</v>
      </c>
      <c r="D1493" s="1" t="s">
        <v>15</v>
      </c>
      <c r="E1493">
        <v>2025</v>
      </c>
      <c r="F1493" s="1" t="s">
        <v>2099</v>
      </c>
      <c r="G1493" s="1" t="s">
        <v>2995</v>
      </c>
      <c r="H1493" s="1" t="s">
        <v>120</v>
      </c>
      <c r="I1493" s="1" t="s">
        <v>121</v>
      </c>
      <c r="J1493" s="1" t="s">
        <v>51</v>
      </c>
      <c r="K1493" s="3">
        <v>33.79</v>
      </c>
      <c r="L1493">
        <v>4</v>
      </c>
      <c r="M1493" s="3">
        <v>135.16</v>
      </c>
      <c r="N1493" s="1" t="s">
        <v>6669</v>
      </c>
      <c r="O1493" s="1" t="s">
        <v>80</v>
      </c>
    </row>
    <row r="1494" spans="1:15" x14ac:dyDescent="0.3">
      <c r="A1494" s="1" t="s">
        <v>4538</v>
      </c>
      <c r="B1494" s="2">
        <v>45660</v>
      </c>
      <c r="C1494" s="1" t="s">
        <v>6668</v>
      </c>
      <c r="D1494" s="1" t="s">
        <v>210</v>
      </c>
      <c r="E1494">
        <v>2025</v>
      </c>
      <c r="F1494" s="1" t="s">
        <v>3358</v>
      </c>
      <c r="G1494" s="1" t="s">
        <v>3359</v>
      </c>
      <c r="H1494" s="1" t="s">
        <v>1012</v>
      </c>
      <c r="I1494" s="1" t="s">
        <v>2322</v>
      </c>
      <c r="J1494" s="1" t="s">
        <v>87</v>
      </c>
      <c r="K1494" s="3">
        <v>9.26</v>
      </c>
      <c r="L1494">
        <v>3</v>
      </c>
      <c r="M1494" s="3">
        <v>27.78</v>
      </c>
      <c r="N1494" s="1" t="s">
        <v>29</v>
      </c>
      <c r="O1494" s="1" t="s">
        <v>37</v>
      </c>
    </row>
    <row r="1495" spans="1:15" x14ac:dyDescent="0.3">
      <c r="A1495" s="1" t="s">
        <v>4539</v>
      </c>
      <c r="B1495" s="2">
        <v>45446</v>
      </c>
      <c r="C1495" s="1" t="s">
        <v>6667</v>
      </c>
      <c r="D1495" s="1" t="s">
        <v>24</v>
      </c>
      <c r="E1495">
        <v>2024</v>
      </c>
      <c r="F1495" s="1" t="s">
        <v>3958</v>
      </c>
      <c r="G1495" s="1" t="s">
        <v>3959</v>
      </c>
      <c r="H1495" s="1" t="s">
        <v>2658</v>
      </c>
      <c r="I1495" s="1" t="s">
        <v>2659</v>
      </c>
      <c r="J1495" s="1" t="s">
        <v>20</v>
      </c>
      <c r="K1495" s="3">
        <v>5.75</v>
      </c>
      <c r="L1495">
        <v>3</v>
      </c>
      <c r="M1495" s="3">
        <v>17.25</v>
      </c>
      <c r="N1495" s="1" t="s">
        <v>21</v>
      </c>
      <c r="O1495" s="1" t="s">
        <v>193</v>
      </c>
    </row>
    <row r="1496" spans="1:15" x14ac:dyDescent="0.3">
      <c r="A1496" s="1" t="s">
        <v>4540</v>
      </c>
      <c r="B1496" s="2">
        <v>45257</v>
      </c>
      <c r="C1496" s="1" t="s">
        <v>6667</v>
      </c>
      <c r="D1496" s="1" t="s">
        <v>54</v>
      </c>
      <c r="E1496">
        <v>2023</v>
      </c>
      <c r="F1496" s="1" t="s">
        <v>2317</v>
      </c>
      <c r="G1496" s="1" t="s">
        <v>2318</v>
      </c>
      <c r="H1496" s="1" t="s">
        <v>4541</v>
      </c>
      <c r="I1496" s="1" t="s">
        <v>4542</v>
      </c>
      <c r="J1496" s="1" t="s">
        <v>87</v>
      </c>
      <c r="K1496" s="3">
        <v>6.74</v>
      </c>
      <c r="L1496">
        <v>1</v>
      </c>
      <c r="M1496" s="3">
        <v>6.74</v>
      </c>
      <c r="N1496" s="1" t="s">
        <v>21</v>
      </c>
      <c r="O1496" s="1" t="s">
        <v>193</v>
      </c>
    </row>
    <row r="1497" spans="1:15" x14ac:dyDescent="0.3">
      <c r="A1497" s="1" t="s">
        <v>4543</v>
      </c>
      <c r="B1497" s="2">
        <v>45469</v>
      </c>
      <c r="C1497" s="1" t="s">
        <v>6670</v>
      </c>
      <c r="D1497" s="1" t="s">
        <v>24</v>
      </c>
      <c r="E1497">
        <v>2024</v>
      </c>
      <c r="F1497" s="1" t="s">
        <v>1230</v>
      </c>
      <c r="G1497" s="1" t="s">
        <v>1231</v>
      </c>
      <c r="H1497" s="1" t="s">
        <v>1436</v>
      </c>
      <c r="I1497" s="1" t="s">
        <v>4544</v>
      </c>
      <c r="J1497" s="1" t="s">
        <v>87</v>
      </c>
      <c r="K1497" s="3">
        <v>39.72</v>
      </c>
      <c r="L1497">
        <v>2</v>
      </c>
      <c r="M1497" s="3">
        <v>79.44</v>
      </c>
      <c r="N1497" s="1" t="s">
        <v>21</v>
      </c>
      <c r="O1497" s="1" t="s">
        <v>44</v>
      </c>
    </row>
    <row r="1498" spans="1:15" x14ac:dyDescent="0.3">
      <c r="A1498" s="1" t="s">
        <v>4545</v>
      </c>
      <c r="B1498" s="2">
        <v>45483</v>
      </c>
      <c r="C1498" s="1" t="s">
        <v>6670</v>
      </c>
      <c r="D1498" s="1" t="s">
        <v>32</v>
      </c>
      <c r="E1498">
        <v>2024</v>
      </c>
      <c r="F1498" s="1" t="s">
        <v>4546</v>
      </c>
      <c r="G1498" s="1" t="s">
        <v>4547</v>
      </c>
      <c r="H1498" s="1" t="s">
        <v>1205</v>
      </c>
      <c r="I1498" s="1" t="s">
        <v>4548</v>
      </c>
      <c r="J1498" s="1" t="s">
        <v>87</v>
      </c>
      <c r="K1498" s="3">
        <v>32.69</v>
      </c>
      <c r="L1498">
        <v>2</v>
      </c>
      <c r="M1498" s="3">
        <v>65.38</v>
      </c>
      <c r="N1498" s="1" t="s">
        <v>29</v>
      </c>
      <c r="O1498" s="1" t="s">
        <v>22</v>
      </c>
    </row>
    <row r="1499" spans="1:15" x14ac:dyDescent="0.3">
      <c r="A1499" s="1" t="s">
        <v>4549</v>
      </c>
      <c r="B1499" s="2">
        <v>45224</v>
      </c>
      <c r="C1499" s="1" t="s">
        <v>6670</v>
      </c>
      <c r="D1499" s="1" t="s">
        <v>133</v>
      </c>
      <c r="E1499">
        <v>2023</v>
      </c>
      <c r="F1499" s="1" t="s">
        <v>2761</v>
      </c>
      <c r="G1499" s="1" t="s">
        <v>2803</v>
      </c>
      <c r="H1499" s="1" t="s">
        <v>2872</v>
      </c>
      <c r="I1499" s="1" t="s">
        <v>4550</v>
      </c>
      <c r="J1499" s="1" t="s">
        <v>70</v>
      </c>
      <c r="K1499" s="3">
        <v>31.66</v>
      </c>
      <c r="L1499">
        <v>2</v>
      </c>
      <c r="M1499" s="3">
        <v>63.32</v>
      </c>
      <c r="N1499" s="1" t="s">
        <v>6669</v>
      </c>
      <c r="O1499" s="1" t="s">
        <v>44</v>
      </c>
    </row>
    <row r="1500" spans="1:15" x14ac:dyDescent="0.3">
      <c r="A1500" s="1" t="s">
        <v>4551</v>
      </c>
      <c r="B1500" s="2">
        <v>44949</v>
      </c>
      <c r="C1500" s="1" t="s">
        <v>6667</v>
      </c>
      <c r="D1500" s="1" t="s">
        <v>210</v>
      </c>
      <c r="E1500">
        <v>2023</v>
      </c>
      <c r="F1500" s="1" t="s">
        <v>2761</v>
      </c>
      <c r="G1500" s="1" t="s">
        <v>2803</v>
      </c>
      <c r="H1500" s="1" t="s">
        <v>1890</v>
      </c>
      <c r="I1500" s="1" t="s">
        <v>1891</v>
      </c>
      <c r="J1500" s="1" t="s">
        <v>20</v>
      </c>
      <c r="K1500" s="3">
        <v>20.8</v>
      </c>
      <c r="L1500">
        <v>5</v>
      </c>
      <c r="M1500" s="3">
        <v>104</v>
      </c>
      <c r="N1500" s="1" t="s">
        <v>6669</v>
      </c>
      <c r="O1500" s="1" t="s">
        <v>95</v>
      </c>
    </row>
    <row r="1501" spans="1:15" x14ac:dyDescent="0.3">
      <c r="A1501" s="1" t="s">
        <v>4552</v>
      </c>
      <c r="B1501" s="2">
        <v>45320</v>
      </c>
      <c r="C1501" s="1" t="s">
        <v>6667</v>
      </c>
      <c r="D1501" s="1" t="s">
        <v>210</v>
      </c>
      <c r="E1501">
        <v>2024</v>
      </c>
      <c r="F1501" s="1" t="s">
        <v>548</v>
      </c>
      <c r="G1501" s="1" t="s">
        <v>3231</v>
      </c>
      <c r="H1501" s="1" t="s">
        <v>4553</v>
      </c>
      <c r="I1501" s="1" t="s">
        <v>4554</v>
      </c>
      <c r="J1501" s="1" t="s">
        <v>51</v>
      </c>
      <c r="K1501" s="3">
        <v>11.43</v>
      </c>
      <c r="L1501">
        <v>3</v>
      </c>
      <c r="M1501" s="3">
        <v>34.29</v>
      </c>
      <c r="N1501" s="1" t="s">
        <v>6669</v>
      </c>
      <c r="O1501" s="1" t="s">
        <v>37</v>
      </c>
    </row>
    <row r="1502" spans="1:15" x14ac:dyDescent="0.3">
      <c r="A1502" s="1" t="s">
        <v>4555</v>
      </c>
      <c r="B1502" s="2">
        <v>45047</v>
      </c>
      <c r="C1502" s="1" t="s">
        <v>6667</v>
      </c>
      <c r="D1502" s="1" t="s">
        <v>46</v>
      </c>
      <c r="E1502">
        <v>2023</v>
      </c>
      <c r="F1502" s="1" t="s">
        <v>794</v>
      </c>
      <c r="G1502" s="1" t="s">
        <v>795</v>
      </c>
      <c r="H1502" s="1" t="s">
        <v>2079</v>
      </c>
      <c r="I1502" s="1" t="s">
        <v>4556</v>
      </c>
      <c r="J1502" s="1" t="s">
        <v>87</v>
      </c>
      <c r="K1502" s="3">
        <v>18.27</v>
      </c>
      <c r="L1502">
        <v>3</v>
      </c>
      <c r="M1502" s="3">
        <v>54.81</v>
      </c>
      <c r="N1502" s="1" t="s">
        <v>21</v>
      </c>
      <c r="O1502" s="1" t="s">
        <v>37</v>
      </c>
    </row>
    <row r="1503" spans="1:15" x14ac:dyDescent="0.3">
      <c r="A1503" s="1" t="s">
        <v>4557</v>
      </c>
      <c r="B1503" s="2">
        <v>45721</v>
      </c>
      <c r="C1503" s="1" t="s">
        <v>6670</v>
      </c>
      <c r="D1503" s="1" t="s">
        <v>15</v>
      </c>
      <c r="E1503">
        <v>2025</v>
      </c>
      <c r="F1503" s="1" t="s">
        <v>1902</v>
      </c>
      <c r="G1503" s="1" t="s">
        <v>1903</v>
      </c>
      <c r="H1503" s="1" t="s">
        <v>3542</v>
      </c>
      <c r="I1503" s="1" t="s">
        <v>3543</v>
      </c>
      <c r="J1503" s="1" t="s">
        <v>51</v>
      </c>
      <c r="K1503" s="3">
        <v>39.14</v>
      </c>
      <c r="L1503">
        <v>4</v>
      </c>
      <c r="M1503" s="3">
        <v>156.56</v>
      </c>
      <c r="N1503" s="1" t="s">
        <v>6669</v>
      </c>
      <c r="O1503" s="1" t="s">
        <v>95</v>
      </c>
    </row>
    <row r="1504" spans="1:15" x14ac:dyDescent="0.3">
      <c r="A1504" s="1" t="s">
        <v>4558</v>
      </c>
      <c r="B1504" s="2">
        <v>45259</v>
      </c>
      <c r="C1504" s="1" t="s">
        <v>6670</v>
      </c>
      <c r="D1504" s="1" t="s">
        <v>54</v>
      </c>
      <c r="E1504">
        <v>2023</v>
      </c>
      <c r="F1504" s="1" t="s">
        <v>2089</v>
      </c>
      <c r="G1504" s="1" t="s">
        <v>2649</v>
      </c>
      <c r="H1504" s="1" t="s">
        <v>223</v>
      </c>
      <c r="I1504" s="1" t="s">
        <v>4559</v>
      </c>
      <c r="J1504" s="1" t="s">
        <v>20</v>
      </c>
      <c r="K1504" s="3">
        <v>26.72</v>
      </c>
      <c r="L1504">
        <v>5</v>
      </c>
      <c r="M1504" s="3">
        <v>133.6</v>
      </c>
      <c r="N1504" s="1" t="s">
        <v>29</v>
      </c>
      <c r="O1504" s="1" t="s">
        <v>22</v>
      </c>
    </row>
    <row r="1505" spans="1:15" x14ac:dyDescent="0.3">
      <c r="A1505" s="1" t="s">
        <v>4560</v>
      </c>
      <c r="B1505" s="2">
        <v>45244</v>
      </c>
      <c r="C1505" s="1" t="s">
        <v>6671</v>
      </c>
      <c r="D1505" s="1" t="s">
        <v>54</v>
      </c>
      <c r="E1505">
        <v>2023</v>
      </c>
      <c r="F1505" s="1" t="s">
        <v>2422</v>
      </c>
      <c r="G1505" s="1" t="s">
        <v>4561</v>
      </c>
      <c r="H1505" s="1" t="s">
        <v>2470</v>
      </c>
      <c r="I1505" s="1" t="s">
        <v>4562</v>
      </c>
      <c r="J1505" s="1" t="s">
        <v>20</v>
      </c>
      <c r="K1505" s="3">
        <v>33.03</v>
      </c>
      <c r="L1505">
        <v>4</v>
      </c>
      <c r="M1505" s="3">
        <v>132.12</v>
      </c>
      <c r="N1505" s="1" t="s">
        <v>88</v>
      </c>
      <c r="O1505" s="1" t="s">
        <v>193</v>
      </c>
    </row>
    <row r="1506" spans="1:15" x14ac:dyDescent="0.3">
      <c r="A1506" s="1" t="s">
        <v>4563</v>
      </c>
      <c r="B1506" s="2">
        <v>45607</v>
      </c>
      <c r="C1506" s="1" t="s">
        <v>6667</v>
      </c>
      <c r="D1506" s="1" t="s">
        <v>54</v>
      </c>
      <c r="E1506">
        <v>2024</v>
      </c>
      <c r="F1506" s="1" t="s">
        <v>921</v>
      </c>
      <c r="G1506" s="1" t="s">
        <v>922</v>
      </c>
      <c r="H1506" s="1" t="s">
        <v>950</v>
      </c>
      <c r="I1506" s="1" t="s">
        <v>3617</v>
      </c>
      <c r="J1506" s="1" t="s">
        <v>20</v>
      </c>
      <c r="K1506" s="3">
        <v>46.16</v>
      </c>
      <c r="L1506">
        <v>4</v>
      </c>
      <c r="M1506" s="3">
        <v>184.64</v>
      </c>
      <c r="N1506" s="1" t="s">
        <v>29</v>
      </c>
      <c r="O1506" s="1" t="s">
        <v>22</v>
      </c>
    </row>
    <row r="1507" spans="1:15" x14ac:dyDescent="0.3">
      <c r="A1507" s="1" t="s">
        <v>4564</v>
      </c>
      <c r="B1507" s="2">
        <v>44934</v>
      </c>
      <c r="C1507" s="1" t="s">
        <v>6666</v>
      </c>
      <c r="D1507" s="1" t="s">
        <v>210</v>
      </c>
      <c r="E1507">
        <v>2023</v>
      </c>
      <c r="F1507" s="1" t="s">
        <v>378</v>
      </c>
      <c r="G1507" s="1" t="s">
        <v>4565</v>
      </c>
      <c r="H1507" s="1" t="s">
        <v>3156</v>
      </c>
      <c r="I1507" s="1" t="s">
        <v>3157</v>
      </c>
      <c r="J1507" s="1" t="s">
        <v>51</v>
      </c>
      <c r="K1507" s="3">
        <v>22.45</v>
      </c>
      <c r="L1507">
        <v>1</v>
      </c>
      <c r="M1507" s="3">
        <v>22.45</v>
      </c>
      <c r="N1507" s="1" t="s">
        <v>29</v>
      </c>
      <c r="O1507" s="1" t="s">
        <v>52</v>
      </c>
    </row>
    <row r="1508" spans="1:15" x14ac:dyDescent="0.3">
      <c r="A1508" s="1" t="s">
        <v>4566</v>
      </c>
      <c r="B1508" s="2">
        <v>45436</v>
      </c>
      <c r="C1508" s="1" t="s">
        <v>6668</v>
      </c>
      <c r="D1508" s="1" t="s">
        <v>46</v>
      </c>
      <c r="E1508">
        <v>2024</v>
      </c>
      <c r="F1508" s="1" t="s">
        <v>4567</v>
      </c>
      <c r="G1508" s="1" t="s">
        <v>4568</v>
      </c>
      <c r="H1508" s="1" t="s">
        <v>1859</v>
      </c>
      <c r="I1508" s="1" t="s">
        <v>4569</v>
      </c>
      <c r="J1508" s="1" t="s">
        <v>70</v>
      </c>
      <c r="K1508" s="3">
        <v>37.159999999999997</v>
      </c>
      <c r="L1508">
        <v>2</v>
      </c>
      <c r="M1508" s="3">
        <v>74.319999999999993</v>
      </c>
      <c r="N1508" s="1" t="s">
        <v>6669</v>
      </c>
      <c r="O1508" s="1" t="s">
        <v>95</v>
      </c>
    </row>
    <row r="1509" spans="1:15" x14ac:dyDescent="0.3">
      <c r="A1509" s="1" t="s">
        <v>4570</v>
      </c>
      <c r="B1509" s="2">
        <v>45030</v>
      </c>
      <c r="C1509" s="1" t="s">
        <v>6668</v>
      </c>
      <c r="D1509" s="1" t="s">
        <v>82</v>
      </c>
      <c r="E1509">
        <v>2023</v>
      </c>
      <c r="F1509" s="1" t="s">
        <v>4571</v>
      </c>
      <c r="G1509" s="1" t="s">
        <v>4572</v>
      </c>
      <c r="H1509" s="1" t="s">
        <v>2319</v>
      </c>
      <c r="I1509" s="1" t="s">
        <v>2332</v>
      </c>
      <c r="J1509" s="1" t="s">
        <v>70</v>
      </c>
      <c r="K1509" s="3">
        <v>43.37</v>
      </c>
      <c r="L1509">
        <v>4</v>
      </c>
      <c r="M1509" s="3">
        <v>173.48</v>
      </c>
      <c r="N1509" s="1" t="s">
        <v>29</v>
      </c>
      <c r="O1509" s="1" t="s">
        <v>37</v>
      </c>
    </row>
    <row r="1510" spans="1:15" x14ac:dyDescent="0.3">
      <c r="A1510" s="1" t="s">
        <v>4573</v>
      </c>
      <c r="B1510" s="2">
        <v>45379</v>
      </c>
      <c r="C1510" s="1" t="s">
        <v>6672</v>
      </c>
      <c r="D1510" s="1" t="s">
        <v>15</v>
      </c>
      <c r="E1510">
        <v>2024</v>
      </c>
      <c r="F1510" s="1" t="s">
        <v>1040</v>
      </c>
      <c r="G1510" s="1" t="s">
        <v>1041</v>
      </c>
      <c r="H1510" s="1" t="s">
        <v>2208</v>
      </c>
      <c r="I1510" s="1" t="s">
        <v>2209</v>
      </c>
      <c r="J1510" s="1" t="s">
        <v>20</v>
      </c>
      <c r="K1510" s="3">
        <v>34.92</v>
      </c>
      <c r="L1510">
        <v>1</v>
      </c>
      <c r="M1510" s="3">
        <v>34.92</v>
      </c>
      <c r="N1510" s="1" t="s">
        <v>29</v>
      </c>
      <c r="O1510" s="1" t="s">
        <v>95</v>
      </c>
    </row>
    <row r="1511" spans="1:15" x14ac:dyDescent="0.3">
      <c r="A1511" s="1" t="s">
        <v>4574</v>
      </c>
      <c r="B1511" s="2">
        <v>45497</v>
      </c>
      <c r="C1511" s="1" t="s">
        <v>6670</v>
      </c>
      <c r="D1511" s="1" t="s">
        <v>32</v>
      </c>
      <c r="E1511">
        <v>2024</v>
      </c>
      <c r="F1511" s="1" t="s">
        <v>2216</v>
      </c>
      <c r="G1511" s="1" t="s">
        <v>2217</v>
      </c>
      <c r="H1511" s="1" t="s">
        <v>3299</v>
      </c>
      <c r="I1511" s="1" t="s">
        <v>3300</v>
      </c>
      <c r="J1511" s="1" t="s">
        <v>87</v>
      </c>
      <c r="K1511" s="3">
        <v>14.99</v>
      </c>
      <c r="L1511">
        <v>3</v>
      </c>
      <c r="M1511" s="3">
        <v>44.97</v>
      </c>
      <c r="N1511" s="1" t="s">
        <v>88</v>
      </c>
      <c r="O1511" s="1" t="s">
        <v>22</v>
      </c>
    </row>
    <row r="1512" spans="1:15" x14ac:dyDescent="0.3">
      <c r="A1512" s="1" t="s">
        <v>4575</v>
      </c>
      <c r="B1512" s="2">
        <v>45490</v>
      </c>
      <c r="C1512" s="1" t="s">
        <v>6670</v>
      </c>
      <c r="D1512" s="1" t="s">
        <v>32</v>
      </c>
      <c r="E1512">
        <v>2024</v>
      </c>
      <c r="F1512" s="1" t="s">
        <v>2164</v>
      </c>
      <c r="G1512" s="1" t="s">
        <v>2165</v>
      </c>
      <c r="H1512" s="1" t="s">
        <v>4576</v>
      </c>
      <c r="I1512" s="1" t="s">
        <v>4577</v>
      </c>
      <c r="J1512" s="1" t="s">
        <v>51</v>
      </c>
      <c r="K1512" s="3">
        <v>10.24</v>
      </c>
      <c r="L1512">
        <v>2</v>
      </c>
      <c r="M1512" s="3">
        <v>20.48</v>
      </c>
      <c r="N1512" s="1" t="s">
        <v>29</v>
      </c>
      <c r="O1512" s="1" t="s">
        <v>22</v>
      </c>
    </row>
    <row r="1513" spans="1:15" x14ac:dyDescent="0.3">
      <c r="A1513" s="1" t="s">
        <v>4578</v>
      </c>
      <c r="B1513" s="2">
        <v>44960</v>
      </c>
      <c r="C1513" s="1" t="s">
        <v>6668</v>
      </c>
      <c r="D1513" s="1" t="s">
        <v>39</v>
      </c>
      <c r="E1513">
        <v>2023</v>
      </c>
      <c r="F1513" s="1" t="s">
        <v>1271</v>
      </c>
      <c r="G1513" s="1" t="s">
        <v>4579</v>
      </c>
      <c r="H1513" s="1" t="s">
        <v>1513</v>
      </c>
      <c r="I1513" s="1" t="s">
        <v>4580</v>
      </c>
      <c r="J1513" s="1" t="s">
        <v>20</v>
      </c>
      <c r="K1513" s="3">
        <v>27.48</v>
      </c>
      <c r="L1513">
        <v>3</v>
      </c>
      <c r="M1513" s="3">
        <v>82.44</v>
      </c>
      <c r="N1513" s="1" t="s">
        <v>88</v>
      </c>
      <c r="O1513" s="1" t="s">
        <v>37</v>
      </c>
    </row>
    <row r="1514" spans="1:15" x14ac:dyDescent="0.3">
      <c r="A1514" s="1" t="s">
        <v>4581</v>
      </c>
      <c r="B1514" s="2">
        <v>44993</v>
      </c>
      <c r="C1514" s="1" t="s">
        <v>6670</v>
      </c>
      <c r="D1514" s="1" t="s">
        <v>15</v>
      </c>
      <c r="E1514">
        <v>2023</v>
      </c>
      <c r="F1514" s="1" t="s">
        <v>3796</v>
      </c>
      <c r="G1514" s="1" t="s">
        <v>4582</v>
      </c>
      <c r="H1514" s="1" t="s">
        <v>4583</v>
      </c>
      <c r="I1514" s="1" t="s">
        <v>4584</v>
      </c>
      <c r="J1514" s="1" t="s">
        <v>70</v>
      </c>
      <c r="K1514" s="3">
        <v>28.87</v>
      </c>
      <c r="L1514">
        <v>4</v>
      </c>
      <c r="M1514" s="3">
        <v>115.48</v>
      </c>
      <c r="N1514" s="1" t="s">
        <v>6669</v>
      </c>
      <c r="O1514" s="1" t="s">
        <v>22</v>
      </c>
    </row>
    <row r="1515" spans="1:15" x14ac:dyDescent="0.3">
      <c r="A1515" s="1" t="s">
        <v>4585</v>
      </c>
      <c r="B1515" s="2">
        <v>45526</v>
      </c>
      <c r="C1515" s="1" t="s">
        <v>6672</v>
      </c>
      <c r="D1515" s="1" t="s">
        <v>90</v>
      </c>
      <c r="E1515">
        <v>2024</v>
      </c>
      <c r="F1515" s="1" t="s">
        <v>1932</v>
      </c>
      <c r="G1515" s="1" t="s">
        <v>1933</v>
      </c>
      <c r="H1515" s="1" t="s">
        <v>1944</v>
      </c>
      <c r="I1515" s="1" t="s">
        <v>1945</v>
      </c>
      <c r="J1515" s="1" t="s">
        <v>87</v>
      </c>
      <c r="K1515" s="3">
        <v>4.59</v>
      </c>
      <c r="L1515">
        <v>5</v>
      </c>
      <c r="M1515" s="3">
        <v>22.95</v>
      </c>
      <c r="N1515" s="1" t="s">
        <v>21</v>
      </c>
      <c r="O1515" s="1" t="s">
        <v>95</v>
      </c>
    </row>
    <row r="1516" spans="1:15" x14ac:dyDescent="0.3">
      <c r="A1516" s="1" t="s">
        <v>4586</v>
      </c>
      <c r="B1516" s="2">
        <v>45372</v>
      </c>
      <c r="C1516" s="1" t="s">
        <v>6672</v>
      </c>
      <c r="D1516" s="1" t="s">
        <v>15</v>
      </c>
      <c r="E1516">
        <v>2024</v>
      </c>
      <c r="F1516" s="1" t="s">
        <v>750</v>
      </c>
      <c r="G1516" s="1" t="s">
        <v>751</v>
      </c>
      <c r="H1516" s="1" t="s">
        <v>2566</v>
      </c>
      <c r="I1516" s="1" t="s">
        <v>2567</v>
      </c>
      <c r="J1516" s="1" t="s">
        <v>70</v>
      </c>
      <c r="K1516" s="3">
        <v>8.23</v>
      </c>
      <c r="L1516">
        <v>5</v>
      </c>
      <c r="M1516" s="3">
        <v>41.15</v>
      </c>
      <c r="N1516" s="1" t="s">
        <v>21</v>
      </c>
      <c r="O1516" s="1" t="s">
        <v>30</v>
      </c>
    </row>
    <row r="1517" spans="1:15" x14ac:dyDescent="0.3">
      <c r="A1517" s="1" t="s">
        <v>4587</v>
      </c>
      <c r="B1517" s="2">
        <v>45458</v>
      </c>
      <c r="C1517" s="1" t="s">
        <v>6673</v>
      </c>
      <c r="D1517" s="1" t="s">
        <v>24</v>
      </c>
      <c r="E1517">
        <v>2024</v>
      </c>
      <c r="F1517" s="1" t="s">
        <v>839</v>
      </c>
      <c r="G1517" s="1" t="s">
        <v>1161</v>
      </c>
      <c r="H1517" s="1" t="s">
        <v>2566</v>
      </c>
      <c r="I1517" s="1" t="s">
        <v>4588</v>
      </c>
      <c r="J1517" s="1" t="s">
        <v>70</v>
      </c>
      <c r="K1517" s="3">
        <v>48.97</v>
      </c>
      <c r="L1517">
        <v>2</v>
      </c>
      <c r="M1517" s="3">
        <v>97.94</v>
      </c>
      <c r="N1517" s="1" t="s">
        <v>6669</v>
      </c>
      <c r="O1517" s="1" t="s">
        <v>30</v>
      </c>
    </row>
    <row r="1518" spans="1:15" x14ac:dyDescent="0.3">
      <c r="A1518" s="1" t="s">
        <v>4589</v>
      </c>
      <c r="B1518" s="2">
        <v>45273</v>
      </c>
      <c r="C1518" s="1" t="s">
        <v>6670</v>
      </c>
      <c r="D1518" s="1" t="s">
        <v>107</v>
      </c>
      <c r="E1518">
        <v>2023</v>
      </c>
      <c r="F1518" s="1" t="s">
        <v>2507</v>
      </c>
      <c r="G1518" s="1" t="s">
        <v>2508</v>
      </c>
      <c r="H1518" s="1" t="s">
        <v>4590</v>
      </c>
      <c r="I1518" s="1" t="s">
        <v>4591</v>
      </c>
      <c r="J1518" s="1" t="s">
        <v>87</v>
      </c>
      <c r="K1518" s="3">
        <v>28.25</v>
      </c>
      <c r="L1518">
        <v>1</v>
      </c>
      <c r="M1518" s="3">
        <v>28.25</v>
      </c>
      <c r="N1518" s="1" t="s">
        <v>21</v>
      </c>
      <c r="O1518" s="1" t="s">
        <v>22</v>
      </c>
    </row>
    <row r="1519" spans="1:15" x14ac:dyDescent="0.3">
      <c r="A1519" s="1" t="s">
        <v>4592</v>
      </c>
      <c r="B1519" s="2">
        <v>45265</v>
      </c>
      <c r="C1519" s="1" t="s">
        <v>6671</v>
      </c>
      <c r="D1519" s="1" t="s">
        <v>107</v>
      </c>
      <c r="E1519">
        <v>2023</v>
      </c>
      <c r="F1519" s="1" t="s">
        <v>728</v>
      </c>
      <c r="G1519" s="1" t="s">
        <v>1989</v>
      </c>
      <c r="H1519" s="1" t="s">
        <v>806</v>
      </c>
      <c r="I1519" s="1" t="s">
        <v>3717</v>
      </c>
      <c r="J1519" s="1" t="s">
        <v>87</v>
      </c>
      <c r="K1519" s="3">
        <v>6.84</v>
      </c>
      <c r="L1519">
        <v>5</v>
      </c>
      <c r="M1519" s="3">
        <v>34.200000000000003</v>
      </c>
      <c r="N1519" s="1" t="s">
        <v>6669</v>
      </c>
      <c r="O1519" s="1" t="s">
        <v>37</v>
      </c>
    </row>
    <row r="1520" spans="1:15" x14ac:dyDescent="0.3">
      <c r="A1520" s="1" t="s">
        <v>4593</v>
      </c>
      <c r="B1520" s="2">
        <v>45504</v>
      </c>
      <c r="C1520" s="1" t="s">
        <v>6670</v>
      </c>
      <c r="D1520" s="1" t="s">
        <v>32</v>
      </c>
      <c r="E1520">
        <v>2024</v>
      </c>
      <c r="F1520" s="1" t="s">
        <v>4594</v>
      </c>
      <c r="G1520" s="1" t="s">
        <v>4595</v>
      </c>
      <c r="H1520" s="1" t="s">
        <v>1378</v>
      </c>
      <c r="I1520" s="1" t="s">
        <v>4372</v>
      </c>
      <c r="J1520" s="1" t="s">
        <v>20</v>
      </c>
      <c r="K1520" s="3">
        <v>28.01</v>
      </c>
      <c r="L1520">
        <v>3</v>
      </c>
      <c r="M1520" s="3">
        <v>84.03</v>
      </c>
      <c r="N1520" s="1" t="s">
        <v>21</v>
      </c>
      <c r="O1520" s="1" t="s">
        <v>37</v>
      </c>
    </row>
    <row r="1521" spans="1:15" x14ac:dyDescent="0.3">
      <c r="A1521" s="1" t="s">
        <v>4596</v>
      </c>
      <c r="B1521" s="2">
        <v>45802</v>
      </c>
      <c r="C1521" s="1" t="s">
        <v>6666</v>
      </c>
      <c r="D1521" s="1" t="s">
        <v>46</v>
      </c>
      <c r="E1521">
        <v>2025</v>
      </c>
      <c r="F1521" s="1" t="s">
        <v>2089</v>
      </c>
      <c r="G1521" s="1" t="s">
        <v>4597</v>
      </c>
      <c r="H1521" s="1" t="s">
        <v>1251</v>
      </c>
      <c r="I1521" s="1" t="s">
        <v>3658</v>
      </c>
      <c r="J1521" s="1" t="s">
        <v>70</v>
      </c>
      <c r="K1521" s="3">
        <v>18.89</v>
      </c>
      <c r="L1521">
        <v>1</v>
      </c>
      <c r="M1521" s="3">
        <v>18.89</v>
      </c>
      <c r="N1521" s="1" t="s">
        <v>21</v>
      </c>
      <c r="O1521" s="1" t="s">
        <v>22</v>
      </c>
    </row>
    <row r="1522" spans="1:15" x14ac:dyDescent="0.3">
      <c r="A1522" s="1" t="s">
        <v>4598</v>
      </c>
      <c r="B1522" s="2">
        <v>45285</v>
      </c>
      <c r="C1522" s="1" t="s">
        <v>6667</v>
      </c>
      <c r="D1522" s="1" t="s">
        <v>107</v>
      </c>
      <c r="E1522">
        <v>2023</v>
      </c>
      <c r="F1522" s="1" t="s">
        <v>4599</v>
      </c>
      <c r="G1522" s="1" t="s">
        <v>4600</v>
      </c>
      <c r="H1522" s="1" t="s">
        <v>1337</v>
      </c>
      <c r="I1522" s="1" t="s">
        <v>1338</v>
      </c>
      <c r="J1522" s="1" t="s">
        <v>70</v>
      </c>
      <c r="K1522" s="3">
        <v>15.54</v>
      </c>
      <c r="L1522">
        <v>3</v>
      </c>
      <c r="M1522" s="3">
        <v>46.62</v>
      </c>
      <c r="N1522" s="1" t="s">
        <v>21</v>
      </c>
      <c r="O1522" s="1" t="s">
        <v>193</v>
      </c>
    </row>
    <row r="1523" spans="1:15" x14ac:dyDescent="0.3">
      <c r="A1523" s="1" t="s">
        <v>4601</v>
      </c>
      <c r="B1523" s="2">
        <v>45444</v>
      </c>
      <c r="C1523" s="1" t="s">
        <v>6673</v>
      </c>
      <c r="D1523" s="1" t="s">
        <v>24</v>
      </c>
      <c r="E1523">
        <v>2024</v>
      </c>
      <c r="F1523" s="1" t="s">
        <v>765</v>
      </c>
      <c r="G1523" s="1" t="s">
        <v>766</v>
      </c>
      <c r="H1523" s="1" t="s">
        <v>3079</v>
      </c>
      <c r="I1523" s="1" t="s">
        <v>3080</v>
      </c>
      <c r="J1523" s="1" t="s">
        <v>70</v>
      </c>
      <c r="K1523" s="3">
        <v>16.05</v>
      </c>
      <c r="L1523">
        <v>5</v>
      </c>
      <c r="M1523" s="3">
        <v>80.25</v>
      </c>
      <c r="N1523" s="1" t="s">
        <v>21</v>
      </c>
      <c r="O1523" s="1" t="s">
        <v>22</v>
      </c>
    </row>
    <row r="1524" spans="1:15" x14ac:dyDescent="0.3">
      <c r="A1524" s="1" t="s">
        <v>4602</v>
      </c>
      <c r="B1524" s="2">
        <v>45397</v>
      </c>
      <c r="C1524" s="1" t="s">
        <v>6667</v>
      </c>
      <c r="D1524" s="1" t="s">
        <v>82</v>
      </c>
      <c r="E1524">
        <v>2024</v>
      </c>
      <c r="F1524" s="1" t="s">
        <v>226</v>
      </c>
      <c r="G1524" s="1" t="s">
        <v>227</v>
      </c>
      <c r="H1524" s="1" t="s">
        <v>2690</v>
      </c>
      <c r="I1524" s="1" t="s">
        <v>4603</v>
      </c>
      <c r="J1524" s="1" t="s">
        <v>51</v>
      </c>
      <c r="K1524" s="3">
        <v>45.86</v>
      </c>
      <c r="L1524">
        <v>3</v>
      </c>
      <c r="M1524" s="3">
        <v>137.58000000000001</v>
      </c>
      <c r="N1524" s="1" t="s">
        <v>29</v>
      </c>
      <c r="O1524" s="1" t="s">
        <v>44</v>
      </c>
    </row>
    <row r="1525" spans="1:15" x14ac:dyDescent="0.3">
      <c r="A1525" s="1" t="s">
        <v>4604</v>
      </c>
      <c r="B1525" s="2">
        <v>45390</v>
      </c>
      <c r="C1525" s="1" t="s">
        <v>6667</v>
      </c>
      <c r="D1525" s="1" t="s">
        <v>82</v>
      </c>
      <c r="E1525">
        <v>2024</v>
      </c>
      <c r="F1525" s="1" t="s">
        <v>2884</v>
      </c>
      <c r="G1525" s="1" t="s">
        <v>2885</v>
      </c>
      <c r="H1525" s="1" t="s">
        <v>1787</v>
      </c>
      <c r="I1525" s="1" t="s">
        <v>1788</v>
      </c>
      <c r="J1525" s="1" t="s">
        <v>87</v>
      </c>
      <c r="K1525" s="3">
        <v>54.27</v>
      </c>
      <c r="L1525">
        <v>3</v>
      </c>
      <c r="M1525" s="3">
        <v>162.81</v>
      </c>
      <c r="N1525" s="1" t="s">
        <v>29</v>
      </c>
      <c r="O1525" s="1" t="s">
        <v>37</v>
      </c>
    </row>
    <row r="1526" spans="1:15" x14ac:dyDescent="0.3">
      <c r="A1526" s="1" t="s">
        <v>4605</v>
      </c>
      <c r="B1526" s="2">
        <v>45838</v>
      </c>
      <c r="C1526" s="1" t="s">
        <v>6667</v>
      </c>
      <c r="D1526" s="1" t="s">
        <v>24</v>
      </c>
      <c r="E1526">
        <v>2025</v>
      </c>
      <c r="F1526" s="1" t="s">
        <v>2515</v>
      </c>
      <c r="G1526" s="1" t="s">
        <v>2516</v>
      </c>
      <c r="H1526" s="1" t="s">
        <v>197</v>
      </c>
      <c r="I1526" s="1" t="s">
        <v>3070</v>
      </c>
      <c r="J1526" s="1" t="s">
        <v>70</v>
      </c>
      <c r="K1526" s="3">
        <v>52.3</v>
      </c>
      <c r="L1526">
        <v>5</v>
      </c>
      <c r="M1526" s="3">
        <v>261.5</v>
      </c>
      <c r="N1526" s="1" t="s">
        <v>21</v>
      </c>
      <c r="O1526" s="1" t="s">
        <v>44</v>
      </c>
    </row>
    <row r="1527" spans="1:15" x14ac:dyDescent="0.3">
      <c r="A1527" s="1" t="s">
        <v>4606</v>
      </c>
      <c r="B1527" s="2">
        <v>45285</v>
      </c>
      <c r="C1527" s="1" t="s">
        <v>6667</v>
      </c>
      <c r="D1527" s="1" t="s">
        <v>107</v>
      </c>
      <c r="E1527">
        <v>2023</v>
      </c>
      <c r="F1527" s="1" t="s">
        <v>658</v>
      </c>
      <c r="G1527" s="1" t="s">
        <v>659</v>
      </c>
      <c r="H1527" s="1" t="s">
        <v>1602</v>
      </c>
      <c r="I1527" s="1" t="s">
        <v>1740</v>
      </c>
      <c r="J1527" s="1" t="s">
        <v>70</v>
      </c>
      <c r="K1527" s="3">
        <v>26.75</v>
      </c>
      <c r="L1527">
        <v>3</v>
      </c>
      <c r="M1527" s="3">
        <v>80.25</v>
      </c>
      <c r="N1527" s="1" t="s">
        <v>6669</v>
      </c>
      <c r="O1527" s="1" t="s">
        <v>37</v>
      </c>
    </row>
    <row r="1528" spans="1:15" x14ac:dyDescent="0.3">
      <c r="A1528" s="1" t="s">
        <v>4607</v>
      </c>
      <c r="B1528" s="2">
        <v>45617</v>
      </c>
      <c r="C1528" s="1" t="s">
        <v>6672</v>
      </c>
      <c r="D1528" s="1" t="s">
        <v>54</v>
      </c>
      <c r="E1528">
        <v>2024</v>
      </c>
      <c r="F1528" s="1" t="s">
        <v>221</v>
      </c>
      <c r="G1528" s="1" t="s">
        <v>222</v>
      </c>
      <c r="H1528" s="1" t="s">
        <v>4608</v>
      </c>
      <c r="I1528" s="1" t="s">
        <v>4609</v>
      </c>
      <c r="J1528" s="1" t="s">
        <v>51</v>
      </c>
      <c r="K1528" s="3">
        <v>15.37</v>
      </c>
      <c r="L1528">
        <v>4</v>
      </c>
      <c r="M1528" s="3">
        <v>61.48</v>
      </c>
      <c r="N1528" s="1" t="s">
        <v>88</v>
      </c>
      <c r="O1528" s="1" t="s">
        <v>22</v>
      </c>
    </row>
    <row r="1529" spans="1:15" x14ac:dyDescent="0.3">
      <c r="A1529" s="1" t="s">
        <v>4610</v>
      </c>
      <c r="B1529" s="2">
        <v>45439</v>
      </c>
      <c r="C1529" s="1" t="s">
        <v>6667</v>
      </c>
      <c r="D1529" s="1" t="s">
        <v>46</v>
      </c>
      <c r="E1529">
        <v>2024</v>
      </c>
      <c r="F1529" s="1" t="s">
        <v>1465</v>
      </c>
      <c r="G1529" s="1" t="s">
        <v>4352</v>
      </c>
      <c r="H1529" s="1" t="s">
        <v>3172</v>
      </c>
      <c r="I1529" s="1" t="s">
        <v>3173</v>
      </c>
      <c r="J1529" s="1" t="s">
        <v>20</v>
      </c>
      <c r="K1529" s="3">
        <v>11.17</v>
      </c>
      <c r="L1529">
        <v>1</v>
      </c>
      <c r="M1529" s="3">
        <v>11.17</v>
      </c>
      <c r="N1529" s="1" t="s">
        <v>29</v>
      </c>
      <c r="O1529" s="1" t="s">
        <v>80</v>
      </c>
    </row>
    <row r="1530" spans="1:15" x14ac:dyDescent="0.3">
      <c r="A1530" s="1" t="s">
        <v>4613</v>
      </c>
      <c r="B1530" s="2">
        <v>45018</v>
      </c>
      <c r="C1530" s="1" t="s">
        <v>6666</v>
      </c>
      <c r="D1530" s="1" t="s">
        <v>82</v>
      </c>
      <c r="E1530">
        <v>2023</v>
      </c>
      <c r="F1530" s="1" t="s">
        <v>255</v>
      </c>
      <c r="G1530" s="1" t="s">
        <v>4006</v>
      </c>
      <c r="H1530" s="1" t="s">
        <v>2249</v>
      </c>
      <c r="I1530" s="1" t="s">
        <v>4614</v>
      </c>
      <c r="J1530" s="1" t="s">
        <v>20</v>
      </c>
      <c r="K1530" s="3">
        <v>19.73</v>
      </c>
      <c r="L1530">
        <v>3</v>
      </c>
      <c r="M1530" s="3">
        <v>59.19</v>
      </c>
      <c r="N1530" s="1" t="s">
        <v>29</v>
      </c>
      <c r="O1530" s="1" t="s">
        <v>80</v>
      </c>
    </row>
    <row r="1531" spans="1:15" x14ac:dyDescent="0.3">
      <c r="A1531" s="1" t="s">
        <v>4615</v>
      </c>
      <c r="B1531" s="2">
        <v>45558</v>
      </c>
      <c r="C1531" s="1" t="s">
        <v>6667</v>
      </c>
      <c r="D1531" s="1" t="s">
        <v>60</v>
      </c>
      <c r="E1531">
        <v>2024</v>
      </c>
      <c r="F1531" s="1" t="s">
        <v>930</v>
      </c>
      <c r="G1531" s="1" t="s">
        <v>3339</v>
      </c>
      <c r="H1531" s="1" t="s">
        <v>93</v>
      </c>
      <c r="I1531" s="1" t="s">
        <v>3844</v>
      </c>
      <c r="J1531" s="1" t="s">
        <v>20</v>
      </c>
      <c r="K1531" s="3">
        <v>36.840000000000003</v>
      </c>
      <c r="L1531">
        <v>1</v>
      </c>
      <c r="M1531" s="3">
        <v>36.840000000000003</v>
      </c>
      <c r="N1531" s="1" t="s">
        <v>29</v>
      </c>
      <c r="O1531" s="1" t="s">
        <v>44</v>
      </c>
    </row>
    <row r="1532" spans="1:15" x14ac:dyDescent="0.3">
      <c r="A1532" s="1" t="s">
        <v>4616</v>
      </c>
      <c r="B1532" s="2">
        <v>45517</v>
      </c>
      <c r="C1532" s="1" t="s">
        <v>6671</v>
      </c>
      <c r="D1532" s="1" t="s">
        <v>90</v>
      </c>
      <c r="E1532">
        <v>2024</v>
      </c>
      <c r="F1532" s="1" t="s">
        <v>3248</v>
      </c>
      <c r="G1532" s="1" t="s">
        <v>3249</v>
      </c>
      <c r="H1532" s="1" t="s">
        <v>2627</v>
      </c>
      <c r="I1532" s="1" t="s">
        <v>2628</v>
      </c>
      <c r="J1532" s="1" t="s">
        <v>20</v>
      </c>
      <c r="K1532" s="3">
        <v>29.79</v>
      </c>
      <c r="L1532">
        <v>4</v>
      </c>
      <c r="M1532" s="3">
        <v>119.16</v>
      </c>
      <c r="N1532" s="1" t="s">
        <v>6669</v>
      </c>
      <c r="O1532" s="1" t="s">
        <v>37</v>
      </c>
    </row>
    <row r="1533" spans="1:15" x14ac:dyDescent="0.3">
      <c r="A1533" s="1" t="s">
        <v>4617</v>
      </c>
      <c r="B1533" s="2">
        <v>45133</v>
      </c>
      <c r="C1533" s="1" t="s">
        <v>6670</v>
      </c>
      <c r="D1533" s="1" t="s">
        <v>32</v>
      </c>
      <c r="E1533">
        <v>2023</v>
      </c>
      <c r="F1533" s="1" t="s">
        <v>4618</v>
      </c>
      <c r="G1533" s="1" t="s">
        <v>4619</v>
      </c>
      <c r="H1533" s="1" t="s">
        <v>2189</v>
      </c>
      <c r="I1533" s="1" t="s">
        <v>3218</v>
      </c>
      <c r="J1533" s="1" t="s">
        <v>70</v>
      </c>
      <c r="K1533" s="3">
        <v>11.98</v>
      </c>
      <c r="L1533">
        <v>1</v>
      </c>
      <c r="M1533" s="3">
        <v>11.98</v>
      </c>
      <c r="N1533" s="1" t="s">
        <v>88</v>
      </c>
      <c r="O1533" s="1" t="s">
        <v>193</v>
      </c>
    </row>
    <row r="1534" spans="1:15" x14ac:dyDescent="0.3">
      <c r="A1534" s="1" t="s">
        <v>4620</v>
      </c>
      <c r="B1534" s="2">
        <v>45623</v>
      </c>
      <c r="C1534" s="1" t="s">
        <v>6670</v>
      </c>
      <c r="D1534" s="1" t="s">
        <v>54</v>
      </c>
      <c r="E1534">
        <v>2024</v>
      </c>
      <c r="F1534" s="1" t="s">
        <v>2975</v>
      </c>
      <c r="G1534" s="1" t="s">
        <v>2976</v>
      </c>
      <c r="H1534" s="1" t="s">
        <v>762</v>
      </c>
      <c r="I1534" s="1" t="s">
        <v>763</v>
      </c>
      <c r="J1534" s="1" t="s">
        <v>20</v>
      </c>
      <c r="K1534" s="3">
        <v>35.21</v>
      </c>
      <c r="L1534">
        <v>5</v>
      </c>
      <c r="M1534" s="3">
        <v>176.05</v>
      </c>
      <c r="N1534" s="1" t="s">
        <v>6669</v>
      </c>
      <c r="O1534" s="1" t="s">
        <v>22</v>
      </c>
    </row>
    <row r="1535" spans="1:15" x14ac:dyDescent="0.3">
      <c r="A1535" s="1" t="s">
        <v>4621</v>
      </c>
      <c r="B1535" s="2">
        <v>45324</v>
      </c>
      <c r="C1535" s="1" t="s">
        <v>6668</v>
      </c>
      <c r="D1535" s="1" t="s">
        <v>39</v>
      </c>
      <c r="E1535">
        <v>2024</v>
      </c>
      <c r="F1535" s="1" t="s">
        <v>4622</v>
      </c>
      <c r="G1535" s="1" t="s">
        <v>4623</v>
      </c>
      <c r="H1535" s="1" t="s">
        <v>1677</v>
      </c>
      <c r="I1535" s="1" t="s">
        <v>3696</v>
      </c>
      <c r="J1535" s="1" t="s">
        <v>70</v>
      </c>
      <c r="K1535" s="3">
        <v>37.42</v>
      </c>
      <c r="L1535">
        <v>4</v>
      </c>
      <c r="M1535" s="3">
        <v>149.68</v>
      </c>
      <c r="N1535" s="1" t="s">
        <v>21</v>
      </c>
      <c r="O1535" s="1" t="s">
        <v>37</v>
      </c>
    </row>
    <row r="1536" spans="1:15" x14ac:dyDescent="0.3">
      <c r="A1536" s="1" t="s">
        <v>4624</v>
      </c>
      <c r="B1536" s="2">
        <v>45614</v>
      </c>
      <c r="C1536" s="1" t="s">
        <v>6667</v>
      </c>
      <c r="D1536" s="1" t="s">
        <v>54</v>
      </c>
      <c r="E1536">
        <v>2024</v>
      </c>
      <c r="F1536" s="1" t="s">
        <v>2317</v>
      </c>
      <c r="G1536" s="1" t="s">
        <v>4625</v>
      </c>
      <c r="H1536" s="1" t="s">
        <v>2604</v>
      </c>
      <c r="I1536" s="1" t="s">
        <v>4626</v>
      </c>
      <c r="J1536" s="1" t="s">
        <v>20</v>
      </c>
      <c r="K1536" s="3">
        <v>47.37</v>
      </c>
      <c r="L1536">
        <v>1</v>
      </c>
      <c r="M1536" s="3">
        <v>47.37</v>
      </c>
      <c r="N1536" s="1" t="s">
        <v>88</v>
      </c>
      <c r="O1536" s="1" t="s">
        <v>193</v>
      </c>
    </row>
    <row r="1537" spans="1:15" x14ac:dyDescent="0.3">
      <c r="A1537" s="1" t="s">
        <v>4627</v>
      </c>
      <c r="B1537" s="2">
        <v>45723</v>
      </c>
      <c r="C1537" s="1" t="s">
        <v>6668</v>
      </c>
      <c r="D1537" s="1" t="s">
        <v>15</v>
      </c>
      <c r="E1537">
        <v>2025</v>
      </c>
      <c r="F1537" s="1" t="s">
        <v>516</v>
      </c>
      <c r="G1537" s="1" t="s">
        <v>3736</v>
      </c>
      <c r="H1537" s="1" t="s">
        <v>161</v>
      </c>
      <c r="I1537" s="1" t="s">
        <v>162</v>
      </c>
      <c r="J1537" s="1" t="s">
        <v>70</v>
      </c>
      <c r="K1537" s="3">
        <v>41.1</v>
      </c>
      <c r="L1537">
        <v>4</v>
      </c>
      <c r="M1537" s="3">
        <v>164.4</v>
      </c>
      <c r="N1537" s="1" t="s">
        <v>21</v>
      </c>
      <c r="O1537" s="1" t="s">
        <v>193</v>
      </c>
    </row>
    <row r="1538" spans="1:15" x14ac:dyDescent="0.3">
      <c r="A1538" s="1" t="s">
        <v>4628</v>
      </c>
      <c r="B1538" s="2">
        <v>45013</v>
      </c>
      <c r="C1538" s="1" t="s">
        <v>6671</v>
      </c>
      <c r="D1538" s="1" t="s">
        <v>15</v>
      </c>
      <c r="E1538">
        <v>2023</v>
      </c>
      <c r="F1538" s="1" t="s">
        <v>231</v>
      </c>
      <c r="G1538" s="1" t="s">
        <v>2468</v>
      </c>
      <c r="H1538" s="1" t="s">
        <v>757</v>
      </c>
      <c r="I1538" s="1" t="s">
        <v>1172</v>
      </c>
      <c r="J1538" s="1" t="s">
        <v>20</v>
      </c>
      <c r="K1538" s="3">
        <v>41.83</v>
      </c>
      <c r="L1538">
        <v>2</v>
      </c>
      <c r="M1538" s="3">
        <v>83.66</v>
      </c>
      <c r="N1538" s="1" t="s">
        <v>21</v>
      </c>
      <c r="O1538" s="1" t="s">
        <v>52</v>
      </c>
    </row>
    <row r="1539" spans="1:15" x14ac:dyDescent="0.3">
      <c r="A1539" s="1" t="s">
        <v>4629</v>
      </c>
      <c r="B1539" s="2">
        <v>45170</v>
      </c>
      <c r="C1539" s="1" t="s">
        <v>6668</v>
      </c>
      <c r="D1539" s="1" t="s">
        <v>60</v>
      </c>
      <c r="E1539">
        <v>2023</v>
      </c>
      <c r="F1539" s="1" t="s">
        <v>433</v>
      </c>
      <c r="G1539" s="1" t="s">
        <v>4630</v>
      </c>
      <c r="H1539" s="1" t="s">
        <v>3791</v>
      </c>
      <c r="I1539" s="1" t="s">
        <v>3922</v>
      </c>
      <c r="J1539" s="1" t="s">
        <v>20</v>
      </c>
      <c r="K1539" s="3">
        <v>13.46</v>
      </c>
      <c r="L1539">
        <v>3</v>
      </c>
      <c r="M1539" s="3">
        <v>40.380000000000003</v>
      </c>
      <c r="N1539" s="1" t="s">
        <v>6669</v>
      </c>
      <c r="O1539" s="1" t="s">
        <v>22</v>
      </c>
    </row>
    <row r="1540" spans="1:15" x14ac:dyDescent="0.3">
      <c r="A1540" s="1" t="s">
        <v>4631</v>
      </c>
      <c r="B1540" s="2">
        <v>45105</v>
      </c>
      <c r="C1540" s="1" t="s">
        <v>6670</v>
      </c>
      <c r="D1540" s="1" t="s">
        <v>24</v>
      </c>
      <c r="E1540">
        <v>2023</v>
      </c>
      <c r="F1540" s="1" t="s">
        <v>681</v>
      </c>
      <c r="G1540" s="1" t="s">
        <v>4016</v>
      </c>
      <c r="H1540" s="1" t="s">
        <v>4632</v>
      </c>
      <c r="I1540" s="1" t="s">
        <v>4633</v>
      </c>
      <c r="J1540" s="1" t="s">
        <v>70</v>
      </c>
      <c r="K1540" s="3">
        <v>30.53</v>
      </c>
      <c r="L1540">
        <v>4</v>
      </c>
      <c r="M1540" s="3">
        <v>122.12</v>
      </c>
      <c r="N1540" s="1" t="s">
        <v>6669</v>
      </c>
      <c r="O1540" s="1" t="s">
        <v>37</v>
      </c>
    </row>
    <row r="1541" spans="1:15" x14ac:dyDescent="0.3">
      <c r="A1541" s="1" t="s">
        <v>4634</v>
      </c>
      <c r="B1541" s="2">
        <v>45093</v>
      </c>
      <c r="C1541" s="1" t="s">
        <v>6668</v>
      </c>
      <c r="D1541" s="1" t="s">
        <v>24</v>
      </c>
      <c r="E1541">
        <v>2023</v>
      </c>
      <c r="F1541" s="1" t="s">
        <v>401</v>
      </c>
      <c r="G1541" s="1" t="s">
        <v>402</v>
      </c>
      <c r="H1541" s="1" t="s">
        <v>947</v>
      </c>
      <c r="I1541" s="1" t="s">
        <v>948</v>
      </c>
      <c r="J1541" s="1" t="s">
        <v>70</v>
      </c>
      <c r="K1541" s="3">
        <v>9.8699999999999992</v>
      </c>
      <c r="L1541">
        <v>4</v>
      </c>
      <c r="M1541" s="3">
        <v>39.479999999999997</v>
      </c>
      <c r="N1541" s="1" t="s">
        <v>88</v>
      </c>
      <c r="O1541" s="1" t="s">
        <v>37</v>
      </c>
    </row>
    <row r="1542" spans="1:15" x14ac:dyDescent="0.3">
      <c r="A1542" s="1" t="s">
        <v>4635</v>
      </c>
      <c r="B1542" s="2">
        <v>45594</v>
      </c>
      <c r="C1542" s="1" t="s">
        <v>6671</v>
      </c>
      <c r="D1542" s="1" t="s">
        <v>133</v>
      </c>
      <c r="E1542">
        <v>2024</v>
      </c>
      <c r="F1542" s="1" t="s">
        <v>305</v>
      </c>
      <c r="G1542" s="1" t="s">
        <v>306</v>
      </c>
      <c r="H1542" s="1" t="s">
        <v>4636</v>
      </c>
      <c r="I1542" s="1" t="s">
        <v>4637</v>
      </c>
      <c r="J1542" s="1" t="s">
        <v>70</v>
      </c>
      <c r="K1542" s="3">
        <v>10.5</v>
      </c>
      <c r="L1542">
        <v>3</v>
      </c>
      <c r="M1542" s="3">
        <v>31.5</v>
      </c>
      <c r="N1542" s="1" t="s">
        <v>21</v>
      </c>
      <c r="O1542" s="1" t="s">
        <v>95</v>
      </c>
    </row>
    <row r="1543" spans="1:15" x14ac:dyDescent="0.3">
      <c r="A1543" s="1" t="s">
        <v>4638</v>
      </c>
      <c r="B1543" s="2">
        <v>45204</v>
      </c>
      <c r="C1543" s="1" t="s">
        <v>6672</v>
      </c>
      <c r="D1543" s="1" t="s">
        <v>133</v>
      </c>
      <c r="E1543">
        <v>2023</v>
      </c>
      <c r="F1543" s="1" t="s">
        <v>686</v>
      </c>
      <c r="G1543" s="1" t="s">
        <v>4639</v>
      </c>
      <c r="H1543" s="1" t="s">
        <v>2065</v>
      </c>
      <c r="I1543" s="1" t="s">
        <v>4640</v>
      </c>
      <c r="J1543" s="1" t="s">
        <v>20</v>
      </c>
      <c r="K1543" s="3">
        <v>12.07</v>
      </c>
      <c r="L1543">
        <v>5</v>
      </c>
      <c r="M1543" s="3">
        <v>60.35</v>
      </c>
      <c r="N1543" s="1" t="s">
        <v>88</v>
      </c>
      <c r="O1543" s="1" t="s">
        <v>193</v>
      </c>
    </row>
    <row r="1544" spans="1:15" x14ac:dyDescent="0.3">
      <c r="A1544" s="1" t="s">
        <v>4641</v>
      </c>
      <c r="B1544" s="2">
        <v>44978</v>
      </c>
      <c r="C1544" s="1" t="s">
        <v>6671</v>
      </c>
      <c r="D1544" s="1" t="s">
        <v>39</v>
      </c>
      <c r="E1544">
        <v>2023</v>
      </c>
      <c r="F1544" s="1" t="s">
        <v>76</v>
      </c>
      <c r="G1544" s="1" t="s">
        <v>77</v>
      </c>
      <c r="H1544" s="1" t="s">
        <v>1055</v>
      </c>
      <c r="I1544" s="1" t="s">
        <v>1056</v>
      </c>
      <c r="J1544" s="1" t="s">
        <v>51</v>
      </c>
      <c r="K1544" s="3">
        <v>38.08</v>
      </c>
      <c r="L1544">
        <v>3</v>
      </c>
      <c r="M1544" s="3">
        <v>114.24</v>
      </c>
      <c r="N1544" s="1" t="s">
        <v>21</v>
      </c>
      <c r="O1544" s="1" t="s">
        <v>22</v>
      </c>
    </row>
    <row r="1545" spans="1:15" x14ac:dyDescent="0.3">
      <c r="A1545" s="1" t="s">
        <v>4642</v>
      </c>
      <c r="B1545" s="2">
        <v>45159</v>
      </c>
      <c r="C1545" s="1" t="s">
        <v>6667</v>
      </c>
      <c r="D1545" s="1" t="s">
        <v>90</v>
      </c>
      <c r="E1545">
        <v>2023</v>
      </c>
      <c r="F1545" s="1" t="s">
        <v>438</v>
      </c>
      <c r="G1545" s="1" t="s">
        <v>4643</v>
      </c>
      <c r="H1545" s="1" t="s">
        <v>816</v>
      </c>
      <c r="I1545" s="1" t="s">
        <v>4644</v>
      </c>
      <c r="J1545" s="1" t="s">
        <v>87</v>
      </c>
      <c r="K1545" s="3">
        <v>7.26</v>
      </c>
      <c r="L1545">
        <v>1</v>
      </c>
      <c r="M1545" s="3">
        <v>7.26</v>
      </c>
      <c r="N1545" s="1" t="s">
        <v>29</v>
      </c>
      <c r="O1545" s="1" t="s">
        <v>37</v>
      </c>
    </row>
    <row r="1546" spans="1:15" x14ac:dyDescent="0.3">
      <c r="A1546" s="1" t="s">
        <v>4645</v>
      </c>
      <c r="B1546" s="2">
        <v>45359</v>
      </c>
      <c r="C1546" s="1" t="s">
        <v>6668</v>
      </c>
      <c r="D1546" s="1" t="s">
        <v>15</v>
      </c>
      <c r="E1546">
        <v>2024</v>
      </c>
      <c r="F1546" s="1" t="s">
        <v>695</v>
      </c>
      <c r="G1546" s="1" t="s">
        <v>4646</v>
      </c>
      <c r="H1546" s="1" t="s">
        <v>2079</v>
      </c>
      <c r="I1546" s="1" t="s">
        <v>4647</v>
      </c>
      <c r="J1546" s="1" t="s">
        <v>20</v>
      </c>
      <c r="K1546" s="3">
        <v>31.29</v>
      </c>
      <c r="L1546">
        <v>5</v>
      </c>
      <c r="M1546" s="3">
        <v>156.44999999999999</v>
      </c>
      <c r="N1546" s="1" t="s">
        <v>21</v>
      </c>
      <c r="O1546" s="1" t="s">
        <v>22</v>
      </c>
    </row>
    <row r="1547" spans="1:15" x14ac:dyDescent="0.3">
      <c r="A1547" s="1" t="s">
        <v>4648</v>
      </c>
      <c r="B1547" s="2">
        <v>44909</v>
      </c>
      <c r="C1547" s="1" t="s">
        <v>6670</v>
      </c>
      <c r="D1547" s="1" t="s">
        <v>107</v>
      </c>
      <c r="E1547">
        <v>2022</v>
      </c>
      <c r="F1547" s="1" t="s">
        <v>270</v>
      </c>
      <c r="G1547" s="1" t="s">
        <v>1268</v>
      </c>
      <c r="H1547" s="1" t="s">
        <v>979</v>
      </c>
      <c r="I1547" s="1" t="s">
        <v>2299</v>
      </c>
      <c r="J1547" s="1" t="s">
        <v>70</v>
      </c>
      <c r="K1547" s="3">
        <v>37.78</v>
      </c>
      <c r="L1547">
        <v>5</v>
      </c>
      <c r="M1547" s="3">
        <v>188.9</v>
      </c>
      <c r="N1547" s="1" t="s">
        <v>6669</v>
      </c>
      <c r="O1547" s="1" t="s">
        <v>22</v>
      </c>
    </row>
    <row r="1548" spans="1:15" x14ac:dyDescent="0.3">
      <c r="A1548" s="1" t="s">
        <v>4649</v>
      </c>
      <c r="B1548" s="2">
        <v>44883</v>
      </c>
      <c r="C1548" s="1" t="s">
        <v>6668</v>
      </c>
      <c r="D1548" s="1" t="s">
        <v>54</v>
      </c>
      <c r="E1548">
        <v>2022</v>
      </c>
      <c r="F1548" s="1" t="s">
        <v>944</v>
      </c>
      <c r="G1548" s="1" t="s">
        <v>3613</v>
      </c>
      <c r="H1548" s="1" t="s">
        <v>1436</v>
      </c>
      <c r="I1548" s="1" t="s">
        <v>4544</v>
      </c>
      <c r="J1548" s="1" t="s">
        <v>70</v>
      </c>
      <c r="K1548" s="3">
        <v>40.020000000000003</v>
      </c>
      <c r="L1548">
        <v>2</v>
      </c>
      <c r="M1548" s="3">
        <v>80.040000000000006</v>
      </c>
      <c r="N1548" s="1" t="s">
        <v>21</v>
      </c>
      <c r="O1548" s="1" t="s">
        <v>22</v>
      </c>
    </row>
    <row r="1549" spans="1:15" x14ac:dyDescent="0.3">
      <c r="A1549" s="1" t="s">
        <v>4650</v>
      </c>
      <c r="B1549" s="2">
        <v>45870</v>
      </c>
      <c r="C1549" s="1" t="s">
        <v>6668</v>
      </c>
      <c r="D1549" s="1" t="s">
        <v>90</v>
      </c>
      <c r="E1549">
        <v>2025</v>
      </c>
      <c r="F1549" s="1" t="s">
        <v>47</v>
      </c>
      <c r="G1549" s="1" t="s">
        <v>72</v>
      </c>
      <c r="H1549" s="1" t="s">
        <v>1959</v>
      </c>
      <c r="I1549" s="1" t="s">
        <v>4515</v>
      </c>
      <c r="J1549" s="1" t="s">
        <v>20</v>
      </c>
      <c r="K1549" s="3">
        <v>8.5</v>
      </c>
      <c r="L1549">
        <v>1</v>
      </c>
      <c r="M1549" s="3">
        <v>8.5</v>
      </c>
      <c r="N1549" s="1" t="s">
        <v>29</v>
      </c>
      <c r="O1549" s="1" t="s">
        <v>37</v>
      </c>
    </row>
    <row r="1550" spans="1:15" x14ac:dyDescent="0.3">
      <c r="A1550" s="1" t="s">
        <v>4651</v>
      </c>
      <c r="B1550" s="2">
        <v>45140</v>
      </c>
      <c r="C1550" s="1" t="s">
        <v>6670</v>
      </c>
      <c r="D1550" s="1" t="s">
        <v>90</v>
      </c>
      <c r="E1550">
        <v>2023</v>
      </c>
      <c r="F1550" s="1" t="s">
        <v>1095</v>
      </c>
      <c r="G1550" s="1" t="s">
        <v>4652</v>
      </c>
      <c r="H1550" s="1" t="s">
        <v>4452</v>
      </c>
      <c r="I1550" s="1" t="s">
        <v>4453</v>
      </c>
      <c r="J1550" s="1" t="s">
        <v>51</v>
      </c>
      <c r="K1550" s="3">
        <v>24.6</v>
      </c>
      <c r="L1550">
        <v>1</v>
      </c>
      <c r="M1550" s="3">
        <v>24.6</v>
      </c>
      <c r="N1550" s="1" t="s">
        <v>29</v>
      </c>
      <c r="O1550" s="1" t="s">
        <v>44</v>
      </c>
    </row>
    <row r="1551" spans="1:15" x14ac:dyDescent="0.3">
      <c r="A1551" s="1" t="s">
        <v>4653</v>
      </c>
      <c r="B1551" s="2">
        <v>45690</v>
      </c>
      <c r="C1551" s="1" t="s">
        <v>6666</v>
      </c>
      <c r="D1551" s="1" t="s">
        <v>39</v>
      </c>
      <c r="E1551">
        <v>2025</v>
      </c>
      <c r="F1551" s="1" t="s">
        <v>2017</v>
      </c>
      <c r="G1551" s="1" t="s">
        <v>4654</v>
      </c>
      <c r="H1551" s="1" t="s">
        <v>4655</v>
      </c>
      <c r="I1551" s="1" t="s">
        <v>4656</v>
      </c>
      <c r="J1551" s="1" t="s">
        <v>70</v>
      </c>
      <c r="K1551" s="3">
        <v>30.83</v>
      </c>
      <c r="L1551">
        <v>1</v>
      </c>
      <c r="M1551" s="3">
        <v>30.83</v>
      </c>
      <c r="N1551" s="1" t="s">
        <v>6669</v>
      </c>
      <c r="O1551" s="1" t="s">
        <v>193</v>
      </c>
    </row>
    <row r="1552" spans="1:15" x14ac:dyDescent="0.3">
      <c r="A1552" s="1" t="s">
        <v>4657</v>
      </c>
      <c r="B1552" s="2">
        <v>45420</v>
      </c>
      <c r="C1552" s="1" t="s">
        <v>6670</v>
      </c>
      <c r="D1552" s="1" t="s">
        <v>46</v>
      </c>
      <c r="E1552">
        <v>2024</v>
      </c>
      <c r="F1552" s="1" t="s">
        <v>226</v>
      </c>
      <c r="G1552" s="1" t="s">
        <v>227</v>
      </c>
      <c r="H1552" s="1" t="s">
        <v>2872</v>
      </c>
      <c r="I1552" s="1" t="s">
        <v>3826</v>
      </c>
      <c r="J1552" s="1" t="s">
        <v>87</v>
      </c>
      <c r="K1552" s="3">
        <v>12.16</v>
      </c>
      <c r="L1552">
        <v>5</v>
      </c>
      <c r="M1552" s="3">
        <v>60.8</v>
      </c>
      <c r="N1552" s="1" t="s">
        <v>21</v>
      </c>
      <c r="O1552" s="1" t="s">
        <v>22</v>
      </c>
    </row>
    <row r="1553" spans="1:15" x14ac:dyDescent="0.3">
      <c r="A1553" s="1" t="s">
        <v>4658</v>
      </c>
      <c r="B1553" s="2">
        <v>45394</v>
      </c>
      <c r="C1553" s="1" t="s">
        <v>6668</v>
      </c>
      <c r="D1553" s="1" t="s">
        <v>82</v>
      </c>
      <c r="E1553">
        <v>2024</v>
      </c>
      <c r="F1553" s="1" t="s">
        <v>463</v>
      </c>
      <c r="G1553" s="1" t="s">
        <v>464</v>
      </c>
      <c r="H1553" s="1" t="s">
        <v>851</v>
      </c>
      <c r="I1553" s="1" t="s">
        <v>3928</v>
      </c>
      <c r="J1553" s="1" t="s">
        <v>20</v>
      </c>
      <c r="K1553" s="3">
        <v>29.64</v>
      </c>
      <c r="L1553">
        <v>1</v>
      </c>
      <c r="M1553" s="3">
        <v>29.64</v>
      </c>
      <c r="N1553" s="1" t="s">
        <v>21</v>
      </c>
      <c r="O1553" s="1" t="s">
        <v>22</v>
      </c>
    </row>
    <row r="1554" spans="1:15" x14ac:dyDescent="0.3">
      <c r="A1554" s="1" t="s">
        <v>4659</v>
      </c>
      <c r="B1554" s="2">
        <v>45676</v>
      </c>
      <c r="C1554" s="1" t="s">
        <v>6666</v>
      </c>
      <c r="D1554" s="1" t="s">
        <v>210</v>
      </c>
      <c r="E1554">
        <v>2025</v>
      </c>
      <c r="F1554" s="1" t="s">
        <v>695</v>
      </c>
      <c r="G1554" s="1" t="s">
        <v>1393</v>
      </c>
      <c r="H1554" s="1" t="s">
        <v>1428</v>
      </c>
      <c r="I1554" s="1" t="s">
        <v>4660</v>
      </c>
      <c r="J1554" s="1" t="s">
        <v>70</v>
      </c>
      <c r="K1554" s="3">
        <v>26.34</v>
      </c>
      <c r="L1554">
        <v>5</v>
      </c>
      <c r="M1554" s="3">
        <v>131.69999999999999</v>
      </c>
      <c r="N1554" s="1" t="s">
        <v>6669</v>
      </c>
      <c r="O1554" s="1" t="s">
        <v>22</v>
      </c>
    </row>
    <row r="1555" spans="1:15" x14ac:dyDescent="0.3">
      <c r="A1555" s="1" t="s">
        <v>4661</v>
      </c>
      <c r="B1555" s="2">
        <v>45243</v>
      </c>
      <c r="C1555" s="1" t="s">
        <v>6667</v>
      </c>
      <c r="D1555" s="1" t="s">
        <v>54</v>
      </c>
      <c r="E1555">
        <v>2023</v>
      </c>
      <c r="F1555" s="1" t="s">
        <v>216</v>
      </c>
      <c r="G1555" s="1" t="s">
        <v>3201</v>
      </c>
      <c r="H1555" s="1" t="s">
        <v>3332</v>
      </c>
      <c r="I1555" s="1" t="s">
        <v>3333</v>
      </c>
      <c r="J1555" s="1" t="s">
        <v>20</v>
      </c>
      <c r="K1555" s="3">
        <v>26.88</v>
      </c>
      <c r="L1555">
        <v>4</v>
      </c>
      <c r="M1555" s="3">
        <v>107.52</v>
      </c>
      <c r="N1555" s="1" t="s">
        <v>29</v>
      </c>
      <c r="O1555" s="1" t="s">
        <v>22</v>
      </c>
    </row>
    <row r="1556" spans="1:15" x14ac:dyDescent="0.3">
      <c r="A1556" s="1" t="s">
        <v>4662</v>
      </c>
      <c r="B1556" s="2">
        <v>45274</v>
      </c>
      <c r="C1556" s="1" t="s">
        <v>6672</v>
      </c>
      <c r="D1556" s="1" t="s">
        <v>107</v>
      </c>
      <c r="E1556">
        <v>2023</v>
      </c>
      <c r="F1556" s="1" t="s">
        <v>4663</v>
      </c>
      <c r="G1556" s="1" t="s">
        <v>4664</v>
      </c>
      <c r="H1556" s="1" t="s">
        <v>1986</v>
      </c>
      <c r="I1556" s="1" t="s">
        <v>1987</v>
      </c>
      <c r="J1556" s="1" t="s">
        <v>20</v>
      </c>
      <c r="K1556" s="3">
        <v>24.23</v>
      </c>
      <c r="L1556">
        <v>4</v>
      </c>
      <c r="M1556" s="3">
        <v>96.92</v>
      </c>
      <c r="N1556" s="1" t="s">
        <v>6669</v>
      </c>
      <c r="O1556" s="1" t="s">
        <v>80</v>
      </c>
    </row>
    <row r="1557" spans="1:15" x14ac:dyDescent="0.3">
      <c r="A1557" s="1" t="s">
        <v>4665</v>
      </c>
      <c r="B1557" s="2">
        <v>44990</v>
      </c>
      <c r="C1557" s="1" t="s">
        <v>6666</v>
      </c>
      <c r="D1557" s="1" t="s">
        <v>15</v>
      </c>
      <c r="E1557">
        <v>2023</v>
      </c>
      <c r="F1557" s="1" t="s">
        <v>4666</v>
      </c>
      <c r="G1557" s="1" t="s">
        <v>4667</v>
      </c>
      <c r="H1557" s="1" t="s">
        <v>4148</v>
      </c>
      <c r="I1557" s="1" t="s">
        <v>4149</v>
      </c>
      <c r="J1557" s="1" t="s">
        <v>87</v>
      </c>
      <c r="K1557" s="3">
        <v>24.79</v>
      </c>
      <c r="L1557">
        <v>2</v>
      </c>
      <c r="M1557" s="3">
        <v>49.58</v>
      </c>
      <c r="N1557" s="1" t="s">
        <v>29</v>
      </c>
      <c r="O1557" s="1" t="s">
        <v>22</v>
      </c>
    </row>
    <row r="1558" spans="1:15" x14ac:dyDescent="0.3">
      <c r="A1558" s="1" t="s">
        <v>4668</v>
      </c>
      <c r="B1558" s="2">
        <v>45033</v>
      </c>
      <c r="C1558" s="1" t="s">
        <v>6667</v>
      </c>
      <c r="D1558" s="1" t="s">
        <v>82</v>
      </c>
      <c r="E1558">
        <v>2023</v>
      </c>
      <c r="F1558" s="1" t="s">
        <v>195</v>
      </c>
      <c r="G1558" s="1" t="s">
        <v>196</v>
      </c>
      <c r="H1558" s="1" t="s">
        <v>393</v>
      </c>
      <c r="I1558" s="1" t="s">
        <v>394</v>
      </c>
      <c r="J1558" s="1" t="s">
        <v>20</v>
      </c>
      <c r="K1558" s="3">
        <v>45.33</v>
      </c>
      <c r="L1558">
        <v>5</v>
      </c>
      <c r="M1558" s="3">
        <v>226.65</v>
      </c>
      <c r="N1558" s="1" t="s">
        <v>21</v>
      </c>
      <c r="O1558" s="1" t="s">
        <v>30</v>
      </c>
    </row>
    <row r="1559" spans="1:15" x14ac:dyDescent="0.3">
      <c r="A1559" s="1" t="s">
        <v>4669</v>
      </c>
      <c r="B1559" s="2">
        <v>45276</v>
      </c>
      <c r="C1559" s="1" t="s">
        <v>6673</v>
      </c>
      <c r="D1559" s="1" t="s">
        <v>107</v>
      </c>
      <c r="E1559">
        <v>2023</v>
      </c>
      <c r="F1559" s="1" t="s">
        <v>4670</v>
      </c>
      <c r="G1559" s="1" t="s">
        <v>4671</v>
      </c>
      <c r="H1559" s="1" t="s">
        <v>1806</v>
      </c>
      <c r="I1559" s="1" t="s">
        <v>4672</v>
      </c>
      <c r="J1559" s="1" t="s">
        <v>20</v>
      </c>
      <c r="K1559" s="3">
        <v>21.99</v>
      </c>
      <c r="L1559">
        <v>2</v>
      </c>
      <c r="M1559" s="3">
        <v>43.98</v>
      </c>
      <c r="N1559" s="1" t="s">
        <v>21</v>
      </c>
      <c r="O1559" s="1" t="s">
        <v>193</v>
      </c>
    </row>
    <row r="1560" spans="1:15" x14ac:dyDescent="0.3">
      <c r="A1560" s="1" t="s">
        <v>4673</v>
      </c>
      <c r="B1560" s="2">
        <v>44931</v>
      </c>
      <c r="C1560" s="1" t="s">
        <v>6672</v>
      </c>
      <c r="D1560" s="1" t="s">
        <v>210</v>
      </c>
      <c r="E1560">
        <v>2023</v>
      </c>
      <c r="F1560" s="1" t="s">
        <v>4674</v>
      </c>
      <c r="G1560" s="1" t="s">
        <v>4675</v>
      </c>
      <c r="H1560" s="1" t="s">
        <v>3116</v>
      </c>
      <c r="I1560" s="1" t="s">
        <v>3117</v>
      </c>
      <c r="J1560" s="1" t="s">
        <v>87</v>
      </c>
      <c r="K1560" s="3">
        <v>26.2</v>
      </c>
      <c r="L1560">
        <v>1</v>
      </c>
      <c r="M1560" s="3">
        <v>26.2</v>
      </c>
      <c r="N1560" s="1" t="s">
        <v>29</v>
      </c>
      <c r="O1560" s="1" t="s">
        <v>22</v>
      </c>
    </row>
    <row r="1561" spans="1:15" x14ac:dyDescent="0.3">
      <c r="A1561" s="1" t="s">
        <v>4676</v>
      </c>
      <c r="B1561" s="2">
        <v>45555</v>
      </c>
      <c r="C1561" s="1" t="s">
        <v>6668</v>
      </c>
      <c r="D1561" s="1" t="s">
        <v>60</v>
      </c>
      <c r="E1561">
        <v>2024</v>
      </c>
      <c r="F1561" s="1" t="s">
        <v>3233</v>
      </c>
      <c r="G1561" s="1" t="s">
        <v>4677</v>
      </c>
      <c r="H1561" s="1" t="s">
        <v>2415</v>
      </c>
      <c r="I1561" s="1" t="s">
        <v>2416</v>
      </c>
      <c r="J1561" s="1" t="s">
        <v>70</v>
      </c>
      <c r="K1561" s="3">
        <v>39.090000000000003</v>
      </c>
      <c r="L1561">
        <v>1</v>
      </c>
      <c r="M1561" s="3">
        <v>39.090000000000003</v>
      </c>
      <c r="N1561" s="1" t="s">
        <v>29</v>
      </c>
      <c r="O1561" s="1" t="s">
        <v>52</v>
      </c>
    </row>
    <row r="1562" spans="1:15" x14ac:dyDescent="0.3">
      <c r="A1562" s="1" t="s">
        <v>4678</v>
      </c>
      <c r="B1562" s="2">
        <v>45345</v>
      </c>
      <c r="C1562" s="1" t="s">
        <v>6668</v>
      </c>
      <c r="D1562" s="1" t="s">
        <v>39</v>
      </c>
      <c r="E1562">
        <v>2024</v>
      </c>
      <c r="F1562" s="1" t="s">
        <v>2593</v>
      </c>
      <c r="G1562" s="1" t="s">
        <v>2594</v>
      </c>
      <c r="H1562" s="1" t="s">
        <v>430</v>
      </c>
      <c r="I1562" s="1" t="s">
        <v>1925</v>
      </c>
      <c r="J1562" s="1" t="s">
        <v>20</v>
      </c>
      <c r="K1562" s="3">
        <v>21.44</v>
      </c>
      <c r="L1562">
        <v>5</v>
      </c>
      <c r="M1562" s="3">
        <v>107.2</v>
      </c>
      <c r="N1562" s="1" t="s">
        <v>21</v>
      </c>
      <c r="O1562" s="1" t="s">
        <v>52</v>
      </c>
    </row>
    <row r="1563" spans="1:15" x14ac:dyDescent="0.3">
      <c r="A1563" s="1" t="s">
        <v>4679</v>
      </c>
      <c r="B1563" s="2">
        <v>44938</v>
      </c>
      <c r="C1563" s="1" t="s">
        <v>6672</v>
      </c>
      <c r="D1563" s="1" t="s">
        <v>210</v>
      </c>
      <c r="E1563">
        <v>2023</v>
      </c>
      <c r="F1563" s="1" t="s">
        <v>2661</v>
      </c>
      <c r="G1563" s="1" t="s">
        <v>2662</v>
      </c>
      <c r="H1563" s="1" t="s">
        <v>4680</v>
      </c>
      <c r="I1563" s="1" t="s">
        <v>4681</v>
      </c>
      <c r="J1563" s="1" t="s">
        <v>87</v>
      </c>
      <c r="K1563" s="3">
        <v>48.71</v>
      </c>
      <c r="L1563">
        <v>1</v>
      </c>
      <c r="M1563" s="3">
        <v>48.71</v>
      </c>
      <c r="N1563" s="1" t="s">
        <v>6669</v>
      </c>
      <c r="O1563" s="1" t="s">
        <v>44</v>
      </c>
    </row>
    <row r="1564" spans="1:15" x14ac:dyDescent="0.3">
      <c r="A1564" s="1" t="s">
        <v>4682</v>
      </c>
      <c r="B1564" s="2">
        <v>45589</v>
      </c>
      <c r="C1564" s="1" t="s">
        <v>6672</v>
      </c>
      <c r="D1564" s="1" t="s">
        <v>133</v>
      </c>
      <c r="E1564">
        <v>2024</v>
      </c>
      <c r="F1564" s="1" t="s">
        <v>868</v>
      </c>
      <c r="G1564" s="1" t="s">
        <v>4683</v>
      </c>
      <c r="H1564" s="1" t="s">
        <v>2650</v>
      </c>
      <c r="I1564" s="1" t="s">
        <v>2651</v>
      </c>
      <c r="J1564" s="1" t="s">
        <v>20</v>
      </c>
      <c r="K1564" s="3">
        <v>12.34</v>
      </c>
      <c r="L1564">
        <v>5</v>
      </c>
      <c r="M1564" s="3">
        <v>61.7</v>
      </c>
      <c r="N1564" s="1" t="s">
        <v>88</v>
      </c>
      <c r="O1564" s="1" t="s">
        <v>44</v>
      </c>
    </row>
    <row r="1565" spans="1:15" x14ac:dyDescent="0.3">
      <c r="A1565" s="1" t="s">
        <v>4684</v>
      </c>
      <c r="B1565" s="2">
        <v>45510</v>
      </c>
      <c r="C1565" s="1" t="s">
        <v>6671</v>
      </c>
      <c r="D1565" s="1" t="s">
        <v>90</v>
      </c>
      <c r="E1565">
        <v>2024</v>
      </c>
      <c r="F1565" s="1" t="s">
        <v>780</v>
      </c>
      <c r="G1565" s="1" t="s">
        <v>781</v>
      </c>
      <c r="H1565" s="1" t="s">
        <v>2189</v>
      </c>
      <c r="I1565" s="1" t="s">
        <v>3218</v>
      </c>
      <c r="J1565" s="1" t="s">
        <v>70</v>
      </c>
      <c r="K1565" s="3">
        <v>10.27</v>
      </c>
      <c r="L1565">
        <v>5</v>
      </c>
      <c r="M1565" s="3">
        <v>51.35</v>
      </c>
      <c r="N1565" s="1" t="s">
        <v>6669</v>
      </c>
      <c r="O1565" s="1" t="s">
        <v>37</v>
      </c>
    </row>
    <row r="1566" spans="1:15" x14ac:dyDescent="0.3">
      <c r="A1566" s="1" t="s">
        <v>4685</v>
      </c>
      <c r="B1566" s="2">
        <v>45638</v>
      </c>
      <c r="C1566" s="1" t="s">
        <v>6672</v>
      </c>
      <c r="D1566" s="1" t="s">
        <v>107</v>
      </c>
      <c r="E1566">
        <v>2024</v>
      </c>
      <c r="F1566" s="1" t="s">
        <v>4217</v>
      </c>
      <c r="G1566" s="1" t="s">
        <v>4218</v>
      </c>
      <c r="H1566" s="1" t="s">
        <v>197</v>
      </c>
      <c r="I1566" s="1" t="s">
        <v>875</v>
      </c>
      <c r="J1566" s="1" t="s">
        <v>20</v>
      </c>
      <c r="K1566" s="3">
        <v>38.11</v>
      </c>
      <c r="L1566">
        <v>2</v>
      </c>
      <c r="M1566" s="3">
        <v>76.22</v>
      </c>
      <c r="N1566" s="1" t="s">
        <v>88</v>
      </c>
      <c r="O1566" s="1" t="s">
        <v>30</v>
      </c>
    </row>
    <row r="1567" spans="1:15" x14ac:dyDescent="0.3">
      <c r="A1567" s="1" t="s">
        <v>4686</v>
      </c>
      <c r="B1567" s="2">
        <v>45451</v>
      </c>
      <c r="C1567" s="1" t="s">
        <v>6673</v>
      </c>
      <c r="D1567" s="1" t="s">
        <v>24</v>
      </c>
      <c r="E1567">
        <v>2024</v>
      </c>
      <c r="F1567" s="1" t="s">
        <v>695</v>
      </c>
      <c r="G1567" s="1" t="s">
        <v>1393</v>
      </c>
      <c r="H1567" s="1" t="s">
        <v>68</v>
      </c>
      <c r="I1567" s="1" t="s">
        <v>3635</v>
      </c>
      <c r="J1567" s="1" t="s">
        <v>70</v>
      </c>
      <c r="K1567" s="3">
        <v>23.03</v>
      </c>
      <c r="L1567">
        <v>5</v>
      </c>
      <c r="M1567" s="3">
        <v>115.15</v>
      </c>
      <c r="N1567" s="1" t="s">
        <v>6669</v>
      </c>
      <c r="O1567" s="1" t="s">
        <v>22</v>
      </c>
    </row>
    <row r="1568" spans="1:15" x14ac:dyDescent="0.3">
      <c r="A1568" s="1" t="s">
        <v>4687</v>
      </c>
      <c r="B1568" s="2">
        <v>45281</v>
      </c>
      <c r="C1568" s="1" t="s">
        <v>6672</v>
      </c>
      <c r="D1568" s="1" t="s">
        <v>107</v>
      </c>
      <c r="E1568">
        <v>2023</v>
      </c>
      <c r="F1568" s="1" t="s">
        <v>1290</v>
      </c>
      <c r="G1568" s="1" t="s">
        <v>3644</v>
      </c>
      <c r="H1568" s="1" t="s">
        <v>1953</v>
      </c>
      <c r="I1568" s="1" t="s">
        <v>2746</v>
      </c>
      <c r="J1568" s="1" t="s">
        <v>20</v>
      </c>
      <c r="K1568" s="3">
        <v>46.65</v>
      </c>
      <c r="L1568">
        <v>2</v>
      </c>
      <c r="M1568" s="3">
        <v>93.3</v>
      </c>
      <c r="N1568" s="1" t="s">
        <v>29</v>
      </c>
      <c r="O1568" s="1" t="s">
        <v>44</v>
      </c>
    </row>
    <row r="1569" spans="1:15" x14ac:dyDescent="0.3">
      <c r="A1569" s="1" t="s">
        <v>4688</v>
      </c>
      <c r="B1569" s="2">
        <v>45018</v>
      </c>
      <c r="C1569" s="1" t="s">
        <v>6666</v>
      </c>
      <c r="D1569" s="1" t="s">
        <v>82</v>
      </c>
      <c r="E1569">
        <v>2023</v>
      </c>
      <c r="F1569" s="1" t="s">
        <v>2975</v>
      </c>
      <c r="G1569" s="1" t="s">
        <v>4689</v>
      </c>
      <c r="H1569" s="1" t="s">
        <v>2438</v>
      </c>
      <c r="I1569" s="1" t="s">
        <v>4690</v>
      </c>
      <c r="J1569" s="1" t="s">
        <v>87</v>
      </c>
      <c r="K1569" s="3">
        <v>30.91</v>
      </c>
      <c r="L1569">
        <v>4</v>
      </c>
      <c r="M1569" s="3">
        <v>123.64</v>
      </c>
      <c r="N1569" s="1" t="s">
        <v>21</v>
      </c>
      <c r="O1569" s="1" t="s">
        <v>44</v>
      </c>
    </row>
    <row r="1570" spans="1:15" x14ac:dyDescent="0.3">
      <c r="A1570" s="1" t="s">
        <v>4691</v>
      </c>
      <c r="B1570" s="2">
        <v>45405</v>
      </c>
      <c r="C1570" s="1" t="s">
        <v>6671</v>
      </c>
      <c r="D1570" s="1" t="s">
        <v>82</v>
      </c>
      <c r="E1570">
        <v>2024</v>
      </c>
      <c r="F1570" s="1" t="s">
        <v>3698</v>
      </c>
      <c r="G1570" s="1" t="s">
        <v>4692</v>
      </c>
      <c r="H1570" s="1" t="s">
        <v>4036</v>
      </c>
      <c r="I1570" s="1" t="s">
        <v>4693</v>
      </c>
      <c r="J1570" s="1" t="s">
        <v>87</v>
      </c>
      <c r="K1570" s="3">
        <v>29.12</v>
      </c>
      <c r="L1570">
        <v>1</v>
      </c>
      <c r="M1570" s="3">
        <v>29.12</v>
      </c>
      <c r="N1570" s="1" t="s">
        <v>29</v>
      </c>
      <c r="O1570" s="1" t="s">
        <v>22</v>
      </c>
    </row>
    <row r="1571" spans="1:15" x14ac:dyDescent="0.3">
      <c r="A1571" s="1" t="s">
        <v>4694</v>
      </c>
      <c r="B1571" s="2">
        <v>45042</v>
      </c>
      <c r="C1571" s="1" t="s">
        <v>6670</v>
      </c>
      <c r="D1571" s="1" t="s">
        <v>82</v>
      </c>
      <c r="E1571">
        <v>2023</v>
      </c>
      <c r="F1571" s="1" t="s">
        <v>2967</v>
      </c>
      <c r="G1571" s="1" t="s">
        <v>2968</v>
      </c>
      <c r="H1571" s="1" t="s">
        <v>2393</v>
      </c>
      <c r="I1571" s="1" t="s">
        <v>2394</v>
      </c>
      <c r="J1571" s="1" t="s">
        <v>87</v>
      </c>
      <c r="K1571" s="3">
        <v>39.86</v>
      </c>
      <c r="L1571">
        <v>3</v>
      </c>
      <c r="M1571" s="3">
        <v>119.58</v>
      </c>
      <c r="N1571" s="1" t="s">
        <v>6669</v>
      </c>
      <c r="O1571" s="1" t="s">
        <v>37</v>
      </c>
    </row>
    <row r="1572" spans="1:15" x14ac:dyDescent="0.3">
      <c r="A1572" s="1" t="s">
        <v>4695</v>
      </c>
      <c r="B1572" s="2">
        <v>45523</v>
      </c>
      <c r="C1572" s="1" t="s">
        <v>6667</v>
      </c>
      <c r="D1572" s="1" t="s">
        <v>90</v>
      </c>
      <c r="E1572">
        <v>2024</v>
      </c>
      <c r="F1572" s="1" t="s">
        <v>3987</v>
      </c>
      <c r="G1572" s="1" t="s">
        <v>3988</v>
      </c>
      <c r="H1572" s="1" t="s">
        <v>1357</v>
      </c>
      <c r="I1572" s="1" t="s">
        <v>1358</v>
      </c>
      <c r="J1572" s="1" t="s">
        <v>51</v>
      </c>
      <c r="K1572" s="3">
        <v>17.84</v>
      </c>
      <c r="L1572">
        <v>2</v>
      </c>
      <c r="M1572" s="3">
        <v>35.68</v>
      </c>
      <c r="N1572" s="1" t="s">
        <v>88</v>
      </c>
      <c r="O1572" s="1" t="s">
        <v>30</v>
      </c>
    </row>
    <row r="1573" spans="1:15" x14ac:dyDescent="0.3">
      <c r="A1573" s="1" t="s">
        <v>4696</v>
      </c>
      <c r="B1573" s="2">
        <v>45337</v>
      </c>
      <c r="C1573" s="1" t="s">
        <v>6672</v>
      </c>
      <c r="D1573" s="1" t="s">
        <v>39</v>
      </c>
      <c r="E1573">
        <v>2024</v>
      </c>
      <c r="F1573" s="1" t="s">
        <v>174</v>
      </c>
      <c r="G1573" s="1" t="s">
        <v>2694</v>
      </c>
      <c r="H1573" s="1" t="s">
        <v>2872</v>
      </c>
      <c r="I1573" s="1" t="s">
        <v>4550</v>
      </c>
      <c r="J1573" s="1" t="s">
        <v>51</v>
      </c>
      <c r="K1573" s="3">
        <v>35.78</v>
      </c>
      <c r="L1573">
        <v>3</v>
      </c>
      <c r="M1573" s="3">
        <v>107.34</v>
      </c>
      <c r="N1573" s="1" t="s">
        <v>21</v>
      </c>
      <c r="O1573" s="1" t="s">
        <v>37</v>
      </c>
    </row>
    <row r="1574" spans="1:15" x14ac:dyDescent="0.3">
      <c r="A1574" s="1" t="s">
        <v>4697</v>
      </c>
      <c r="B1574" s="2">
        <v>45535</v>
      </c>
      <c r="C1574" s="1" t="s">
        <v>6673</v>
      </c>
      <c r="D1574" s="1" t="s">
        <v>90</v>
      </c>
      <c r="E1574">
        <v>2024</v>
      </c>
      <c r="F1574" s="1" t="s">
        <v>2477</v>
      </c>
      <c r="G1574" s="1" t="s">
        <v>2478</v>
      </c>
      <c r="H1574" s="1" t="s">
        <v>3179</v>
      </c>
      <c r="I1574" s="1" t="s">
        <v>3180</v>
      </c>
      <c r="J1574" s="1" t="s">
        <v>70</v>
      </c>
      <c r="K1574" s="3">
        <v>18.68</v>
      </c>
      <c r="L1574">
        <v>5</v>
      </c>
      <c r="M1574" s="3">
        <v>93.4</v>
      </c>
      <c r="N1574" s="1" t="s">
        <v>6669</v>
      </c>
      <c r="O1574" s="1" t="s">
        <v>44</v>
      </c>
    </row>
    <row r="1575" spans="1:15" x14ac:dyDescent="0.3">
      <c r="A1575" s="1" t="s">
        <v>4698</v>
      </c>
      <c r="B1575" s="2">
        <v>45854</v>
      </c>
      <c r="C1575" s="1" t="s">
        <v>6670</v>
      </c>
      <c r="D1575" s="1" t="s">
        <v>32</v>
      </c>
      <c r="E1575">
        <v>2025</v>
      </c>
      <c r="F1575" s="1" t="s">
        <v>1942</v>
      </c>
      <c r="G1575" s="1" t="s">
        <v>2728</v>
      </c>
      <c r="H1575" s="1" t="s">
        <v>2411</v>
      </c>
      <c r="I1575" s="1" t="s">
        <v>2412</v>
      </c>
      <c r="J1575" s="1" t="s">
        <v>20</v>
      </c>
      <c r="K1575" s="3">
        <v>31.95</v>
      </c>
      <c r="L1575">
        <v>1</v>
      </c>
      <c r="M1575" s="3">
        <v>31.95</v>
      </c>
      <c r="N1575" s="1" t="s">
        <v>6669</v>
      </c>
      <c r="O1575" s="1" t="s">
        <v>37</v>
      </c>
    </row>
    <row r="1576" spans="1:15" x14ac:dyDescent="0.3">
      <c r="A1576" s="1" t="s">
        <v>4699</v>
      </c>
      <c r="B1576" s="2">
        <v>45123</v>
      </c>
      <c r="C1576" s="1" t="s">
        <v>6666</v>
      </c>
      <c r="D1576" s="1" t="s">
        <v>32</v>
      </c>
      <c r="E1576">
        <v>2023</v>
      </c>
      <c r="F1576" s="1" t="s">
        <v>2259</v>
      </c>
      <c r="G1576" s="1" t="s">
        <v>2260</v>
      </c>
      <c r="H1576" s="1" t="s">
        <v>350</v>
      </c>
      <c r="I1576" s="1" t="s">
        <v>351</v>
      </c>
      <c r="J1576" s="1" t="s">
        <v>70</v>
      </c>
      <c r="K1576" s="3">
        <v>35.08</v>
      </c>
      <c r="L1576">
        <v>3</v>
      </c>
      <c r="M1576" s="3">
        <v>105.24</v>
      </c>
      <c r="N1576" s="1" t="s">
        <v>21</v>
      </c>
      <c r="O1576" s="1" t="s">
        <v>22</v>
      </c>
    </row>
    <row r="1577" spans="1:15" x14ac:dyDescent="0.3">
      <c r="A1577" s="1" t="s">
        <v>4700</v>
      </c>
      <c r="B1577" s="2">
        <v>44947</v>
      </c>
      <c r="C1577" s="1" t="s">
        <v>6673</v>
      </c>
      <c r="D1577" s="1" t="s">
        <v>210</v>
      </c>
      <c r="E1577">
        <v>2023</v>
      </c>
      <c r="F1577" s="1" t="s">
        <v>2688</v>
      </c>
      <c r="G1577" s="1" t="s">
        <v>2689</v>
      </c>
      <c r="H1577" s="1" t="s">
        <v>1158</v>
      </c>
      <c r="I1577" s="1" t="s">
        <v>1159</v>
      </c>
      <c r="J1577" s="1" t="s">
        <v>51</v>
      </c>
      <c r="K1577" s="3">
        <v>22.75</v>
      </c>
      <c r="L1577">
        <v>4</v>
      </c>
      <c r="M1577" s="3">
        <v>91</v>
      </c>
      <c r="N1577" s="1" t="s">
        <v>21</v>
      </c>
      <c r="O1577" s="1" t="s">
        <v>37</v>
      </c>
    </row>
    <row r="1578" spans="1:15" x14ac:dyDescent="0.3">
      <c r="A1578" s="1" t="s">
        <v>4701</v>
      </c>
      <c r="B1578" s="2">
        <v>44993</v>
      </c>
      <c r="C1578" s="1" t="s">
        <v>6670</v>
      </c>
      <c r="D1578" s="1" t="s">
        <v>15</v>
      </c>
      <c r="E1578">
        <v>2023</v>
      </c>
      <c r="F1578" s="1" t="s">
        <v>1449</v>
      </c>
      <c r="G1578" s="1" t="s">
        <v>2436</v>
      </c>
      <c r="H1578" s="1" t="s">
        <v>487</v>
      </c>
      <c r="I1578" s="1" t="s">
        <v>2951</v>
      </c>
      <c r="J1578" s="1" t="s">
        <v>70</v>
      </c>
      <c r="K1578" s="3">
        <v>32.99</v>
      </c>
      <c r="L1578">
        <v>5</v>
      </c>
      <c r="M1578" s="3">
        <v>164.95</v>
      </c>
      <c r="N1578" s="1" t="s">
        <v>6669</v>
      </c>
      <c r="O1578" s="1" t="s">
        <v>44</v>
      </c>
    </row>
    <row r="1579" spans="1:15" x14ac:dyDescent="0.3">
      <c r="A1579" s="1" t="s">
        <v>4702</v>
      </c>
      <c r="B1579" s="2">
        <v>45429</v>
      </c>
      <c r="C1579" s="1" t="s">
        <v>6668</v>
      </c>
      <c r="D1579" s="1" t="s">
        <v>46</v>
      </c>
      <c r="E1579">
        <v>2024</v>
      </c>
      <c r="F1579" s="1" t="s">
        <v>939</v>
      </c>
      <c r="G1579" s="1" t="s">
        <v>4703</v>
      </c>
      <c r="H1579" s="1" t="s">
        <v>4704</v>
      </c>
      <c r="I1579" s="1" t="s">
        <v>4705</v>
      </c>
      <c r="J1579" s="1" t="s">
        <v>70</v>
      </c>
      <c r="K1579" s="3">
        <v>12.07</v>
      </c>
      <c r="L1579">
        <v>4</v>
      </c>
      <c r="M1579" s="3">
        <v>48.28</v>
      </c>
      <c r="N1579" s="1" t="s">
        <v>88</v>
      </c>
      <c r="O1579" s="1" t="s">
        <v>52</v>
      </c>
    </row>
    <row r="1580" spans="1:15" x14ac:dyDescent="0.3">
      <c r="A1580" s="1" t="s">
        <v>4706</v>
      </c>
      <c r="B1580" s="2">
        <v>44865</v>
      </c>
      <c r="C1580" s="1" t="s">
        <v>6667</v>
      </c>
      <c r="D1580" s="1" t="s">
        <v>133</v>
      </c>
      <c r="E1580">
        <v>2022</v>
      </c>
      <c r="F1580" s="1" t="s">
        <v>511</v>
      </c>
      <c r="G1580" s="1" t="s">
        <v>512</v>
      </c>
      <c r="H1580" s="1" t="s">
        <v>3264</v>
      </c>
      <c r="I1580" s="1" t="s">
        <v>4707</v>
      </c>
      <c r="J1580" s="1" t="s">
        <v>70</v>
      </c>
      <c r="K1580" s="3">
        <v>19.079999999999998</v>
      </c>
      <c r="L1580">
        <v>1</v>
      </c>
      <c r="M1580" s="3">
        <v>19.079999999999998</v>
      </c>
      <c r="N1580" s="1" t="s">
        <v>21</v>
      </c>
      <c r="O1580" s="1" t="s">
        <v>22</v>
      </c>
    </row>
    <row r="1581" spans="1:15" x14ac:dyDescent="0.3">
      <c r="A1581" s="1" t="s">
        <v>4708</v>
      </c>
      <c r="B1581" s="2">
        <v>45746</v>
      </c>
      <c r="C1581" s="1" t="s">
        <v>6666</v>
      </c>
      <c r="D1581" s="1" t="s">
        <v>15</v>
      </c>
      <c r="E1581">
        <v>2025</v>
      </c>
      <c r="F1581" s="1" t="s">
        <v>2406</v>
      </c>
      <c r="G1581" s="1" t="s">
        <v>2737</v>
      </c>
      <c r="H1581" s="1" t="s">
        <v>4709</v>
      </c>
      <c r="I1581" s="1" t="s">
        <v>4710</v>
      </c>
      <c r="J1581" s="1" t="s">
        <v>70</v>
      </c>
      <c r="K1581" s="3">
        <v>31.14</v>
      </c>
      <c r="L1581">
        <v>2</v>
      </c>
      <c r="M1581" s="3">
        <v>62.28</v>
      </c>
      <c r="N1581" s="1" t="s">
        <v>6669</v>
      </c>
      <c r="O1581" s="1" t="s">
        <v>30</v>
      </c>
    </row>
    <row r="1582" spans="1:15" x14ac:dyDescent="0.3">
      <c r="A1582" s="1" t="s">
        <v>4711</v>
      </c>
      <c r="B1582" s="2">
        <v>45771</v>
      </c>
      <c r="C1582" s="1" t="s">
        <v>6672</v>
      </c>
      <c r="D1582" s="1" t="s">
        <v>82</v>
      </c>
      <c r="E1582">
        <v>2025</v>
      </c>
      <c r="F1582" s="1" t="s">
        <v>378</v>
      </c>
      <c r="G1582" s="1" t="s">
        <v>4712</v>
      </c>
      <c r="H1582" s="1" t="s">
        <v>3542</v>
      </c>
      <c r="I1582" s="1" t="s">
        <v>3543</v>
      </c>
      <c r="J1582" s="1" t="s">
        <v>87</v>
      </c>
      <c r="K1582" s="3">
        <v>39.07</v>
      </c>
      <c r="L1582">
        <v>2</v>
      </c>
      <c r="M1582" s="3">
        <v>78.14</v>
      </c>
      <c r="N1582" s="1" t="s">
        <v>21</v>
      </c>
      <c r="O1582" s="1" t="s">
        <v>44</v>
      </c>
    </row>
    <row r="1583" spans="1:15" x14ac:dyDescent="0.3">
      <c r="A1583" s="1" t="s">
        <v>4713</v>
      </c>
      <c r="B1583" s="2">
        <v>45043</v>
      </c>
      <c r="C1583" s="1" t="s">
        <v>6672</v>
      </c>
      <c r="D1583" s="1" t="s">
        <v>82</v>
      </c>
      <c r="E1583">
        <v>2023</v>
      </c>
      <c r="F1583" s="1" t="s">
        <v>3290</v>
      </c>
      <c r="G1583" s="1" t="s">
        <v>4714</v>
      </c>
      <c r="H1583" s="1" t="s">
        <v>136</v>
      </c>
      <c r="I1583" s="1" t="s">
        <v>4426</v>
      </c>
      <c r="J1583" s="1" t="s">
        <v>87</v>
      </c>
      <c r="K1583" s="3">
        <v>44.71</v>
      </c>
      <c r="L1583">
        <v>4</v>
      </c>
      <c r="M1583" s="3">
        <v>178.84</v>
      </c>
      <c r="N1583" s="1" t="s">
        <v>88</v>
      </c>
      <c r="O1583" s="1" t="s">
        <v>22</v>
      </c>
    </row>
    <row r="1584" spans="1:15" x14ac:dyDescent="0.3">
      <c r="A1584" s="1" t="s">
        <v>4715</v>
      </c>
      <c r="B1584" s="2">
        <v>45176</v>
      </c>
      <c r="C1584" s="1" t="s">
        <v>6672</v>
      </c>
      <c r="D1584" s="1" t="s">
        <v>60</v>
      </c>
      <c r="E1584">
        <v>2023</v>
      </c>
      <c r="F1584" s="1" t="s">
        <v>348</v>
      </c>
      <c r="G1584" s="1" t="s">
        <v>349</v>
      </c>
      <c r="H1584" s="1" t="s">
        <v>1566</v>
      </c>
      <c r="I1584" s="1" t="s">
        <v>2513</v>
      </c>
      <c r="J1584" s="1" t="s">
        <v>70</v>
      </c>
      <c r="K1584" s="3">
        <v>45.03</v>
      </c>
      <c r="L1584">
        <v>1</v>
      </c>
      <c r="M1584" s="3">
        <v>45.03</v>
      </c>
      <c r="N1584" s="1" t="s">
        <v>6669</v>
      </c>
      <c r="O1584" s="1" t="s">
        <v>30</v>
      </c>
    </row>
    <row r="1585" spans="1:15" x14ac:dyDescent="0.3">
      <c r="A1585" s="1" t="s">
        <v>4716</v>
      </c>
      <c r="B1585" s="2">
        <v>45211</v>
      </c>
      <c r="C1585" s="1" t="s">
        <v>6672</v>
      </c>
      <c r="D1585" s="1" t="s">
        <v>133</v>
      </c>
      <c r="E1585">
        <v>2023</v>
      </c>
      <c r="F1585" s="1" t="s">
        <v>2813</v>
      </c>
      <c r="G1585" s="1" t="s">
        <v>3660</v>
      </c>
      <c r="H1585" s="1" t="s">
        <v>4717</v>
      </c>
      <c r="I1585" s="1" t="s">
        <v>4718</v>
      </c>
      <c r="J1585" s="1" t="s">
        <v>51</v>
      </c>
      <c r="K1585" s="3">
        <v>9.61</v>
      </c>
      <c r="L1585">
        <v>3</v>
      </c>
      <c r="M1585" s="3">
        <v>28.83</v>
      </c>
      <c r="N1585" s="1" t="s">
        <v>21</v>
      </c>
      <c r="O1585" s="1" t="s">
        <v>37</v>
      </c>
    </row>
    <row r="1586" spans="1:15" x14ac:dyDescent="0.3">
      <c r="A1586" s="1" t="s">
        <v>4719</v>
      </c>
      <c r="B1586" s="2">
        <v>45132</v>
      </c>
      <c r="C1586" s="1" t="s">
        <v>6671</v>
      </c>
      <c r="D1586" s="1" t="s">
        <v>32</v>
      </c>
      <c r="E1586">
        <v>2023</v>
      </c>
      <c r="F1586" s="1" t="s">
        <v>3409</v>
      </c>
      <c r="G1586" s="1" t="s">
        <v>4720</v>
      </c>
      <c r="H1586" s="1" t="s">
        <v>426</v>
      </c>
      <c r="I1586" s="1" t="s">
        <v>4721</v>
      </c>
      <c r="J1586" s="1" t="s">
        <v>87</v>
      </c>
      <c r="K1586" s="3">
        <v>42.8</v>
      </c>
      <c r="L1586">
        <v>1</v>
      </c>
      <c r="M1586" s="3">
        <v>42.8</v>
      </c>
      <c r="N1586" s="1" t="s">
        <v>21</v>
      </c>
      <c r="O1586" s="1" t="s">
        <v>30</v>
      </c>
    </row>
    <row r="1587" spans="1:15" x14ac:dyDescent="0.3">
      <c r="A1587" s="1" t="s">
        <v>4722</v>
      </c>
      <c r="B1587" s="2">
        <v>45161</v>
      </c>
      <c r="C1587" s="1" t="s">
        <v>6670</v>
      </c>
      <c r="D1587" s="1" t="s">
        <v>90</v>
      </c>
      <c r="E1587">
        <v>2023</v>
      </c>
      <c r="F1587" s="1" t="s">
        <v>2710</v>
      </c>
      <c r="G1587" s="1" t="s">
        <v>2711</v>
      </c>
      <c r="H1587" s="1" t="s">
        <v>1210</v>
      </c>
      <c r="I1587" s="1" t="s">
        <v>4723</v>
      </c>
      <c r="J1587" s="1" t="s">
        <v>20</v>
      </c>
      <c r="K1587" s="3">
        <v>21.55</v>
      </c>
      <c r="L1587">
        <v>3</v>
      </c>
      <c r="M1587" s="3">
        <v>64.650000000000006</v>
      </c>
      <c r="N1587" s="1" t="s">
        <v>29</v>
      </c>
      <c r="O1587" s="1" t="s">
        <v>80</v>
      </c>
    </row>
    <row r="1588" spans="1:15" x14ac:dyDescent="0.3">
      <c r="A1588" s="1" t="s">
        <v>4724</v>
      </c>
      <c r="B1588" s="2">
        <v>45588</v>
      </c>
      <c r="C1588" s="1" t="s">
        <v>6670</v>
      </c>
      <c r="D1588" s="1" t="s">
        <v>133</v>
      </c>
      <c r="E1588">
        <v>2024</v>
      </c>
      <c r="F1588" s="1" t="s">
        <v>308</v>
      </c>
      <c r="G1588" s="1" t="s">
        <v>309</v>
      </c>
      <c r="H1588" s="1" t="s">
        <v>1530</v>
      </c>
      <c r="I1588" s="1" t="s">
        <v>3608</v>
      </c>
      <c r="J1588" s="1" t="s">
        <v>70</v>
      </c>
      <c r="K1588" s="3">
        <v>36.369999999999997</v>
      </c>
      <c r="L1588">
        <v>2</v>
      </c>
      <c r="M1588" s="3">
        <v>72.739999999999995</v>
      </c>
      <c r="N1588" s="1" t="s">
        <v>21</v>
      </c>
      <c r="O1588" s="1" t="s">
        <v>37</v>
      </c>
    </row>
    <row r="1589" spans="1:15" x14ac:dyDescent="0.3">
      <c r="A1589" s="1" t="s">
        <v>4725</v>
      </c>
      <c r="B1589" s="2">
        <v>45261</v>
      </c>
      <c r="C1589" s="1" t="s">
        <v>6668</v>
      </c>
      <c r="D1589" s="1" t="s">
        <v>107</v>
      </c>
      <c r="E1589">
        <v>2023</v>
      </c>
      <c r="F1589" s="1" t="s">
        <v>1544</v>
      </c>
      <c r="G1589" s="1" t="s">
        <v>1545</v>
      </c>
      <c r="H1589" s="1" t="s">
        <v>4726</v>
      </c>
      <c r="I1589" s="1" t="s">
        <v>4727</v>
      </c>
      <c r="J1589" s="1" t="s">
        <v>20</v>
      </c>
      <c r="K1589" s="3">
        <v>13.35</v>
      </c>
      <c r="L1589">
        <v>1</v>
      </c>
      <c r="M1589" s="3">
        <v>13.35</v>
      </c>
      <c r="N1589" s="1" t="s">
        <v>6669</v>
      </c>
      <c r="O1589" s="1" t="s">
        <v>37</v>
      </c>
    </row>
    <row r="1590" spans="1:15" x14ac:dyDescent="0.3">
      <c r="A1590" s="1" t="s">
        <v>4728</v>
      </c>
      <c r="B1590" s="2">
        <v>45247</v>
      </c>
      <c r="C1590" s="1" t="s">
        <v>6668</v>
      </c>
      <c r="D1590" s="1" t="s">
        <v>54</v>
      </c>
      <c r="E1590">
        <v>2023</v>
      </c>
      <c r="F1590" s="1" t="s">
        <v>4409</v>
      </c>
      <c r="G1590" s="1" t="s">
        <v>4410</v>
      </c>
      <c r="H1590" s="1" t="s">
        <v>2120</v>
      </c>
      <c r="I1590" s="1" t="s">
        <v>4729</v>
      </c>
      <c r="J1590" s="1" t="s">
        <v>20</v>
      </c>
      <c r="K1590" s="3">
        <v>37.659999999999997</v>
      </c>
      <c r="L1590">
        <v>1</v>
      </c>
      <c r="M1590" s="3">
        <v>37.659999999999997</v>
      </c>
      <c r="N1590" s="1" t="s">
        <v>6669</v>
      </c>
      <c r="O1590" s="1" t="s">
        <v>37</v>
      </c>
    </row>
    <row r="1591" spans="1:15" x14ac:dyDescent="0.3">
      <c r="A1591" s="1" t="s">
        <v>4730</v>
      </c>
      <c r="B1591" s="2">
        <v>45641</v>
      </c>
      <c r="C1591" s="1" t="s">
        <v>6666</v>
      </c>
      <c r="D1591" s="1" t="s">
        <v>107</v>
      </c>
      <c r="E1591">
        <v>2024</v>
      </c>
      <c r="F1591" s="1" t="s">
        <v>476</v>
      </c>
      <c r="G1591" s="1" t="s">
        <v>477</v>
      </c>
      <c r="H1591" s="1" t="s">
        <v>1798</v>
      </c>
      <c r="I1591" s="1" t="s">
        <v>1799</v>
      </c>
      <c r="J1591" s="1" t="s">
        <v>70</v>
      </c>
      <c r="K1591" s="3">
        <v>30.4</v>
      </c>
      <c r="L1591">
        <v>4</v>
      </c>
      <c r="M1591" s="3">
        <v>121.6</v>
      </c>
      <c r="N1591" s="1" t="s">
        <v>21</v>
      </c>
      <c r="O1591" s="1" t="s">
        <v>95</v>
      </c>
    </row>
    <row r="1592" spans="1:15" x14ac:dyDescent="0.3">
      <c r="A1592" s="1" t="s">
        <v>4731</v>
      </c>
      <c r="B1592" s="2">
        <v>45410</v>
      </c>
      <c r="C1592" s="1" t="s">
        <v>6666</v>
      </c>
      <c r="D1592" s="1" t="s">
        <v>82</v>
      </c>
      <c r="E1592">
        <v>2024</v>
      </c>
      <c r="F1592" s="1" t="s">
        <v>1588</v>
      </c>
      <c r="G1592" s="1" t="s">
        <v>4732</v>
      </c>
      <c r="H1592" s="1" t="s">
        <v>1513</v>
      </c>
      <c r="I1592" s="1" t="s">
        <v>4733</v>
      </c>
      <c r="J1592" s="1" t="s">
        <v>20</v>
      </c>
      <c r="K1592" s="3">
        <v>5.05</v>
      </c>
      <c r="L1592">
        <v>3</v>
      </c>
      <c r="M1592" s="3">
        <v>15.15</v>
      </c>
      <c r="N1592" s="1" t="s">
        <v>21</v>
      </c>
      <c r="O1592" s="1" t="s">
        <v>22</v>
      </c>
    </row>
    <row r="1593" spans="1:15" x14ac:dyDescent="0.3">
      <c r="A1593" s="1" t="s">
        <v>4734</v>
      </c>
      <c r="B1593" s="2">
        <v>45035</v>
      </c>
      <c r="C1593" s="1" t="s">
        <v>6670</v>
      </c>
      <c r="D1593" s="1" t="s">
        <v>82</v>
      </c>
      <c r="E1593">
        <v>2023</v>
      </c>
      <c r="F1593" s="1" t="s">
        <v>4735</v>
      </c>
      <c r="G1593" s="1" t="s">
        <v>4736</v>
      </c>
      <c r="H1593" s="1" t="s">
        <v>4737</v>
      </c>
      <c r="I1593" s="1" t="s">
        <v>4738</v>
      </c>
      <c r="J1593" s="1" t="s">
        <v>51</v>
      </c>
      <c r="K1593" s="3">
        <v>16.239999999999998</v>
      </c>
      <c r="L1593">
        <v>1</v>
      </c>
      <c r="M1593" s="3">
        <v>16.239999999999998</v>
      </c>
      <c r="N1593" s="1" t="s">
        <v>21</v>
      </c>
      <c r="O1593" s="1" t="s">
        <v>193</v>
      </c>
    </row>
    <row r="1594" spans="1:15" x14ac:dyDescent="0.3">
      <c r="A1594" s="1" t="s">
        <v>4739</v>
      </c>
      <c r="B1594" s="2">
        <v>44967</v>
      </c>
      <c r="C1594" s="1" t="s">
        <v>6668</v>
      </c>
      <c r="D1594" s="1" t="s">
        <v>39</v>
      </c>
      <c r="E1594">
        <v>2023</v>
      </c>
      <c r="F1594" s="1" t="s">
        <v>3712</v>
      </c>
      <c r="G1594" s="1" t="s">
        <v>3713</v>
      </c>
      <c r="H1594" s="1" t="s">
        <v>2969</v>
      </c>
      <c r="I1594" s="1" t="s">
        <v>2970</v>
      </c>
      <c r="J1594" s="1" t="s">
        <v>20</v>
      </c>
      <c r="K1594" s="3">
        <v>31.43</v>
      </c>
      <c r="L1594">
        <v>3</v>
      </c>
      <c r="M1594" s="3">
        <v>94.29</v>
      </c>
      <c r="N1594" s="1" t="s">
        <v>21</v>
      </c>
      <c r="O1594" s="1" t="s">
        <v>22</v>
      </c>
    </row>
    <row r="1595" spans="1:15" x14ac:dyDescent="0.3">
      <c r="A1595" s="1" t="s">
        <v>4740</v>
      </c>
      <c r="B1595" s="2">
        <v>45110</v>
      </c>
      <c r="C1595" s="1" t="s">
        <v>6667</v>
      </c>
      <c r="D1595" s="1" t="s">
        <v>32</v>
      </c>
      <c r="E1595">
        <v>2023</v>
      </c>
      <c r="F1595" s="1" t="s">
        <v>583</v>
      </c>
      <c r="G1595" s="1" t="s">
        <v>584</v>
      </c>
      <c r="H1595" s="1" t="s">
        <v>2424</v>
      </c>
      <c r="I1595" s="1" t="s">
        <v>2425</v>
      </c>
      <c r="J1595" s="1" t="s">
        <v>70</v>
      </c>
      <c r="K1595" s="3">
        <v>15.55</v>
      </c>
      <c r="L1595">
        <v>1</v>
      </c>
      <c r="M1595" s="3">
        <v>15.55</v>
      </c>
      <c r="N1595" s="1" t="s">
        <v>21</v>
      </c>
      <c r="O1595" s="1" t="s">
        <v>95</v>
      </c>
    </row>
    <row r="1596" spans="1:15" x14ac:dyDescent="0.3">
      <c r="A1596" s="1" t="s">
        <v>4741</v>
      </c>
      <c r="B1596" s="2">
        <v>45305</v>
      </c>
      <c r="C1596" s="1" t="s">
        <v>6666</v>
      </c>
      <c r="D1596" s="1" t="s">
        <v>210</v>
      </c>
      <c r="E1596">
        <v>2024</v>
      </c>
      <c r="F1596" s="1" t="s">
        <v>290</v>
      </c>
      <c r="G1596" s="1" t="s">
        <v>4742</v>
      </c>
      <c r="H1596" s="1" t="s">
        <v>4376</v>
      </c>
      <c r="I1596" s="1" t="s">
        <v>4377</v>
      </c>
      <c r="J1596" s="1" t="s">
        <v>70</v>
      </c>
      <c r="K1596" s="3">
        <v>33.97</v>
      </c>
      <c r="L1596">
        <v>2</v>
      </c>
      <c r="M1596" s="3">
        <v>67.94</v>
      </c>
      <c r="N1596" s="1" t="s">
        <v>6669</v>
      </c>
      <c r="O1596" s="1" t="s">
        <v>80</v>
      </c>
    </row>
    <row r="1597" spans="1:15" x14ac:dyDescent="0.3">
      <c r="A1597" s="1" t="s">
        <v>4743</v>
      </c>
      <c r="B1597" s="2">
        <v>45590</v>
      </c>
      <c r="C1597" s="1" t="s">
        <v>6668</v>
      </c>
      <c r="D1597" s="1" t="s">
        <v>133</v>
      </c>
      <c r="E1597">
        <v>2024</v>
      </c>
      <c r="F1597" s="1" t="s">
        <v>4571</v>
      </c>
      <c r="G1597" s="1" t="s">
        <v>4572</v>
      </c>
      <c r="H1597" s="1" t="s">
        <v>725</v>
      </c>
      <c r="I1597" s="1" t="s">
        <v>726</v>
      </c>
      <c r="J1597" s="1" t="s">
        <v>87</v>
      </c>
      <c r="K1597" s="3">
        <v>37.630000000000003</v>
      </c>
      <c r="L1597">
        <v>1</v>
      </c>
      <c r="M1597" s="3">
        <v>37.630000000000003</v>
      </c>
      <c r="N1597" s="1" t="s">
        <v>29</v>
      </c>
      <c r="O1597" s="1" t="s">
        <v>37</v>
      </c>
    </row>
    <row r="1598" spans="1:15" x14ac:dyDescent="0.3">
      <c r="A1598" s="1" t="s">
        <v>4744</v>
      </c>
      <c r="B1598" s="2">
        <v>45318</v>
      </c>
      <c r="C1598" s="1" t="s">
        <v>6673</v>
      </c>
      <c r="D1598" s="1" t="s">
        <v>210</v>
      </c>
      <c r="E1598">
        <v>2024</v>
      </c>
      <c r="F1598" s="1" t="s">
        <v>921</v>
      </c>
      <c r="G1598" s="1" t="s">
        <v>2777</v>
      </c>
      <c r="H1598" s="1" t="s">
        <v>1654</v>
      </c>
      <c r="I1598" s="1" t="s">
        <v>1655</v>
      </c>
      <c r="J1598" s="1" t="s">
        <v>20</v>
      </c>
      <c r="K1598" s="3">
        <v>26.89</v>
      </c>
      <c r="L1598">
        <v>4</v>
      </c>
      <c r="M1598" s="3">
        <v>107.56</v>
      </c>
      <c r="N1598" s="1" t="s">
        <v>21</v>
      </c>
      <c r="O1598" s="1" t="s">
        <v>44</v>
      </c>
    </row>
    <row r="1599" spans="1:15" x14ac:dyDescent="0.3">
      <c r="A1599" s="1" t="s">
        <v>4745</v>
      </c>
      <c r="B1599" s="2">
        <v>45591</v>
      </c>
      <c r="C1599" s="1" t="s">
        <v>6673</v>
      </c>
      <c r="D1599" s="1" t="s">
        <v>133</v>
      </c>
      <c r="E1599">
        <v>2024</v>
      </c>
      <c r="F1599" s="1" t="s">
        <v>1192</v>
      </c>
      <c r="G1599" s="1" t="s">
        <v>4746</v>
      </c>
      <c r="H1599" s="1" t="s">
        <v>4747</v>
      </c>
      <c r="I1599" s="1" t="s">
        <v>4748</v>
      </c>
      <c r="J1599" s="1" t="s">
        <v>70</v>
      </c>
      <c r="K1599" s="3">
        <v>49.81</v>
      </c>
      <c r="L1599">
        <v>1</v>
      </c>
      <c r="M1599" s="3">
        <v>49.81</v>
      </c>
      <c r="N1599" s="1" t="s">
        <v>21</v>
      </c>
      <c r="O1599" s="1" t="s">
        <v>30</v>
      </c>
    </row>
    <row r="1600" spans="1:15" x14ac:dyDescent="0.3">
      <c r="A1600" s="1" t="s">
        <v>4749</v>
      </c>
      <c r="B1600" s="2">
        <v>45152</v>
      </c>
      <c r="C1600" s="1" t="s">
        <v>6667</v>
      </c>
      <c r="D1600" s="1" t="s">
        <v>90</v>
      </c>
      <c r="E1600">
        <v>2023</v>
      </c>
      <c r="F1600" s="1" t="s">
        <v>611</v>
      </c>
      <c r="G1600" s="1" t="s">
        <v>3119</v>
      </c>
      <c r="H1600" s="1" t="s">
        <v>3813</v>
      </c>
      <c r="I1600" s="1" t="s">
        <v>3814</v>
      </c>
      <c r="J1600" s="1" t="s">
        <v>20</v>
      </c>
      <c r="K1600" s="3">
        <v>24.7</v>
      </c>
      <c r="L1600">
        <v>3</v>
      </c>
      <c r="M1600" s="3">
        <v>74.099999999999994</v>
      </c>
      <c r="N1600" s="1" t="s">
        <v>6669</v>
      </c>
      <c r="O1600" s="1" t="s">
        <v>37</v>
      </c>
    </row>
    <row r="1601" spans="1:15" x14ac:dyDescent="0.3">
      <c r="A1601" s="1" t="s">
        <v>4750</v>
      </c>
      <c r="B1601" s="2">
        <v>45276</v>
      </c>
      <c r="C1601" s="1" t="s">
        <v>6673</v>
      </c>
      <c r="D1601" s="1" t="s">
        <v>107</v>
      </c>
      <c r="E1601">
        <v>2023</v>
      </c>
      <c r="F1601" s="1" t="s">
        <v>3653</v>
      </c>
      <c r="G1601" s="1" t="s">
        <v>3654</v>
      </c>
      <c r="H1601" s="1" t="s">
        <v>2470</v>
      </c>
      <c r="I1601" s="1" t="s">
        <v>2471</v>
      </c>
      <c r="J1601" s="1" t="s">
        <v>20</v>
      </c>
      <c r="K1601" s="3">
        <v>24.26</v>
      </c>
      <c r="L1601">
        <v>3</v>
      </c>
      <c r="M1601" s="3">
        <v>72.78</v>
      </c>
      <c r="N1601" s="1" t="s">
        <v>21</v>
      </c>
      <c r="O1601" s="1" t="s">
        <v>37</v>
      </c>
    </row>
    <row r="1602" spans="1:15" x14ac:dyDescent="0.3">
      <c r="A1602" s="1" t="s">
        <v>4751</v>
      </c>
      <c r="B1602" s="2">
        <v>45227</v>
      </c>
      <c r="C1602" s="1" t="s">
        <v>6673</v>
      </c>
      <c r="D1602" s="1" t="s">
        <v>133</v>
      </c>
      <c r="E1602">
        <v>2023</v>
      </c>
      <c r="F1602" s="1" t="s">
        <v>235</v>
      </c>
      <c r="G1602" s="1" t="s">
        <v>2427</v>
      </c>
      <c r="H1602" s="1" t="s">
        <v>568</v>
      </c>
      <c r="I1602" s="1" t="s">
        <v>3766</v>
      </c>
      <c r="J1602" s="1" t="s">
        <v>20</v>
      </c>
      <c r="K1602" s="3">
        <v>37.42</v>
      </c>
      <c r="L1602">
        <v>4</v>
      </c>
      <c r="M1602" s="3">
        <v>149.68</v>
      </c>
      <c r="N1602" s="1" t="s">
        <v>21</v>
      </c>
      <c r="O1602" s="1" t="s">
        <v>80</v>
      </c>
    </row>
    <row r="1603" spans="1:15" x14ac:dyDescent="0.3">
      <c r="A1603" s="1" t="s">
        <v>4752</v>
      </c>
      <c r="B1603" s="2">
        <v>45430</v>
      </c>
      <c r="C1603" s="1" t="s">
        <v>6673</v>
      </c>
      <c r="D1603" s="1" t="s">
        <v>46</v>
      </c>
      <c r="E1603">
        <v>2024</v>
      </c>
      <c r="F1603" s="1" t="s">
        <v>1254</v>
      </c>
      <c r="G1603" s="1" t="s">
        <v>1340</v>
      </c>
      <c r="H1603" s="1" t="s">
        <v>4753</v>
      </c>
      <c r="I1603" s="1" t="s">
        <v>4754</v>
      </c>
      <c r="J1603" s="1" t="s">
        <v>70</v>
      </c>
      <c r="K1603" s="3">
        <v>30.12</v>
      </c>
      <c r="L1603">
        <v>3</v>
      </c>
      <c r="M1603" s="3">
        <v>90.36</v>
      </c>
      <c r="N1603" s="1" t="s">
        <v>6669</v>
      </c>
      <c r="O1603" s="1" t="s">
        <v>30</v>
      </c>
    </row>
    <row r="1604" spans="1:15" x14ac:dyDescent="0.3">
      <c r="A1604" s="1" t="s">
        <v>4755</v>
      </c>
      <c r="B1604" s="2">
        <v>45136</v>
      </c>
      <c r="C1604" s="1" t="s">
        <v>6673</v>
      </c>
      <c r="D1604" s="1" t="s">
        <v>32</v>
      </c>
      <c r="E1604">
        <v>2023</v>
      </c>
      <c r="F1604" s="1" t="s">
        <v>516</v>
      </c>
      <c r="G1604" s="1" t="s">
        <v>517</v>
      </c>
      <c r="H1604" s="1" t="s">
        <v>2213</v>
      </c>
      <c r="I1604" s="1" t="s">
        <v>3025</v>
      </c>
      <c r="J1604" s="1" t="s">
        <v>87</v>
      </c>
      <c r="K1604" s="3">
        <v>32.67</v>
      </c>
      <c r="L1604">
        <v>2</v>
      </c>
      <c r="M1604" s="3">
        <v>65.34</v>
      </c>
      <c r="N1604" s="1" t="s">
        <v>88</v>
      </c>
      <c r="O1604" s="1" t="s">
        <v>44</v>
      </c>
    </row>
    <row r="1605" spans="1:15" x14ac:dyDescent="0.3">
      <c r="A1605" s="1" t="s">
        <v>4756</v>
      </c>
      <c r="B1605" s="2">
        <v>45015</v>
      </c>
      <c r="C1605" s="1" t="s">
        <v>6672</v>
      </c>
      <c r="D1605" s="1" t="s">
        <v>15</v>
      </c>
      <c r="E1605">
        <v>2023</v>
      </c>
      <c r="F1605" s="1" t="s">
        <v>1294</v>
      </c>
      <c r="G1605" s="1" t="s">
        <v>4068</v>
      </c>
      <c r="H1605" s="1" t="s">
        <v>4753</v>
      </c>
      <c r="I1605" s="1" t="s">
        <v>4754</v>
      </c>
      <c r="J1605" s="1" t="s">
        <v>87</v>
      </c>
      <c r="K1605" s="3">
        <v>42.25</v>
      </c>
      <c r="L1605">
        <v>4</v>
      </c>
      <c r="M1605" s="3">
        <v>169</v>
      </c>
      <c r="N1605" s="1" t="s">
        <v>21</v>
      </c>
      <c r="O1605" s="1" t="s">
        <v>37</v>
      </c>
    </row>
    <row r="1606" spans="1:15" x14ac:dyDescent="0.3">
      <c r="A1606" s="1" t="s">
        <v>4757</v>
      </c>
      <c r="B1606" s="2">
        <v>44952</v>
      </c>
      <c r="C1606" s="1" t="s">
        <v>6672</v>
      </c>
      <c r="D1606" s="1" t="s">
        <v>210</v>
      </c>
      <c r="E1606">
        <v>2023</v>
      </c>
      <c r="F1606" s="1" t="s">
        <v>3885</v>
      </c>
      <c r="G1606" s="1" t="s">
        <v>4758</v>
      </c>
      <c r="H1606" s="1" t="s">
        <v>2312</v>
      </c>
      <c r="I1606" s="1" t="s">
        <v>2313</v>
      </c>
      <c r="J1606" s="1" t="s">
        <v>87</v>
      </c>
      <c r="K1606" s="3">
        <v>33.17</v>
      </c>
      <c r="L1606">
        <v>5</v>
      </c>
      <c r="M1606" s="3">
        <v>165.85</v>
      </c>
      <c r="N1606" s="1" t="s">
        <v>6669</v>
      </c>
      <c r="O1606" s="1" t="s">
        <v>44</v>
      </c>
    </row>
    <row r="1607" spans="1:15" x14ac:dyDescent="0.3">
      <c r="A1607" s="1" t="s">
        <v>4759</v>
      </c>
      <c r="B1607" s="2">
        <v>45002</v>
      </c>
      <c r="C1607" s="1" t="s">
        <v>6668</v>
      </c>
      <c r="D1607" s="1" t="s">
        <v>15</v>
      </c>
      <c r="E1607">
        <v>2023</v>
      </c>
      <c r="F1607" s="1" t="s">
        <v>61</v>
      </c>
      <c r="G1607" s="1" t="s">
        <v>62</v>
      </c>
      <c r="H1607" s="1" t="s">
        <v>1505</v>
      </c>
      <c r="I1607" s="1" t="s">
        <v>4760</v>
      </c>
      <c r="J1607" s="1" t="s">
        <v>70</v>
      </c>
      <c r="K1607" s="3">
        <v>44.09</v>
      </c>
      <c r="L1607">
        <v>3</v>
      </c>
      <c r="M1607" s="3">
        <v>132.27000000000001</v>
      </c>
      <c r="N1607" s="1" t="s">
        <v>29</v>
      </c>
      <c r="O1607" s="1" t="s">
        <v>22</v>
      </c>
    </row>
    <row r="1608" spans="1:15" x14ac:dyDescent="0.3">
      <c r="A1608" s="1" t="s">
        <v>4761</v>
      </c>
      <c r="B1608" s="2">
        <v>45239</v>
      </c>
      <c r="C1608" s="1" t="s">
        <v>6672</v>
      </c>
      <c r="D1608" s="1" t="s">
        <v>54</v>
      </c>
      <c r="E1608">
        <v>2023</v>
      </c>
      <c r="F1608" s="1" t="s">
        <v>16</v>
      </c>
      <c r="G1608" s="1" t="s">
        <v>2114</v>
      </c>
      <c r="H1608" s="1" t="s">
        <v>2521</v>
      </c>
      <c r="I1608" s="1" t="s">
        <v>2522</v>
      </c>
      <c r="J1608" s="1" t="s">
        <v>70</v>
      </c>
      <c r="K1608" s="3">
        <v>16.47</v>
      </c>
      <c r="L1608">
        <v>1</v>
      </c>
      <c r="M1608" s="3">
        <v>16.47</v>
      </c>
      <c r="N1608" s="1" t="s">
        <v>21</v>
      </c>
      <c r="O1608" s="1" t="s">
        <v>44</v>
      </c>
    </row>
    <row r="1609" spans="1:15" x14ac:dyDescent="0.3">
      <c r="A1609" s="1" t="s">
        <v>4762</v>
      </c>
      <c r="B1609" s="2">
        <v>45005</v>
      </c>
      <c r="C1609" s="1" t="s">
        <v>6667</v>
      </c>
      <c r="D1609" s="1" t="s">
        <v>15</v>
      </c>
      <c r="E1609">
        <v>2023</v>
      </c>
      <c r="F1609" s="1" t="s">
        <v>1691</v>
      </c>
      <c r="G1609" s="1" t="s">
        <v>3674</v>
      </c>
      <c r="H1609" s="1" t="s">
        <v>4527</v>
      </c>
      <c r="I1609" s="1" t="s">
        <v>4763</v>
      </c>
      <c r="J1609" s="1" t="s">
        <v>87</v>
      </c>
      <c r="K1609" s="3">
        <v>24.81</v>
      </c>
      <c r="L1609">
        <v>5</v>
      </c>
      <c r="M1609" s="3">
        <v>124.05</v>
      </c>
      <c r="N1609" s="1" t="s">
        <v>21</v>
      </c>
      <c r="O1609" s="1" t="s">
        <v>80</v>
      </c>
    </row>
    <row r="1610" spans="1:15" x14ac:dyDescent="0.3">
      <c r="A1610" s="1" t="s">
        <v>4764</v>
      </c>
      <c r="B1610" s="2">
        <v>45466</v>
      </c>
      <c r="C1610" s="1" t="s">
        <v>6666</v>
      </c>
      <c r="D1610" s="1" t="s">
        <v>24</v>
      </c>
      <c r="E1610">
        <v>2024</v>
      </c>
      <c r="F1610" s="1" t="s">
        <v>596</v>
      </c>
      <c r="G1610" s="1" t="s">
        <v>597</v>
      </c>
      <c r="H1610" s="1" t="s">
        <v>223</v>
      </c>
      <c r="I1610" s="1" t="s">
        <v>4559</v>
      </c>
      <c r="J1610" s="1" t="s">
        <v>20</v>
      </c>
      <c r="K1610" s="3">
        <v>25.14</v>
      </c>
      <c r="L1610">
        <v>2</v>
      </c>
      <c r="M1610" s="3">
        <v>50.28</v>
      </c>
      <c r="N1610" s="1" t="s">
        <v>29</v>
      </c>
      <c r="O1610" s="1" t="s">
        <v>30</v>
      </c>
    </row>
    <row r="1611" spans="1:15" x14ac:dyDescent="0.3">
      <c r="A1611" s="1" t="s">
        <v>4765</v>
      </c>
      <c r="B1611" s="2">
        <v>45520</v>
      </c>
      <c r="C1611" s="1" t="s">
        <v>6668</v>
      </c>
      <c r="D1611" s="1" t="s">
        <v>90</v>
      </c>
      <c r="E1611">
        <v>2024</v>
      </c>
      <c r="F1611" s="1" t="s">
        <v>1465</v>
      </c>
      <c r="G1611" s="1" t="s">
        <v>4352</v>
      </c>
      <c r="H1611" s="1" t="s">
        <v>4704</v>
      </c>
      <c r="I1611" s="1" t="s">
        <v>4705</v>
      </c>
      <c r="J1611" s="1" t="s">
        <v>20</v>
      </c>
      <c r="K1611" s="3">
        <v>13.33</v>
      </c>
      <c r="L1611">
        <v>4</v>
      </c>
      <c r="M1611" s="3">
        <v>53.32</v>
      </c>
      <c r="N1611" s="1" t="s">
        <v>21</v>
      </c>
      <c r="O1611" s="1" t="s">
        <v>37</v>
      </c>
    </row>
    <row r="1612" spans="1:15" x14ac:dyDescent="0.3">
      <c r="A1612" s="1" t="s">
        <v>4766</v>
      </c>
      <c r="B1612" s="2">
        <v>45040</v>
      </c>
      <c r="C1612" s="1" t="s">
        <v>6667</v>
      </c>
      <c r="D1612" s="1" t="s">
        <v>82</v>
      </c>
      <c r="E1612">
        <v>2023</v>
      </c>
      <c r="F1612" s="1" t="s">
        <v>4767</v>
      </c>
      <c r="G1612" s="1" t="s">
        <v>4768</v>
      </c>
      <c r="H1612" s="1" t="s">
        <v>2658</v>
      </c>
      <c r="I1612" s="1" t="s">
        <v>3623</v>
      </c>
      <c r="J1612" s="1" t="s">
        <v>20</v>
      </c>
      <c r="K1612" s="3">
        <v>18.190000000000001</v>
      </c>
      <c r="L1612">
        <v>5</v>
      </c>
      <c r="M1612" s="3">
        <v>90.95</v>
      </c>
      <c r="N1612" s="1" t="s">
        <v>6669</v>
      </c>
      <c r="O1612" s="1" t="s">
        <v>52</v>
      </c>
    </row>
    <row r="1613" spans="1:15" x14ac:dyDescent="0.3">
      <c r="A1613" s="1" t="s">
        <v>4769</v>
      </c>
      <c r="B1613" s="2">
        <v>45095</v>
      </c>
      <c r="C1613" s="1" t="s">
        <v>6666</v>
      </c>
      <c r="D1613" s="1" t="s">
        <v>24</v>
      </c>
      <c r="E1613">
        <v>2023</v>
      </c>
      <c r="F1613" s="1" t="s">
        <v>118</v>
      </c>
      <c r="G1613" s="1" t="s">
        <v>4770</v>
      </c>
      <c r="H1613" s="1" t="s">
        <v>4771</v>
      </c>
      <c r="I1613" s="1" t="s">
        <v>4772</v>
      </c>
      <c r="J1613" s="1" t="s">
        <v>87</v>
      </c>
      <c r="K1613" s="3">
        <v>7.41</v>
      </c>
      <c r="L1613">
        <v>5</v>
      </c>
      <c r="M1613" s="3">
        <v>37.049999999999997</v>
      </c>
      <c r="N1613" s="1" t="s">
        <v>21</v>
      </c>
      <c r="O1613" s="1" t="s">
        <v>30</v>
      </c>
    </row>
    <row r="1614" spans="1:15" x14ac:dyDescent="0.3">
      <c r="A1614" s="1" t="s">
        <v>4773</v>
      </c>
      <c r="B1614" s="2">
        <v>45370</v>
      </c>
      <c r="C1614" s="1" t="s">
        <v>6671</v>
      </c>
      <c r="D1614" s="1" t="s">
        <v>15</v>
      </c>
      <c r="E1614">
        <v>2024</v>
      </c>
      <c r="F1614" s="1" t="s">
        <v>2473</v>
      </c>
      <c r="G1614" s="1" t="s">
        <v>2474</v>
      </c>
      <c r="H1614" s="1" t="s">
        <v>4774</v>
      </c>
      <c r="I1614" s="1" t="s">
        <v>4775</v>
      </c>
      <c r="J1614" s="1" t="s">
        <v>87</v>
      </c>
      <c r="K1614" s="3">
        <v>24.44</v>
      </c>
      <c r="L1614">
        <v>2</v>
      </c>
      <c r="M1614" s="3">
        <v>48.88</v>
      </c>
      <c r="N1614" s="1" t="s">
        <v>29</v>
      </c>
      <c r="O1614" s="1" t="s">
        <v>52</v>
      </c>
    </row>
    <row r="1615" spans="1:15" x14ac:dyDescent="0.3">
      <c r="A1615" s="1" t="s">
        <v>4776</v>
      </c>
      <c r="B1615" s="2">
        <v>45173</v>
      </c>
      <c r="C1615" s="1" t="s">
        <v>6667</v>
      </c>
      <c r="D1615" s="1" t="s">
        <v>60</v>
      </c>
      <c r="E1615">
        <v>2023</v>
      </c>
      <c r="F1615" s="1" t="s">
        <v>1840</v>
      </c>
      <c r="G1615" s="1" t="s">
        <v>1841</v>
      </c>
      <c r="H1615" s="1" t="s">
        <v>267</v>
      </c>
      <c r="I1615" s="1" t="s">
        <v>268</v>
      </c>
      <c r="J1615" s="1" t="s">
        <v>20</v>
      </c>
      <c r="K1615" s="3">
        <v>9.81</v>
      </c>
      <c r="L1615">
        <v>5</v>
      </c>
      <c r="M1615" s="3">
        <v>49.05</v>
      </c>
      <c r="N1615" s="1" t="s">
        <v>21</v>
      </c>
      <c r="O1615" s="1" t="s">
        <v>80</v>
      </c>
    </row>
    <row r="1616" spans="1:15" x14ac:dyDescent="0.3">
      <c r="A1616" s="1" t="s">
        <v>4777</v>
      </c>
      <c r="B1616" s="2">
        <v>45191</v>
      </c>
      <c r="C1616" s="1" t="s">
        <v>6668</v>
      </c>
      <c r="D1616" s="1" t="s">
        <v>60</v>
      </c>
      <c r="E1616">
        <v>2023</v>
      </c>
      <c r="F1616" s="1" t="s">
        <v>1310</v>
      </c>
      <c r="G1616" s="1" t="s">
        <v>1311</v>
      </c>
      <c r="H1616" s="1" t="s">
        <v>717</v>
      </c>
      <c r="I1616" s="1" t="s">
        <v>4060</v>
      </c>
      <c r="J1616" s="1" t="s">
        <v>87</v>
      </c>
      <c r="K1616" s="3">
        <v>18.48</v>
      </c>
      <c r="L1616">
        <v>3</v>
      </c>
      <c r="M1616" s="3">
        <v>55.44</v>
      </c>
      <c r="N1616" s="1" t="s">
        <v>88</v>
      </c>
      <c r="O1616" s="1" t="s">
        <v>44</v>
      </c>
    </row>
    <row r="1617" spans="1:15" x14ac:dyDescent="0.3">
      <c r="A1617" s="1" t="s">
        <v>4778</v>
      </c>
      <c r="B1617" s="2">
        <v>45049</v>
      </c>
      <c r="C1617" s="1" t="s">
        <v>6670</v>
      </c>
      <c r="D1617" s="1" t="s">
        <v>46</v>
      </c>
      <c r="E1617">
        <v>2023</v>
      </c>
      <c r="F1617" s="1" t="s">
        <v>1993</v>
      </c>
      <c r="G1617" s="1" t="s">
        <v>4779</v>
      </c>
      <c r="H1617" s="1" t="s">
        <v>3878</v>
      </c>
      <c r="I1617" s="1" t="s">
        <v>4780</v>
      </c>
      <c r="J1617" s="1" t="s">
        <v>87</v>
      </c>
      <c r="K1617" s="3">
        <v>23.24</v>
      </c>
      <c r="L1617">
        <v>5</v>
      </c>
      <c r="M1617" s="3">
        <v>116.2</v>
      </c>
      <c r="N1617" s="1" t="s">
        <v>21</v>
      </c>
      <c r="O1617" s="1" t="s">
        <v>30</v>
      </c>
    </row>
    <row r="1618" spans="1:15" x14ac:dyDescent="0.3">
      <c r="A1618" s="1" t="s">
        <v>4781</v>
      </c>
      <c r="B1618" s="2">
        <v>45571</v>
      </c>
      <c r="C1618" s="1" t="s">
        <v>6666</v>
      </c>
      <c r="D1618" s="1" t="s">
        <v>133</v>
      </c>
      <c r="E1618">
        <v>2024</v>
      </c>
      <c r="F1618" s="1" t="s">
        <v>2017</v>
      </c>
      <c r="G1618" s="1" t="s">
        <v>4654</v>
      </c>
      <c r="H1618" s="1" t="s">
        <v>1859</v>
      </c>
      <c r="I1618" s="1" t="s">
        <v>1860</v>
      </c>
      <c r="J1618" s="1" t="s">
        <v>20</v>
      </c>
      <c r="K1618" s="3">
        <v>54.65</v>
      </c>
      <c r="L1618">
        <v>1</v>
      </c>
      <c r="M1618" s="3">
        <v>54.65</v>
      </c>
      <c r="N1618" s="1" t="s">
        <v>29</v>
      </c>
      <c r="O1618" s="1" t="s">
        <v>22</v>
      </c>
    </row>
    <row r="1619" spans="1:15" x14ac:dyDescent="0.3">
      <c r="A1619" s="1" t="s">
        <v>4782</v>
      </c>
      <c r="B1619" s="2">
        <v>45012</v>
      </c>
      <c r="C1619" s="1" t="s">
        <v>6667</v>
      </c>
      <c r="D1619" s="1" t="s">
        <v>15</v>
      </c>
      <c r="E1619">
        <v>2023</v>
      </c>
      <c r="F1619" s="1" t="s">
        <v>3429</v>
      </c>
      <c r="G1619" s="1" t="s">
        <v>4783</v>
      </c>
      <c r="H1619" s="1" t="s">
        <v>2535</v>
      </c>
      <c r="I1619" s="1" t="s">
        <v>4784</v>
      </c>
      <c r="J1619" s="1" t="s">
        <v>70</v>
      </c>
      <c r="K1619" s="3">
        <v>27.11</v>
      </c>
      <c r="L1619">
        <v>5</v>
      </c>
      <c r="M1619" s="3">
        <v>135.55000000000001</v>
      </c>
      <c r="N1619" s="1" t="s">
        <v>88</v>
      </c>
      <c r="O1619" s="1" t="s">
        <v>37</v>
      </c>
    </row>
    <row r="1620" spans="1:15" x14ac:dyDescent="0.3">
      <c r="A1620" s="1" t="s">
        <v>4785</v>
      </c>
      <c r="B1620" s="2">
        <v>45542</v>
      </c>
      <c r="C1620" s="1" t="s">
        <v>6673</v>
      </c>
      <c r="D1620" s="1" t="s">
        <v>60</v>
      </c>
      <c r="E1620">
        <v>2024</v>
      </c>
      <c r="F1620" s="1" t="s">
        <v>1742</v>
      </c>
      <c r="G1620" s="1" t="s">
        <v>1743</v>
      </c>
      <c r="H1620" s="1" t="s">
        <v>1205</v>
      </c>
      <c r="I1620" s="1" t="s">
        <v>4786</v>
      </c>
      <c r="J1620" s="1" t="s">
        <v>20</v>
      </c>
      <c r="K1620" s="3">
        <v>22.21</v>
      </c>
      <c r="L1620">
        <v>1</v>
      </c>
      <c r="M1620" s="3">
        <v>22.21</v>
      </c>
      <c r="N1620" s="1" t="s">
        <v>21</v>
      </c>
      <c r="O1620" s="1" t="s">
        <v>37</v>
      </c>
    </row>
    <row r="1621" spans="1:15" x14ac:dyDescent="0.3">
      <c r="A1621" s="1" t="s">
        <v>4787</v>
      </c>
      <c r="B1621" s="2">
        <v>45622</v>
      </c>
      <c r="C1621" s="1" t="s">
        <v>6671</v>
      </c>
      <c r="D1621" s="1" t="s">
        <v>54</v>
      </c>
      <c r="E1621">
        <v>2024</v>
      </c>
      <c r="F1621" s="1" t="s">
        <v>1015</v>
      </c>
      <c r="G1621" s="1" t="s">
        <v>1016</v>
      </c>
      <c r="H1621" s="1" t="s">
        <v>2807</v>
      </c>
      <c r="I1621" s="1" t="s">
        <v>4788</v>
      </c>
      <c r="J1621" s="1" t="s">
        <v>51</v>
      </c>
      <c r="K1621" s="3">
        <v>14.04</v>
      </c>
      <c r="L1621">
        <v>5</v>
      </c>
      <c r="M1621" s="3">
        <v>70.2</v>
      </c>
      <c r="N1621" s="1" t="s">
        <v>21</v>
      </c>
      <c r="O1621" s="1" t="s">
        <v>193</v>
      </c>
    </row>
    <row r="1622" spans="1:15" x14ac:dyDescent="0.3">
      <c r="A1622" s="1" t="s">
        <v>4789</v>
      </c>
      <c r="B1622" s="2">
        <v>45283</v>
      </c>
      <c r="C1622" s="1" t="s">
        <v>6673</v>
      </c>
      <c r="D1622" s="1" t="s">
        <v>107</v>
      </c>
      <c r="E1622">
        <v>2023</v>
      </c>
      <c r="F1622" s="1" t="s">
        <v>2128</v>
      </c>
      <c r="G1622" s="1" t="s">
        <v>2129</v>
      </c>
      <c r="H1622" s="1" t="s">
        <v>955</v>
      </c>
      <c r="I1622" s="1" t="s">
        <v>1586</v>
      </c>
      <c r="J1622" s="1" t="s">
        <v>87</v>
      </c>
      <c r="K1622" s="3">
        <v>39.68</v>
      </c>
      <c r="L1622">
        <v>5</v>
      </c>
      <c r="M1622" s="3">
        <v>198.4</v>
      </c>
      <c r="N1622" s="1" t="s">
        <v>21</v>
      </c>
      <c r="O1622" s="1" t="s">
        <v>52</v>
      </c>
    </row>
    <row r="1623" spans="1:15" x14ac:dyDescent="0.3">
      <c r="A1623" s="1" t="s">
        <v>4790</v>
      </c>
      <c r="B1623" s="2">
        <v>45257</v>
      </c>
      <c r="C1623" s="1" t="s">
        <v>6667</v>
      </c>
      <c r="D1623" s="1" t="s">
        <v>54</v>
      </c>
      <c r="E1623">
        <v>2023</v>
      </c>
      <c r="F1623" s="1" t="s">
        <v>2875</v>
      </c>
      <c r="G1623" s="1" t="s">
        <v>4791</v>
      </c>
      <c r="H1623" s="1" t="s">
        <v>518</v>
      </c>
      <c r="I1623" s="1" t="s">
        <v>916</v>
      </c>
      <c r="J1623" s="1" t="s">
        <v>51</v>
      </c>
      <c r="K1623" s="3">
        <v>28.76</v>
      </c>
      <c r="L1623">
        <v>3</v>
      </c>
      <c r="M1623" s="3">
        <v>86.28</v>
      </c>
      <c r="N1623" s="1" t="s">
        <v>6669</v>
      </c>
      <c r="O1623" s="1" t="s">
        <v>22</v>
      </c>
    </row>
    <row r="1624" spans="1:15" x14ac:dyDescent="0.3">
      <c r="A1624" s="1" t="s">
        <v>4792</v>
      </c>
      <c r="B1624" s="2">
        <v>45605</v>
      </c>
      <c r="C1624" s="1" t="s">
        <v>6673</v>
      </c>
      <c r="D1624" s="1" t="s">
        <v>54</v>
      </c>
      <c r="E1624">
        <v>2024</v>
      </c>
      <c r="F1624" s="1" t="s">
        <v>280</v>
      </c>
      <c r="G1624" s="1" t="s">
        <v>281</v>
      </c>
      <c r="H1624" s="1" t="s">
        <v>1832</v>
      </c>
      <c r="I1624" s="1" t="s">
        <v>1833</v>
      </c>
      <c r="J1624" s="1" t="s">
        <v>70</v>
      </c>
      <c r="K1624" s="3">
        <v>26.82</v>
      </c>
      <c r="L1624">
        <v>2</v>
      </c>
      <c r="M1624" s="3">
        <v>53.64</v>
      </c>
      <c r="N1624" s="1" t="s">
        <v>6669</v>
      </c>
      <c r="O1624" s="1" t="s">
        <v>193</v>
      </c>
    </row>
    <row r="1625" spans="1:15" x14ac:dyDescent="0.3">
      <c r="A1625" s="1" t="s">
        <v>4793</v>
      </c>
      <c r="B1625" s="2">
        <v>45593</v>
      </c>
      <c r="C1625" s="1" t="s">
        <v>6667</v>
      </c>
      <c r="D1625" s="1" t="s">
        <v>133</v>
      </c>
      <c r="E1625">
        <v>2024</v>
      </c>
      <c r="F1625" s="1" t="s">
        <v>4418</v>
      </c>
      <c r="G1625" s="1" t="s">
        <v>4794</v>
      </c>
      <c r="H1625" s="1" t="s">
        <v>4479</v>
      </c>
      <c r="I1625" s="1" t="s">
        <v>4795</v>
      </c>
      <c r="J1625" s="1" t="s">
        <v>70</v>
      </c>
      <c r="K1625" s="3">
        <v>16.97</v>
      </c>
      <c r="L1625">
        <v>5</v>
      </c>
      <c r="M1625" s="3">
        <v>84.85</v>
      </c>
      <c r="N1625" s="1" t="s">
        <v>88</v>
      </c>
      <c r="O1625" s="1" t="s">
        <v>30</v>
      </c>
    </row>
    <row r="1626" spans="1:15" x14ac:dyDescent="0.3">
      <c r="A1626" s="1" t="s">
        <v>4796</v>
      </c>
      <c r="B1626" s="2">
        <v>44933</v>
      </c>
      <c r="C1626" s="1" t="s">
        <v>6673</v>
      </c>
      <c r="D1626" s="1" t="s">
        <v>210</v>
      </c>
      <c r="E1626">
        <v>2023</v>
      </c>
      <c r="F1626" s="1" t="s">
        <v>1215</v>
      </c>
      <c r="G1626" s="1" t="s">
        <v>1977</v>
      </c>
      <c r="H1626" s="1" t="s">
        <v>2734</v>
      </c>
      <c r="I1626" s="1" t="s">
        <v>2735</v>
      </c>
      <c r="J1626" s="1" t="s">
        <v>20</v>
      </c>
      <c r="K1626" s="3">
        <v>42.44</v>
      </c>
      <c r="L1626">
        <v>2</v>
      </c>
      <c r="M1626" s="3">
        <v>84.88</v>
      </c>
      <c r="N1626" s="1" t="s">
        <v>21</v>
      </c>
      <c r="O1626" s="1" t="s">
        <v>44</v>
      </c>
    </row>
    <row r="1627" spans="1:15" x14ac:dyDescent="0.3">
      <c r="A1627" s="1" t="s">
        <v>4797</v>
      </c>
      <c r="B1627" s="2">
        <v>45633</v>
      </c>
      <c r="C1627" s="1" t="s">
        <v>6673</v>
      </c>
      <c r="D1627" s="1" t="s">
        <v>107</v>
      </c>
      <c r="E1627">
        <v>2024</v>
      </c>
      <c r="F1627" s="1" t="s">
        <v>4798</v>
      </c>
      <c r="G1627" s="1" t="s">
        <v>4799</v>
      </c>
      <c r="H1627" s="1" t="s">
        <v>2174</v>
      </c>
      <c r="I1627" s="1" t="s">
        <v>3520</v>
      </c>
      <c r="J1627" s="1" t="s">
        <v>20</v>
      </c>
      <c r="K1627" s="3">
        <v>31.61</v>
      </c>
      <c r="L1627">
        <v>5</v>
      </c>
      <c r="M1627" s="3">
        <v>158.05000000000001</v>
      </c>
      <c r="N1627" s="1" t="s">
        <v>21</v>
      </c>
      <c r="O1627" s="1" t="s">
        <v>37</v>
      </c>
    </row>
    <row r="1628" spans="1:15" x14ac:dyDescent="0.3">
      <c r="A1628" s="1" t="s">
        <v>4800</v>
      </c>
      <c r="B1628" s="2">
        <v>45507</v>
      </c>
      <c r="C1628" s="1" t="s">
        <v>6673</v>
      </c>
      <c r="D1628" s="1" t="s">
        <v>90</v>
      </c>
      <c r="E1628">
        <v>2024</v>
      </c>
      <c r="F1628" s="1" t="s">
        <v>1966</v>
      </c>
      <c r="G1628" s="1" t="s">
        <v>1967</v>
      </c>
      <c r="H1628" s="1" t="s">
        <v>3149</v>
      </c>
      <c r="I1628" s="1" t="s">
        <v>3150</v>
      </c>
      <c r="J1628" s="1" t="s">
        <v>20</v>
      </c>
      <c r="K1628" s="3">
        <v>19.63</v>
      </c>
      <c r="L1628">
        <v>3</v>
      </c>
      <c r="M1628" s="3">
        <v>58.89</v>
      </c>
      <c r="N1628" s="1" t="s">
        <v>6669</v>
      </c>
      <c r="O1628" s="1" t="s">
        <v>37</v>
      </c>
    </row>
    <row r="1629" spans="1:15" x14ac:dyDescent="0.3">
      <c r="A1629" s="1" t="s">
        <v>4801</v>
      </c>
      <c r="B1629" s="2">
        <v>45221</v>
      </c>
      <c r="C1629" s="1" t="s">
        <v>6666</v>
      </c>
      <c r="D1629" s="1" t="s">
        <v>133</v>
      </c>
      <c r="E1629">
        <v>2023</v>
      </c>
      <c r="F1629" s="1" t="s">
        <v>300</v>
      </c>
      <c r="G1629" s="1" t="s">
        <v>2795</v>
      </c>
      <c r="H1629" s="1" t="s">
        <v>772</v>
      </c>
      <c r="I1629" s="1" t="s">
        <v>773</v>
      </c>
      <c r="J1629" s="1" t="s">
        <v>51</v>
      </c>
      <c r="K1629" s="3">
        <v>11.92</v>
      </c>
      <c r="L1629">
        <v>2</v>
      </c>
      <c r="M1629" s="3">
        <v>23.84</v>
      </c>
      <c r="N1629" s="1" t="s">
        <v>6669</v>
      </c>
      <c r="O1629" s="1" t="s">
        <v>37</v>
      </c>
    </row>
    <row r="1630" spans="1:15" x14ac:dyDescent="0.3">
      <c r="A1630" s="1" t="s">
        <v>4802</v>
      </c>
      <c r="B1630" s="2">
        <v>44827</v>
      </c>
      <c r="C1630" s="1" t="s">
        <v>6668</v>
      </c>
      <c r="D1630" s="1" t="s">
        <v>60</v>
      </c>
      <c r="E1630">
        <v>2022</v>
      </c>
      <c r="F1630" s="1" t="s">
        <v>3987</v>
      </c>
      <c r="G1630" s="1" t="s">
        <v>4803</v>
      </c>
      <c r="H1630" s="1" t="s">
        <v>3594</v>
      </c>
      <c r="I1630" s="1" t="s">
        <v>3595</v>
      </c>
      <c r="J1630" s="1" t="s">
        <v>87</v>
      </c>
      <c r="K1630" s="3">
        <v>28.1</v>
      </c>
      <c r="L1630">
        <v>3</v>
      </c>
      <c r="M1630" s="3">
        <v>84.3</v>
      </c>
      <c r="N1630" s="1" t="s">
        <v>21</v>
      </c>
      <c r="O1630" s="1" t="s">
        <v>80</v>
      </c>
    </row>
    <row r="1631" spans="1:15" x14ac:dyDescent="0.3">
      <c r="A1631" s="1" t="s">
        <v>4804</v>
      </c>
      <c r="B1631" s="2">
        <v>45262</v>
      </c>
      <c r="C1631" s="1" t="s">
        <v>6673</v>
      </c>
      <c r="D1631" s="1" t="s">
        <v>107</v>
      </c>
      <c r="E1631">
        <v>2023</v>
      </c>
      <c r="F1631" s="1" t="s">
        <v>3417</v>
      </c>
      <c r="G1631" s="1" t="s">
        <v>3418</v>
      </c>
      <c r="H1631" s="1" t="s">
        <v>1546</v>
      </c>
      <c r="I1631" s="1" t="s">
        <v>1547</v>
      </c>
      <c r="J1631" s="1" t="s">
        <v>70</v>
      </c>
      <c r="K1631" s="3">
        <v>13.56</v>
      </c>
      <c r="L1631">
        <v>5</v>
      </c>
      <c r="M1631" s="3">
        <v>67.8</v>
      </c>
      <c r="N1631" s="1" t="s">
        <v>21</v>
      </c>
      <c r="O1631" s="1" t="s">
        <v>80</v>
      </c>
    </row>
    <row r="1632" spans="1:15" x14ac:dyDescent="0.3">
      <c r="A1632" s="1" t="s">
        <v>4805</v>
      </c>
      <c r="B1632" s="2">
        <v>45660</v>
      </c>
      <c r="C1632" s="1" t="s">
        <v>6668</v>
      </c>
      <c r="D1632" s="1" t="s">
        <v>210</v>
      </c>
      <c r="E1632">
        <v>2025</v>
      </c>
      <c r="F1632" s="1" t="s">
        <v>728</v>
      </c>
      <c r="G1632" s="1" t="s">
        <v>3771</v>
      </c>
      <c r="H1632" s="1" t="s">
        <v>2334</v>
      </c>
      <c r="I1632" s="1" t="s">
        <v>2335</v>
      </c>
      <c r="J1632" s="1" t="s">
        <v>20</v>
      </c>
      <c r="K1632" s="3">
        <v>48.9</v>
      </c>
      <c r="L1632">
        <v>3</v>
      </c>
      <c r="M1632" s="3">
        <v>146.69999999999999</v>
      </c>
      <c r="N1632" s="1" t="s">
        <v>6669</v>
      </c>
      <c r="O1632" s="1" t="s">
        <v>80</v>
      </c>
    </row>
    <row r="1633" spans="1:15" x14ac:dyDescent="0.3">
      <c r="A1633" s="1" t="s">
        <v>4806</v>
      </c>
      <c r="B1633" s="2">
        <v>44950</v>
      </c>
      <c r="C1633" s="1" t="s">
        <v>6671</v>
      </c>
      <c r="D1633" s="1" t="s">
        <v>210</v>
      </c>
      <c r="E1633">
        <v>2023</v>
      </c>
      <c r="F1633" s="1" t="s">
        <v>2028</v>
      </c>
      <c r="G1633" s="1" t="s">
        <v>2029</v>
      </c>
      <c r="H1633" s="1" t="s">
        <v>2032</v>
      </c>
      <c r="I1633" s="1" t="s">
        <v>2033</v>
      </c>
      <c r="J1633" s="1" t="s">
        <v>87</v>
      </c>
      <c r="K1633" s="3">
        <v>39.94</v>
      </c>
      <c r="L1633">
        <v>5</v>
      </c>
      <c r="M1633" s="3">
        <v>199.7</v>
      </c>
      <c r="N1633" s="1" t="s">
        <v>21</v>
      </c>
      <c r="O1633" s="1" t="s">
        <v>44</v>
      </c>
    </row>
    <row r="1634" spans="1:15" x14ac:dyDescent="0.3">
      <c r="A1634" s="1" t="s">
        <v>4807</v>
      </c>
      <c r="B1634" s="2">
        <v>45156</v>
      </c>
      <c r="C1634" s="1" t="s">
        <v>6668</v>
      </c>
      <c r="D1634" s="1" t="s">
        <v>90</v>
      </c>
      <c r="E1634">
        <v>2023</v>
      </c>
      <c r="F1634" s="1" t="s">
        <v>1353</v>
      </c>
      <c r="G1634" s="1" t="s">
        <v>1354</v>
      </c>
      <c r="H1634" s="1" t="s">
        <v>3542</v>
      </c>
      <c r="I1634" s="1" t="s">
        <v>3543</v>
      </c>
      <c r="J1634" s="1" t="s">
        <v>20</v>
      </c>
      <c r="K1634" s="3">
        <v>42.03</v>
      </c>
      <c r="L1634">
        <v>1</v>
      </c>
      <c r="M1634" s="3">
        <v>42.03</v>
      </c>
      <c r="N1634" s="1" t="s">
        <v>21</v>
      </c>
      <c r="O1634" s="1" t="s">
        <v>30</v>
      </c>
    </row>
    <row r="1635" spans="1:15" x14ac:dyDescent="0.3">
      <c r="A1635" s="1" t="s">
        <v>4808</v>
      </c>
      <c r="B1635" s="2">
        <v>45487</v>
      </c>
      <c r="C1635" s="1" t="s">
        <v>6666</v>
      </c>
      <c r="D1635" s="1" t="s">
        <v>32</v>
      </c>
      <c r="E1635">
        <v>2024</v>
      </c>
      <c r="F1635" s="1" t="s">
        <v>921</v>
      </c>
      <c r="G1635" s="1" t="s">
        <v>3374</v>
      </c>
      <c r="H1635" s="1" t="s">
        <v>2065</v>
      </c>
      <c r="I1635" s="1" t="s">
        <v>4809</v>
      </c>
      <c r="J1635" s="1" t="s">
        <v>51</v>
      </c>
      <c r="K1635" s="3">
        <v>25.61</v>
      </c>
      <c r="L1635">
        <v>4</v>
      </c>
      <c r="M1635" s="3">
        <v>102.44</v>
      </c>
      <c r="N1635" s="1" t="s">
        <v>21</v>
      </c>
      <c r="O1635" s="1" t="s">
        <v>44</v>
      </c>
    </row>
    <row r="1636" spans="1:15" x14ac:dyDescent="0.3">
      <c r="A1636" s="1" t="s">
        <v>4810</v>
      </c>
      <c r="B1636" s="2">
        <v>45850</v>
      </c>
      <c r="C1636" s="1" t="s">
        <v>6673</v>
      </c>
      <c r="D1636" s="1" t="s">
        <v>32</v>
      </c>
      <c r="E1636">
        <v>2025</v>
      </c>
      <c r="F1636" s="1" t="s">
        <v>2884</v>
      </c>
      <c r="G1636" s="1" t="s">
        <v>2885</v>
      </c>
      <c r="H1636" s="1" t="s">
        <v>513</v>
      </c>
      <c r="I1636" s="1" t="s">
        <v>1178</v>
      </c>
      <c r="J1636" s="1" t="s">
        <v>70</v>
      </c>
      <c r="K1636" s="3">
        <v>5.07</v>
      </c>
      <c r="L1636">
        <v>2</v>
      </c>
      <c r="M1636" s="3">
        <v>10.14</v>
      </c>
      <c r="N1636" s="1" t="s">
        <v>21</v>
      </c>
      <c r="O1636" s="1" t="s">
        <v>80</v>
      </c>
    </row>
    <row r="1637" spans="1:15" x14ac:dyDescent="0.3">
      <c r="A1637" s="1" t="s">
        <v>4811</v>
      </c>
      <c r="B1637" s="2">
        <v>45121</v>
      </c>
      <c r="C1637" s="1" t="s">
        <v>6668</v>
      </c>
      <c r="D1637" s="1" t="s">
        <v>32</v>
      </c>
      <c r="E1637">
        <v>2023</v>
      </c>
      <c r="F1637" s="1" t="s">
        <v>1583</v>
      </c>
      <c r="G1637" s="1" t="s">
        <v>1584</v>
      </c>
      <c r="H1637" s="1" t="s">
        <v>785</v>
      </c>
      <c r="I1637" s="1" t="s">
        <v>786</v>
      </c>
      <c r="J1637" s="1" t="s">
        <v>20</v>
      </c>
      <c r="K1637" s="3">
        <v>34.520000000000003</v>
      </c>
      <c r="L1637">
        <v>1</v>
      </c>
      <c r="M1637" s="3">
        <v>34.520000000000003</v>
      </c>
      <c r="N1637" s="1" t="s">
        <v>21</v>
      </c>
      <c r="O1637" s="1" t="s">
        <v>193</v>
      </c>
    </row>
    <row r="1638" spans="1:15" x14ac:dyDescent="0.3">
      <c r="A1638" s="1" t="s">
        <v>4812</v>
      </c>
      <c r="B1638" s="2">
        <v>44835</v>
      </c>
      <c r="C1638" s="1" t="s">
        <v>6673</v>
      </c>
      <c r="D1638" s="1" t="s">
        <v>133</v>
      </c>
      <c r="E1638">
        <v>2022</v>
      </c>
      <c r="F1638" s="1" t="s">
        <v>300</v>
      </c>
      <c r="G1638" s="1" t="s">
        <v>301</v>
      </c>
      <c r="H1638" s="1" t="s">
        <v>4583</v>
      </c>
      <c r="I1638" s="1" t="s">
        <v>4584</v>
      </c>
      <c r="J1638" s="1" t="s">
        <v>20</v>
      </c>
      <c r="K1638" s="3">
        <v>31.31</v>
      </c>
      <c r="L1638">
        <v>1</v>
      </c>
      <c r="M1638" s="3">
        <v>31.31</v>
      </c>
      <c r="N1638" s="1" t="s">
        <v>21</v>
      </c>
      <c r="O1638" s="1" t="s">
        <v>193</v>
      </c>
    </row>
    <row r="1639" spans="1:15" x14ac:dyDescent="0.3">
      <c r="A1639" s="1" t="s">
        <v>4815</v>
      </c>
      <c r="B1639" s="2">
        <v>45405</v>
      </c>
      <c r="C1639" s="1" t="s">
        <v>6671</v>
      </c>
      <c r="D1639" s="1" t="s">
        <v>82</v>
      </c>
      <c r="E1639">
        <v>2024</v>
      </c>
      <c r="F1639" s="1" t="s">
        <v>2051</v>
      </c>
      <c r="G1639" s="1" t="s">
        <v>2052</v>
      </c>
      <c r="H1639" s="1" t="s">
        <v>1959</v>
      </c>
      <c r="I1639" s="1" t="s">
        <v>4515</v>
      </c>
      <c r="J1639" s="1" t="s">
        <v>51</v>
      </c>
      <c r="K1639" s="3">
        <v>8.98</v>
      </c>
      <c r="L1639">
        <v>2</v>
      </c>
      <c r="M1639" s="3">
        <v>17.96</v>
      </c>
      <c r="N1639" s="1" t="s">
        <v>21</v>
      </c>
      <c r="O1639" s="1" t="s">
        <v>37</v>
      </c>
    </row>
    <row r="1640" spans="1:15" x14ac:dyDescent="0.3">
      <c r="A1640" s="1" t="s">
        <v>4816</v>
      </c>
      <c r="B1640" s="2">
        <v>44990</v>
      </c>
      <c r="C1640" s="1" t="s">
        <v>6666</v>
      </c>
      <c r="D1640" s="1" t="s">
        <v>15</v>
      </c>
      <c r="E1640">
        <v>2023</v>
      </c>
      <c r="F1640" s="1" t="s">
        <v>1035</v>
      </c>
      <c r="G1640" s="1" t="s">
        <v>1529</v>
      </c>
      <c r="H1640" s="1" t="s">
        <v>2779</v>
      </c>
      <c r="I1640" s="1" t="s">
        <v>3401</v>
      </c>
      <c r="J1640" s="1" t="s">
        <v>20</v>
      </c>
      <c r="K1640" s="3">
        <v>37.340000000000003</v>
      </c>
      <c r="L1640">
        <v>1</v>
      </c>
      <c r="M1640" s="3">
        <v>37.340000000000003</v>
      </c>
      <c r="N1640" s="1" t="s">
        <v>21</v>
      </c>
      <c r="O1640" s="1" t="s">
        <v>95</v>
      </c>
    </row>
    <row r="1641" spans="1:15" x14ac:dyDescent="0.3">
      <c r="A1641" s="1" t="s">
        <v>4817</v>
      </c>
      <c r="B1641" s="2">
        <v>44989</v>
      </c>
      <c r="C1641" s="1" t="s">
        <v>6673</v>
      </c>
      <c r="D1641" s="1" t="s">
        <v>15</v>
      </c>
      <c r="E1641">
        <v>2023</v>
      </c>
      <c r="F1641" s="1" t="s">
        <v>2154</v>
      </c>
      <c r="G1641" s="1" t="s">
        <v>3548</v>
      </c>
      <c r="H1641" s="1" t="s">
        <v>1373</v>
      </c>
      <c r="I1641" s="1" t="s">
        <v>1374</v>
      </c>
      <c r="J1641" s="1" t="s">
        <v>70</v>
      </c>
      <c r="K1641" s="3">
        <v>32.619999999999997</v>
      </c>
      <c r="L1641">
        <v>5</v>
      </c>
      <c r="M1641" s="3">
        <v>163.1</v>
      </c>
      <c r="N1641" s="1" t="s">
        <v>21</v>
      </c>
      <c r="O1641" s="1" t="s">
        <v>37</v>
      </c>
    </row>
    <row r="1642" spans="1:15" x14ac:dyDescent="0.3">
      <c r="A1642" s="1" t="s">
        <v>4818</v>
      </c>
      <c r="B1642" s="2">
        <v>45366</v>
      </c>
      <c r="C1642" s="1" t="s">
        <v>6668</v>
      </c>
      <c r="D1642" s="1" t="s">
        <v>15</v>
      </c>
      <c r="E1642">
        <v>2024</v>
      </c>
      <c r="F1642" s="1" t="s">
        <v>1452</v>
      </c>
      <c r="G1642" s="1" t="s">
        <v>1453</v>
      </c>
      <c r="H1642" s="1" t="s">
        <v>2079</v>
      </c>
      <c r="I1642" s="1" t="s">
        <v>4556</v>
      </c>
      <c r="J1642" s="1" t="s">
        <v>20</v>
      </c>
      <c r="K1642" s="3">
        <v>17.32</v>
      </c>
      <c r="L1642">
        <v>3</v>
      </c>
      <c r="M1642" s="3">
        <v>51.96</v>
      </c>
      <c r="N1642" s="1" t="s">
        <v>21</v>
      </c>
      <c r="O1642" s="1" t="s">
        <v>80</v>
      </c>
    </row>
    <row r="1643" spans="1:15" x14ac:dyDescent="0.3">
      <c r="A1643" s="1" t="s">
        <v>4819</v>
      </c>
      <c r="B1643" s="2">
        <v>45228</v>
      </c>
      <c r="C1643" s="1" t="s">
        <v>6666</v>
      </c>
      <c r="D1643" s="1" t="s">
        <v>133</v>
      </c>
      <c r="E1643">
        <v>2023</v>
      </c>
      <c r="F1643" s="1" t="s">
        <v>1188</v>
      </c>
      <c r="G1643" s="1" t="s">
        <v>1189</v>
      </c>
      <c r="H1643" s="1" t="s">
        <v>2037</v>
      </c>
      <c r="I1643" s="1" t="s">
        <v>2038</v>
      </c>
      <c r="J1643" s="1" t="s">
        <v>70</v>
      </c>
      <c r="K1643" s="3">
        <v>29.2</v>
      </c>
      <c r="L1643">
        <v>3</v>
      </c>
      <c r="M1643" s="3">
        <v>87.6</v>
      </c>
      <c r="N1643" s="1" t="s">
        <v>21</v>
      </c>
      <c r="O1643" s="1" t="s">
        <v>30</v>
      </c>
    </row>
    <row r="1644" spans="1:15" x14ac:dyDescent="0.3">
      <c r="A1644" s="1" t="s">
        <v>4820</v>
      </c>
      <c r="B1644" s="2">
        <v>44815</v>
      </c>
      <c r="C1644" s="1" t="s">
        <v>6666</v>
      </c>
      <c r="D1644" s="1" t="s">
        <v>60</v>
      </c>
      <c r="E1644">
        <v>2022</v>
      </c>
      <c r="F1644" s="1" t="s">
        <v>2045</v>
      </c>
      <c r="G1644" s="1" t="s">
        <v>4240</v>
      </c>
      <c r="H1644" s="1" t="s">
        <v>1590</v>
      </c>
      <c r="I1644" s="1" t="s">
        <v>1591</v>
      </c>
      <c r="J1644" s="1" t="s">
        <v>51</v>
      </c>
      <c r="K1644" s="3">
        <v>22.59</v>
      </c>
      <c r="L1644">
        <v>1</v>
      </c>
      <c r="M1644" s="3">
        <v>22.59</v>
      </c>
      <c r="N1644" s="1" t="s">
        <v>6669</v>
      </c>
      <c r="O1644" s="1" t="s">
        <v>30</v>
      </c>
    </row>
    <row r="1645" spans="1:15" x14ac:dyDescent="0.3">
      <c r="A1645" s="1" t="s">
        <v>4821</v>
      </c>
      <c r="B1645" s="2">
        <v>45407</v>
      </c>
      <c r="C1645" s="1" t="s">
        <v>6672</v>
      </c>
      <c r="D1645" s="1" t="s">
        <v>82</v>
      </c>
      <c r="E1645">
        <v>2024</v>
      </c>
      <c r="F1645" s="1" t="s">
        <v>2637</v>
      </c>
      <c r="G1645" s="1" t="s">
        <v>3002</v>
      </c>
      <c r="H1645" s="1" t="s">
        <v>3905</v>
      </c>
      <c r="I1645" s="1" t="s">
        <v>3906</v>
      </c>
      <c r="J1645" s="1" t="s">
        <v>51</v>
      </c>
      <c r="K1645" s="3">
        <v>9.75</v>
      </c>
      <c r="L1645">
        <v>1</v>
      </c>
      <c r="M1645" s="3">
        <v>9.75</v>
      </c>
      <c r="N1645" s="1" t="s">
        <v>6669</v>
      </c>
      <c r="O1645" s="1" t="s">
        <v>193</v>
      </c>
    </row>
    <row r="1646" spans="1:15" x14ac:dyDescent="0.3">
      <c r="A1646" s="1" t="s">
        <v>4822</v>
      </c>
      <c r="B1646" s="2">
        <v>45204</v>
      </c>
      <c r="C1646" s="1" t="s">
        <v>6672</v>
      </c>
      <c r="D1646" s="1" t="s">
        <v>133</v>
      </c>
      <c r="E1646">
        <v>2023</v>
      </c>
      <c r="F1646" s="1" t="s">
        <v>4823</v>
      </c>
      <c r="G1646" s="1" t="s">
        <v>4824</v>
      </c>
      <c r="H1646" s="1" t="s">
        <v>2093</v>
      </c>
      <c r="I1646" s="1" t="s">
        <v>2094</v>
      </c>
      <c r="J1646" s="1" t="s">
        <v>87</v>
      </c>
      <c r="K1646" s="3">
        <v>6.29</v>
      </c>
      <c r="L1646">
        <v>3</v>
      </c>
      <c r="M1646" s="3">
        <v>18.87</v>
      </c>
      <c r="N1646" s="1" t="s">
        <v>88</v>
      </c>
      <c r="O1646" s="1" t="s">
        <v>193</v>
      </c>
    </row>
    <row r="1647" spans="1:15" x14ac:dyDescent="0.3">
      <c r="A1647" s="1" t="s">
        <v>4825</v>
      </c>
      <c r="B1647" s="2">
        <v>45193</v>
      </c>
      <c r="C1647" s="1" t="s">
        <v>6666</v>
      </c>
      <c r="D1647" s="1" t="s">
        <v>60</v>
      </c>
      <c r="E1647">
        <v>2023</v>
      </c>
      <c r="F1647" s="1" t="s">
        <v>358</v>
      </c>
      <c r="G1647" s="1" t="s">
        <v>2132</v>
      </c>
      <c r="H1647" s="1" t="s">
        <v>3074</v>
      </c>
      <c r="I1647" s="1" t="s">
        <v>3075</v>
      </c>
      <c r="J1647" s="1" t="s">
        <v>70</v>
      </c>
      <c r="K1647" s="3">
        <v>10.81</v>
      </c>
      <c r="L1647">
        <v>1</v>
      </c>
      <c r="M1647" s="3">
        <v>10.81</v>
      </c>
      <c r="N1647" s="1" t="s">
        <v>29</v>
      </c>
      <c r="O1647" s="1" t="s">
        <v>37</v>
      </c>
    </row>
    <row r="1648" spans="1:15" x14ac:dyDescent="0.3">
      <c r="A1648" s="1" t="s">
        <v>4826</v>
      </c>
      <c r="B1648" s="2">
        <v>45098</v>
      </c>
      <c r="C1648" s="1" t="s">
        <v>6670</v>
      </c>
      <c r="D1648" s="1" t="s">
        <v>24</v>
      </c>
      <c r="E1648">
        <v>2023</v>
      </c>
      <c r="F1648" s="1" t="s">
        <v>179</v>
      </c>
      <c r="G1648" s="1" t="s">
        <v>4827</v>
      </c>
      <c r="H1648" s="1" t="s">
        <v>4828</v>
      </c>
      <c r="I1648" s="1" t="s">
        <v>4829</v>
      </c>
      <c r="J1648" s="1" t="s">
        <v>20</v>
      </c>
      <c r="K1648" s="3">
        <v>12.6</v>
      </c>
      <c r="L1648">
        <v>2</v>
      </c>
      <c r="M1648" s="3">
        <v>25.2</v>
      </c>
      <c r="N1648" s="1" t="s">
        <v>88</v>
      </c>
      <c r="O1648" s="1" t="s">
        <v>30</v>
      </c>
    </row>
    <row r="1649" spans="1:15" x14ac:dyDescent="0.3">
      <c r="A1649" s="1" t="s">
        <v>4830</v>
      </c>
      <c r="B1649" s="2">
        <v>45527</v>
      </c>
      <c r="C1649" s="1" t="s">
        <v>6668</v>
      </c>
      <c r="D1649" s="1" t="s">
        <v>90</v>
      </c>
      <c r="E1649">
        <v>2024</v>
      </c>
      <c r="F1649" s="1" t="s">
        <v>4418</v>
      </c>
      <c r="G1649" s="1" t="s">
        <v>4419</v>
      </c>
      <c r="H1649" s="1" t="s">
        <v>2913</v>
      </c>
      <c r="I1649" s="1" t="s">
        <v>4831</v>
      </c>
      <c r="J1649" s="1" t="s">
        <v>20</v>
      </c>
      <c r="K1649" s="3">
        <v>14.22</v>
      </c>
      <c r="L1649">
        <v>3</v>
      </c>
      <c r="M1649" s="3">
        <v>42.66</v>
      </c>
      <c r="N1649" s="1" t="s">
        <v>21</v>
      </c>
      <c r="O1649" s="1" t="s">
        <v>193</v>
      </c>
    </row>
    <row r="1650" spans="1:15" x14ac:dyDescent="0.3">
      <c r="A1650" s="1" t="s">
        <v>4832</v>
      </c>
      <c r="B1650" s="2">
        <v>45183</v>
      </c>
      <c r="C1650" s="1" t="s">
        <v>6672</v>
      </c>
      <c r="D1650" s="1" t="s">
        <v>60</v>
      </c>
      <c r="E1650">
        <v>2023</v>
      </c>
      <c r="F1650" s="1" t="s">
        <v>3463</v>
      </c>
      <c r="G1650" s="1" t="s">
        <v>3464</v>
      </c>
      <c r="H1650" s="1" t="s">
        <v>645</v>
      </c>
      <c r="I1650" s="1" t="s">
        <v>4833</v>
      </c>
      <c r="J1650" s="1" t="s">
        <v>70</v>
      </c>
      <c r="K1650" s="3">
        <v>19.14</v>
      </c>
      <c r="L1650">
        <v>4</v>
      </c>
      <c r="M1650" s="3">
        <v>76.56</v>
      </c>
      <c r="N1650" s="1" t="s">
        <v>6669</v>
      </c>
      <c r="O1650" s="1" t="s">
        <v>22</v>
      </c>
    </row>
    <row r="1651" spans="1:15" x14ac:dyDescent="0.3">
      <c r="A1651" s="1" t="s">
        <v>4834</v>
      </c>
      <c r="B1651" s="2">
        <v>45544</v>
      </c>
      <c r="C1651" s="1" t="s">
        <v>6667</v>
      </c>
      <c r="D1651" s="1" t="s">
        <v>60</v>
      </c>
      <c r="E1651">
        <v>2024</v>
      </c>
      <c r="F1651" s="1" t="s">
        <v>2099</v>
      </c>
      <c r="G1651" s="1" t="s">
        <v>4835</v>
      </c>
      <c r="H1651" s="1" t="s">
        <v>1735</v>
      </c>
      <c r="I1651" s="1" t="s">
        <v>1736</v>
      </c>
      <c r="J1651" s="1" t="s">
        <v>20</v>
      </c>
      <c r="K1651" s="3">
        <v>47.42</v>
      </c>
      <c r="L1651">
        <v>3</v>
      </c>
      <c r="M1651" s="3">
        <v>142.26</v>
      </c>
      <c r="N1651" s="1" t="s">
        <v>29</v>
      </c>
      <c r="O1651" s="1" t="s">
        <v>44</v>
      </c>
    </row>
    <row r="1652" spans="1:15" x14ac:dyDescent="0.3">
      <c r="A1652" s="1" t="s">
        <v>4836</v>
      </c>
      <c r="B1652" s="2">
        <v>45538</v>
      </c>
      <c r="C1652" s="1" t="s">
        <v>6671</v>
      </c>
      <c r="D1652" s="1" t="s">
        <v>60</v>
      </c>
      <c r="E1652">
        <v>2024</v>
      </c>
      <c r="F1652" s="1" t="s">
        <v>2199</v>
      </c>
      <c r="G1652" s="1" t="s">
        <v>2200</v>
      </c>
      <c r="H1652" s="1" t="s">
        <v>1677</v>
      </c>
      <c r="I1652" s="1" t="s">
        <v>1678</v>
      </c>
      <c r="J1652" s="1" t="s">
        <v>20</v>
      </c>
      <c r="K1652" s="3">
        <v>24</v>
      </c>
      <c r="L1652">
        <v>4</v>
      </c>
      <c r="M1652" s="3">
        <v>96</v>
      </c>
      <c r="N1652" s="1" t="s">
        <v>21</v>
      </c>
      <c r="O1652" s="1" t="s">
        <v>37</v>
      </c>
    </row>
    <row r="1653" spans="1:15" x14ac:dyDescent="0.3">
      <c r="A1653" s="1" t="s">
        <v>4837</v>
      </c>
      <c r="B1653" s="2">
        <v>45124</v>
      </c>
      <c r="C1653" s="1" t="s">
        <v>6667</v>
      </c>
      <c r="D1653" s="1" t="s">
        <v>32</v>
      </c>
      <c r="E1653">
        <v>2023</v>
      </c>
      <c r="F1653" s="1" t="s">
        <v>854</v>
      </c>
      <c r="G1653" s="1" t="s">
        <v>4838</v>
      </c>
      <c r="H1653" s="1" t="s">
        <v>2579</v>
      </c>
      <c r="I1653" s="1" t="s">
        <v>4839</v>
      </c>
      <c r="J1653" s="1" t="s">
        <v>20</v>
      </c>
      <c r="K1653" s="3">
        <v>10.25</v>
      </c>
      <c r="L1653">
        <v>4</v>
      </c>
      <c r="M1653" s="3">
        <v>41</v>
      </c>
      <c r="N1653" s="1" t="s">
        <v>6669</v>
      </c>
      <c r="O1653" s="1" t="s">
        <v>22</v>
      </c>
    </row>
    <row r="1654" spans="1:15" x14ac:dyDescent="0.3">
      <c r="A1654" s="1" t="s">
        <v>4840</v>
      </c>
      <c r="B1654" s="2">
        <v>45768</v>
      </c>
      <c r="C1654" s="1" t="s">
        <v>6667</v>
      </c>
      <c r="D1654" s="1" t="s">
        <v>82</v>
      </c>
      <c r="E1654">
        <v>2025</v>
      </c>
      <c r="F1654" s="1" t="s">
        <v>285</v>
      </c>
      <c r="G1654" s="1" t="s">
        <v>2954</v>
      </c>
      <c r="H1654" s="1" t="s">
        <v>4132</v>
      </c>
      <c r="I1654" s="1" t="s">
        <v>4133</v>
      </c>
      <c r="J1654" s="1" t="s">
        <v>20</v>
      </c>
      <c r="K1654" s="3">
        <v>32.840000000000003</v>
      </c>
      <c r="L1654">
        <v>2</v>
      </c>
      <c r="M1654" s="3">
        <v>65.680000000000007</v>
      </c>
      <c r="N1654" s="1" t="s">
        <v>6669</v>
      </c>
      <c r="O1654" s="1" t="s">
        <v>37</v>
      </c>
    </row>
    <row r="1655" spans="1:15" x14ac:dyDescent="0.3">
      <c r="A1655" s="1" t="s">
        <v>4841</v>
      </c>
      <c r="B1655" s="2">
        <v>45416</v>
      </c>
      <c r="C1655" s="1" t="s">
        <v>6673</v>
      </c>
      <c r="D1655" s="1" t="s">
        <v>46</v>
      </c>
      <c r="E1655">
        <v>2024</v>
      </c>
      <c r="F1655" s="1" t="s">
        <v>1285</v>
      </c>
      <c r="G1655" s="1" t="s">
        <v>4842</v>
      </c>
      <c r="H1655" s="1" t="s">
        <v>3912</v>
      </c>
      <c r="I1655" s="1" t="s">
        <v>3913</v>
      </c>
      <c r="J1655" s="1" t="s">
        <v>51</v>
      </c>
      <c r="K1655" s="3">
        <v>14.82</v>
      </c>
      <c r="L1655">
        <v>2</v>
      </c>
      <c r="M1655" s="3">
        <v>29.64</v>
      </c>
      <c r="N1655" s="1" t="s">
        <v>6669</v>
      </c>
      <c r="O1655" s="1" t="s">
        <v>44</v>
      </c>
    </row>
    <row r="1656" spans="1:15" x14ac:dyDescent="0.3">
      <c r="A1656" s="1" t="s">
        <v>4843</v>
      </c>
      <c r="B1656" s="2">
        <v>45387</v>
      </c>
      <c r="C1656" s="1" t="s">
        <v>6668</v>
      </c>
      <c r="D1656" s="1" t="s">
        <v>82</v>
      </c>
      <c r="E1656">
        <v>2024</v>
      </c>
      <c r="F1656" s="1" t="s">
        <v>290</v>
      </c>
      <c r="G1656" s="1" t="s">
        <v>291</v>
      </c>
      <c r="H1656" s="1" t="s">
        <v>1730</v>
      </c>
      <c r="I1656" s="1" t="s">
        <v>1731</v>
      </c>
      <c r="J1656" s="1" t="s">
        <v>70</v>
      </c>
      <c r="K1656" s="3">
        <v>45.37</v>
      </c>
      <c r="L1656">
        <v>3</v>
      </c>
      <c r="M1656" s="3">
        <v>136.11000000000001</v>
      </c>
      <c r="N1656" s="1" t="s">
        <v>29</v>
      </c>
      <c r="O1656" s="1" t="s">
        <v>193</v>
      </c>
    </row>
    <row r="1657" spans="1:15" x14ac:dyDescent="0.3">
      <c r="A1657" s="1" t="s">
        <v>4845</v>
      </c>
      <c r="B1657" s="2">
        <v>45211</v>
      </c>
      <c r="C1657" s="1" t="s">
        <v>6672</v>
      </c>
      <c r="D1657" s="1" t="s">
        <v>133</v>
      </c>
      <c r="E1657">
        <v>2023</v>
      </c>
      <c r="F1657" s="1" t="s">
        <v>2644</v>
      </c>
      <c r="G1657" s="1" t="s">
        <v>3169</v>
      </c>
      <c r="H1657" s="1" t="s">
        <v>1812</v>
      </c>
      <c r="I1657" s="1" t="s">
        <v>1813</v>
      </c>
      <c r="J1657" s="1" t="s">
        <v>70</v>
      </c>
      <c r="K1657" s="3">
        <v>39.85</v>
      </c>
      <c r="L1657">
        <v>1</v>
      </c>
      <c r="M1657" s="3">
        <v>39.85</v>
      </c>
      <c r="N1657" s="1" t="s">
        <v>21</v>
      </c>
      <c r="O1657" s="1" t="s">
        <v>44</v>
      </c>
    </row>
    <row r="1658" spans="1:15" x14ac:dyDescent="0.3">
      <c r="A1658" s="1" t="s">
        <v>4846</v>
      </c>
      <c r="B1658" s="2">
        <v>45437</v>
      </c>
      <c r="C1658" s="1" t="s">
        <v>6673</v>
      </c>
      <c r="D1658" s="1" t="s">
        <v>46</v>
      </c>
      <c r="E1658">
        <v>2024</v>
      </c>
      <c r="F1658" s="1" t="s">
        <v>1564</v>
      </c>
      <c r="G1658" s="1" t="s">
        <v>1565</v>
      </c>
      <c r="H1658" s="1" t="s">
        <v>4847</v>
      </c>
      <c r="I1658" s="1" t="s">
        <v>4848</v>
      </c>
      <c r="J1658" s="1" t="s">
        <v>20</v>
      </c>
      <c r="K1658" s="3">
        <v>45.25</v>
      </c>
      <c r="L1658">
        <v>5</v>
      </c>
      <c r="M1658" s="3">
        <v>226.25</v>
      </c>
      <c r="N1658" s="1" t="s">
        <v>29</v>
      </c>
      <c r="O1658" s="1" t="s">
        <v>30</v>
      </c>
    </row>
    <row r="1659" spans="1:15" x14ac:dyDescent="0.3">
      <c r="A1659" s="1" t="s">
        <v>4849</v>
      </c>
      <c r="B1659" s="2">
        <v>45755</v>
      </c>
      <c r="C1659" s="1" t="s">
        <v>6671</v>
      </c>
      <c r="D1659" s="1" t="s">
        <v>82</v>
      </c>
      <c r="E1659">
        <v>2025</v>
      </c>
      <c r="F1659" s="1" t="s">
        <v>414</v>
      </c>
      <c r="G1659" s="1" t="s">
        <v>415</v>
      </c>
      <c r="H1659" s="1" t="s">
        <v>3116</v>
      </c>
      <c r="I1659" s="1" t="s">
        <v>3117</v>
      </c>
      <c r="J1659" s="1" t="s">
        <v>20</v>
      </c>
      <c r="K1659" s="3">
        <v>30.14</v>
      </c>
      <c r="L1659">
        <v>5</v>
      </c>
      <c r="M1659" s="3">
        <v>150.69999999999999</v>
      </c>
      <c r="N1659" s="1" t="s">
        <v>21</v>
      </c>
      <c r="O1659" s="1" t="s">
        <v>22</v>
      </c>
    </row>
    <row r="1660" spans="1:15" x14ac:dyDescent="0.3">
      <c r="A1660" s="1" t="s">
        <v>4850</v>
      </c>
      <c r="B1660" s="2">
        <v>45026</v>
      </c>
      <c r="C1660" s="1" t="s">
        <v>6667</v>
      </c>
      <c r="D1660" s="1" t="s">
        <v>82</v>
      </c>
      <c r="E1660">
        <v>2023</v>
      </c>
      <c r="F1660" s="1" t="s">
        <v>1902</v>
      </c>
      <c r="G1660" s="1" t="s">
        <v>1903</v>
      </c>
      <c r="H1660" s="1" t="s">
        <v>4851</v>
      </c>
      <c r="I1660" s="1" t="s">
        <v>4852</v>
      </c>
      <c r="J1660" s="1" t="s">
        <v>51</v>
      </c>
      <c r="K1660" s="3">
        <v>29.96</v>
      </c>
      <c r="L1660">
        <v>5</v>
      </c>
      <c r="M1660" s="3">
        <v>149.80000000000001</v>
      </c>
      <c r="N1660" s="1" t="s">
        <v>29</v>
      </c>
      <c r="O1660" s="1" t="s">
        <v>22</v>
      </c>
    </row>
    <row r="1661" spans="1:15" x14ac:dyDescent="0.3">
      <c r="A1661" s="1" t="s">
        <v>4853</v>
      </c>
      <c r="B1661" s="2">
        <v>45789</v>
      </c>
      <c r="C1661" s="1" t="s">
        <v>6667</v>
      </c>
      <c r="D1661" s="1" t="s">
        <v>46</v>
      </c>
      <c r="E1661">
        <v>2025</v>
      </c>
      <c r="F1661" s="1" t="s">
        <v>578</v>
      </c>
      <c r="G1661" s="1" t="s">
        <v>579</v>
      </c>
      <c r="H1661" s="1" t="s">
        <v>2037</v>
      </c>
      <c r="I1661" s="1" t="s">
        <v>2038</v>
      </c>
      <c r="J1661" s="1" t="s">
        <v>70</v>
      </c>
      <c r="K1661" s="3">
        <v>36.35</v>
      </c>
      <c r="L1661">
        <v>2</v>
      </c>
      <c r="M1661" s="3">
        <v>72.7</v>
      </c>
      <c r="N1661" s="1" t="s">
        <v>6669</v>
      </c>
      <c r="O1661" s="1" t="s">
        <v>80</v>
      </c>
    </row>
    <row r="1662" spans="1:15" x14ac:dyDescent="0.3">
      <c r="A1662" s="1" t="s">
        <v>4854</v>
      </c>
      <c r="B1662" s="2">
        <v>45446</v>
      </c>
      <c r="C1662" s="1" t="s">
        <v>6667</v>
      </c>
      <c r="D1662" s="1" t="s">
        <v>24</v>
      </c>
      <c r="E1662">
        <v>2024</v>
      </c>
      <c r="F1662" s="1" t="s">
        <v>3163</v>
      </c>
      <c r="G1662" s="1" t="s">
        <v>3164</v>
      </c>
      <c r="H1662" s="1" t="s">
        <v>3505</v>
      </c>
      <c r="I1662" s="1" t="s">
        <v>3506</v>
      </c>
      <c r="J1662" s="1" t="s">
        <v>20</v>
      </c>
      <c r="K1662" s="3">
        <v>26.43</v>
      </c>
      <c r="L1662">
        <v>5</v>
      </c>
      <c r="M1662" s="3">
        <v>132.15</v>
      </c>
      <c r="N1662" s="1" t="s">
        <v>6669</v>
      </c>
      <c r="O1662" s="1" t="s">
        <v>37</v>
      </c>
    </row>
    <row r="1663" spans="1:15" x14ac:dyDescent="0.3">
      <c r="A1663" s="1" t="s">
        <v>4855</v>
      </c>
      <c r="B1663" s="2">
        <v>45047</v>
      </c>
      <c r="C1663" s="1" t="s">
        <v>6667</v>
      </c>
      <c r="D1663" s="1" t="s">
        <v>46</v>
      </c>
      <c r="E1663">
        <v>2023</v>
      </c>
      <c r="F1663" s="1" t="s">
        <v>760</v>
      </c>
      <c r="G1663" s="1" t="s">
        <v>761</v>
      </c>
      <c r="H1663" s="1" t="s">
        <v>292</v>
      </c>
      <c r="I1663" s="1" t="s">
        <v>4116</v>
      </c>
      <c r="J1663" s="1" t="s">
        <v>70</v>
      </c>
      <c r="K1663" s="3">
        <v>26.17</v>
      </c>
      <c r="L1663">
        <v>1</v>
      </c>
      <c r="M1663" s="3">
        <v>26.17</v>
      </c>
      <c r="N1663" s="1" t="s">
        <v>6669</v>
      </c>
      <c r="O1663" s="1" t="s">
        <v>37</v>
      </c>
    </row>
    <row r="1664" spans="1:15" x14ac:dyDescent="0.3">
      <c r="A1664" s="1" t="s">
        <v>4856</v>
      </c>
      <c r="B1664" s="2">
        <v>44975</v>
      </c>
      <c r="C1664" s="1" t="s">
        <v>6673</v>
      </c>
      <c r="D1664" s="1" t="s">
        <v>39</v>
      </c>
      <c r="E1664">
        <v>2023</v>
      </c>
      <c r="F1664" s="1" t="s">
        <v>2317</v>
      </c>
      <c r="G1664" s="1" t="s">
        <v>2318</v>
      </c>
      <c r="H1664" s="1" t="s">
        <v>846</v>
      </c>
      <c r="I1664" s="1" t="s">
        <v>847</v>
      </c>
      <c r="J1664" s="1" t="s">
        <v>70</v>
      </c>
      <c r="K1664" s="3">
        <v>49.28</v>
      </c>
      <c r="L1664">
        <v>2</v>
      </c>
      <c r="M1664" s="3">
        <v>98.56</v>
      </c>
      <c r="N1664" s="1" t="s">
        <v>21</v>
      </c>
      <c r="O1664" s="1" t="s">
        <v>80</v>
      </c>
    </row>
    <row r="1665" spans="1:15" x14ac:dyDescent="0.3">
      <c r="A1665" s="1" t="s">
        <v>4857</v>
      </c>
      <c r="B1665" s="2">
        <v>45296</v>
      </c>
      <c r="C1665" s="1" t="s">
        <v>6668</v>
      </c>
      <c r="D1665" s="1" t="s">
        <v>210</v>
      </c>
      <c r="E1665">
        <v>2024</v>
      </c>
      <c r="F1665" s="1" t="s">
        <v>3690</v>
      </c>
      <c r="G1665" s="1" t="s">
        <v>3691</v>
      </c>
      <c r="H1665" s="1" t="s">
        <v>692</v>
      </c>
      <c r="I1665" s="1" t="s">
        <v>693</v>
      </c>
      <c r="J1665" s="1" t="s">
        <v>20</v>
      </c>
      <c r="K1665" s="3">
        <v>19.36</v>
      </c>
      <c r="L1665">
        <v>5</v>
      </c>
      <c r="M1665" s="3">
        <v>96.8</v>
      </c>
      <c r="N1665" s="1" t="s">
        <v>6669</v>
      </c>
      <c r="O1665" s="1" t="s">
        <v>22</v>
      </c>
    </row>
    <row r="1666" spans="1:15" x14ac:dyDescent="0.3">
      <c r="A1666" s="1" t="s">
        <v>4858</v>
      </c>
      <c r="B1666" s="2">
        <v>45444</v>
      </c>
      <c r="C1666" s="1" t="s">
        <v>6673</v>
      </c>
      <c r="D1666" s="1" t="s">
        <v>24</v>
      </c>
      <c r="E1666">
        <v>2024</v>
      </c>
      <c r="F1666" s="1" t="s">
        <v>1241</v>
      </c>
      <c r="G1666" s="1" t="s">
        <v>4859</v>
      </c>
      <c r="H1666" s="1" t="s">
        <v>3343</v>
      </c>
      <c r="I1666" s="1" t="s">
        <v>3344</v>
      </c>
      <c r="J1666" s="1" t="s">
        <v>51</v>
      </c>
      <c r="K1666" s="3">
        <v>29.46</v>
      </c>
      <c r="L1666">
        <v>2</v>
      </c>
      <c r="M1666" s="3">
        <v>58.92</v>
      </c>
      <c r="N1666" s="1" t="s">
        <v>21</v>
      </c>
      <c r="O1666" s="1" t="s">
        <v>44</v>
      </c>
    </row>
    <row r="1667" spans="1:15" x14ac:dyDescent="0.3">
      <c r="A1667" s="1" t="s">
        <v>4860</v>
      </c>
      <c r="B1667" s="2">
        <v>45544</v>
      </c>
      <c r="C1667" s="1" t="s">
        <v>6667</v>
      </c>
      <c r="D1667" s="1" t="s">
        <v>60</v>
      </c>
      <c r="E1667">
        <v>2024</v>
      </c>
      <c r="F1667" s="1" t="s">
        <v>2372</v>
      </c>
      <c r="G1667" s="1" t="s">
        <v>4861</v>
      </c>
      <c r="H1667" s="1" t="s">
        <v>3433</v>
      </c>
      <c r="I1667" s="1" t="s">
        <v>3434</v>
      </c>
      <c r="J1667" s="1" t="s">
        <v>87</v>
      </c>
      <c r="K1667" s="3">
        <v>10.48</v>
      </c>
      <c r="L1667">
        <v>1</v>
      </c>
      <c r="M1667" s="3">
        <v>10.48</v>
      </c>
      <c r="N1667" s="1" t="s">
        <v>21</v>
      </c>
      <c r="O1667" s="1" t="s">
        <v>37</v>
      </c>
    </row>
    <row r="1668" spans="1:15" x14ac:dyDescent="0.3">
      <c r="A1668" s="1" t="s">
        <v>4862</v>
      </c>
      <c r="B1668" s="2">
        <v>45607</v>
      </c>
      <c r="C1668" s="1" t="s">
        <v>6667</v>
      </c>
      <c r="D1668" s="1" t="s">
        <v>54</v>
      </c>
      <c r="E1668">
        <v>2024</v>
      </c>
      <c r="F1668" s="1" t="s">
        <v>2399</v>
      </c>
      <c r="G1668" s="1" t="s">
        <v>2964</v>
      </c>
      <c r="H1668" s="1" t="s">
        <v>3258</v>
      </c>
      <c r="I1668" s="1" t="s">
        <v>4863</v>
      </c>
      <c r="J1668" s="1" t="s">
        <v>87</v>
      </c>
      <c r="K1668" s="3">
        <v>43.1</v>
      </c>
      <c r="L1668">
        <v>3</v>
      </c>
      <c r="M1668" s="3">
        <v>129.30000000000001</v>
      </c>
      <c r="N1668" s="1" t="s">
        <v>21</v>
      </c>
      <c r="O1668" s="1" t="s">
        <v>193</v>
      </c>
    </row>
    <row r="1669" spans="1:15" x14ac:dyDescent="0.3">
      <c r="A1669" s="1" t="s">
        <v>4864</v>
      </c>
      <c r="B1669" s="2">
        <v>45059</v>
      </c>
      <c r="C1669" s="1" t="s">
        <v>6673</v>
      </c>
      <c r="D1669" s="1" t="s">
        <v>46</v>
      </c>
      <c r="E1669">
        <v>2023</v>
      </c>
      <c r="F1669" s="1" t="s">
        <v>3072</v>
      </c>
      <c r="G1669" s="1" t="s">
        <v>3073</v>
      </c>
      <c r="H1669" s="1" t="s">
        <v>720</v>
      </c>
      <c r="I1669" s="1" t="s">
        <v>721</v>
      </c>
      <c r="J1669" s="1" t="s">
        <v>20</v>
      </c>
      <c r="K1669" s="3">
        <v>15.28</v>
      </c>
      <c r="L1669">
        <v>2</v>
      </c>
      <c r="M1669" s="3">
        <v>30.56</v>
      </c>
      <c r="N1669" s="1" t="s">
        <v>6669</v>
      </c>
      <c r="O1669" s="1" t="s">
        <v>30</v>
      </c>
    </row>
    <row r="1670" spans="1:15" x14ac:dyDescent="0.3">
      <c r="A1670" s="1" t="s">
        <v>4865</v>
      </c>
      <c r="B1670" s="2">
        <v>45276</v>
      </c>
      <c r="C1670" s="1" t="s">
        <v>6673</v>
      </c>
      <c r="D1670" s="1" t="s">
        <v>107</v>
      </c>
      <c r="E1670">
        <v>2023</v>
      </c>
      <c r="F1670" s="1" t="s">
        <v>1163</v>
      </c>
      <c r="G1670" s="1" t="s">
        <v>4866</v>
      </c>
      <c r="H1670" s="1" t="s">
        <v>1911</v>
      </c>
      <c r="I1670" s="1" t="s">
        <v>1912</v>
      </c>
      <c r="J1670" s="1" t="s">
        <v>70</v>
      </c>
      <c r="K1670" s="3">
        <v>38.81</v>
      </c>
      <c r="L1670">
        <v>1</v>
      </c>
      <c r="M1670" s="3">
        <v>38.81</v>
      </c>
      <c r="N1670" s="1" t="s">
        <v>6669</v>
      </c>
      <c r="O1670" s="1" t="s">
        <v>22</v>
      </c>
    </row>
    <row r="1671" spans="1:15" x14ac:dyDescent="0.3">
      <c r="A1671" s="1" t="s">
        <v>4867</v>
      </c>
      <c r="B1671" s="2">
        <v>45581</v>
      </c>
      <c r="C1671" s="1" t="s">
        <v>6670</v>
      </c>
      <c r="D1671" s="1" t="s">
        <v>133</v>
      </c>
      <c r="E1671">
        <v>2024</v>
      </c>
      <c r="F1671" s="1" t="s">
        <v>3353</v>
      </c>
      <c r="G1671" s="1" t="s">
        <v>4306</v>
      </c>
      <c r="H1671" s="1" t="s">
        <v>707</v>
      </c>
      <c r="I1671" s="1" t="s">
        <v>708</v>
      </c>
      <c r="J1671" s="1" t="s">
        <v>70</v>
      </c>
      <c r="K1671" s="3">
        <v>12.87</v>
      </c>
      <c r="L1671">
        <v>2</v>
      </c>
      <c r="M1671" s="3">
        <v>25.74</v>
      </c>
      <c r="N1671" s="1" t="s">
        <v>21</v>
      </c>
      <c r="O1671" s="1" t="s">
        <v>193</v>
      </c>
    </row>
    <row r="1672" spans="1:15" x14ac:dyDescent="0.3">
      <c r="A1672" s="1" t="s">
        <v>4868</v>
      </c>
      <c r="B1672" s="2">
        <v>45354</v>
      </c>
      <c r="C1672" s="1" t="s">
        <v>6666</v>
      </c>
      <c r="D1672" s="1" t="s">
        <v>15</v>
      </c>
      <c r="E1672">
        <v>2024</v>
      </c>
      <c r="F1672" s="1" t="s">
        <v>3163</v>
      </c>
      <c r="G1672" s="1" t="s">
        <v>4869</v>
      </c>
      <c r="H1672" s="1" t="s">
        <v>4870</v>
      </c>
      <c r="I1672" s="1" t="s">
        <v>4871</v>
      </c>
      <c r="J1672" s="1" t="s">
        <v>87</v>
      </c>
      <c r="K1672" s="3">
        <v>26.88</v>
      </c>
      <c r="L1672">
        <v>2</v>
      </c>
      <c r="M1672" s="3">
        <v>53.76</v>
      </c>
      <c r="N1672" s="1" t="s">
        <v>21</v>
      </c>
      <c r="O1672" s="1" t="s">
        <v>52</v>
      </c>
    </row>
    <row r="1673" spans="1:15" x14ac:dyDescent="0.3">
      <c r="A1673" s="1" t="s">
        <v>4872</v>
      </c>
      <c r="B1673" s="2">
        <v>45009</v>
      </c>
      <c r="C1673" s="1" t="s">
        <v>6668</v>
      </c>
      <c r="D1673" s="1" t="s">
        <v>15</v>
      </c>
      <c r="E1673">
        <v>2023</v>
      </c>
      <c r="F1673" s="1" t="s">
        <v>1010</v>
      </c>
      <c r="G1673" s="1" t="s">
        <v>3867</v>
      </c>
      <c r="H1673" s="1" t="s">
        <v>3565</v>
      </c>
      <c r="I1673" s="1" t="s">
        <v>4873</v>
      </c>
      <c r="J1673" s="1" t="s">
        <v>51</v>
      </c>
      <c r="K1673" s="3">
        <v>10.78</v>
      </c>
      <c r="L1673">
        <v>4</v>
      </c>
      <c r="M1673" s="3">
        <v>43.12</v>
      </c>
      <c r="N1673" s="1" t="s">
        <v>29</v>
      </c>
      <c r="O1673" s="1" t="s">
        <v>52</v>
      </c>
    </row>
    <row r="1674" spans="1:15" x14ac:dyDescent="0.3">
      <c r="A1674" s="1" t="s">
        <v>4874</v>
      </c>
      <c r="B1674" s="2">
        <v>45713</v>
      </c>
      <c r="C1674" s="1" t="s">
        <v>6671</v>
      </c>
      <c r="D1674" s="1" t="s">
        <v>39</v>
      </c>
      <c r="E1674">
        <v>2025</v>
      </c>
      <c r="F1674" s="1" t="s">
        <v>1002</v>
      </c>
      <c r="G1674" s="1" t="s">
        <v>2859</v>
      </c>
      <c r="H1674" s="1" t="s">
        <v>1618</v>
      </c>
      <c r="I1674" s="1" t="s">
        <v>1619</v>
      </c>
      <c r="J1674" s="1" t="s">
        <v>70</v>
      </c>
      <c r="K1674" s="3">
        <v>25.28</v>
      </c>
      <c r="L1674">
        <v>3</v>
      </c>
      <c r="M1674" s="3">
        <v>75.84</v>
      </c>
      <c r="N1674" s="1" t="s">
        <v>6669</v>
      </c>
      <c r="O1674" s="1" t="s">
        <v>37</v>
      </c>
    </row>
    <row r="1675" spans="1:15" x14ac:dyDescent="0.3">
      <c r="A1675" s="1" t="s">
        <v>4875</v>
      </c>
      <c r="B1675" s="2">
        <v>45097</v>
      </c>
      <c r="C1675" s="1" t="s">
        <v>6671</v>
      </c>
      <c r="D1675" s="1" t="s">
        <v>24</v>
      </c>
      <c r="E1675">
        <v>2023</v>
      </c>
      <c r="F1675" s="1" t="s">
        <v>4876</v>
      </c>
      <c r="G1675" s="1" t="s">
        <v>4877</v>
      </c>
      <c r="H1675" s="1" t="s">
        <v>342</v>
      </c>
      <c r="I1675" s="1" t="s">
        <v>4878</v>
      </c>
      <c r="J1675" s="1" t="s">
        <v>51</v>
      </c>
      <c r="K1675" s="3">
        <v>37.49</v>
      </c>
      <c r="L1675">
        <v>3</v>
      </c>
      <c r="M1675" s="3">
        <v>112.47</v>
      </c>
      <c r="N1675" s="1" t="s">
        <v>88</v>
      </c>
      <c r="O1675" s="1" t="s">
        <v>193</v>
      </c>
    </row>
    <row r="1676" spans="1:15" x14ac:dyDescent="0.3">
      <c r="A1676" s="1" t="s">
        <v>4879</v>
      </c>
      <c r="B1676" s="2">
        <v>45527</v>
      </c>
      <c r="C1676" s="1" t="s">
        <v>6668</v>
      </c>
      <c r="D1676" s="1" t="s">
        <v>90</v>
      </c>
      <c r="E1676">
        <v>2024</v>
      </c>
      <c r="F1676" s="1" t="s">
        <v>4433</v>
      </c>
      <c r="G1676" s="1" t="s">
        <v>4880</v>
      </c>
      <c r="H1676" s="1" t="s">
        <v>2093</v>
      </c>
      <c r="I1676" s="1" t="s">
        <v>4881</v>
      </c>
      <c r="J1676" s="1" t="s">
        <v>70</v>
      </c>
      <c r="K1676" s="3">
        <v>12.13</v>
      </c>
      <c r="L1676">
        <v>5</v>
      </c>
      <c r="M1676" s="3">
        <v>60.65</v>
      </c>
      <c r="N1676" s="1" t="s">
        <v>21</v>
      </c>
      <c r="O1676" s="1" t="s">
        <v>52</v>
      </c>
    </row>
    <row r="1677" spans="1:15" x14ac:dyDescent="0.3">
      <c r="A1677" s="1" t="s">
        <v>4882</v>
      </c>
      <c r="B1677" s="2">
        <v>45027</v>
      </c>
      <c r="C1677" s="1" t="s">
        <v>6671</v>
      </c>
      <c r="D1677" s="1" t="s">
        <v>82</v>
      </c>
      <c r="E1677">
        <v>2023</v>
      </c>
      <c r="F1677" s="1" t="s">
        <v>3475</v>
      </c>
      <c r="G1677" s="1" t="s">
        <v>3476</v>
      </c>
      <c r="H1677" s="1" t="s">
        <v>816</v>
      </c>
      <c r="I1677" s="1" t="s">
        <v>817</v>
      </c>
      <c r="J1677" s="1" t="s">
        <v>70</v>
      </c>
      <c r="K1677" s="3">
        <v>35.979999999999997</v>
      </c>
      <c r="L1677">
        <v>2</v>
      </c>
      <c r="M1677" s="3">
        <v>71.959999999999994</v>
      </c>
      <c r="N1677" s="1" t="s">
        <v>6669</v>
      </c>
      <c r="O1677" s="1" t="s">
        <v>80</v>
      </c>
    </row>
    <row r="1678" spans="1:15" x14ac:dyDescent="0.3">
      <c r="A1678" s="1" t="s">
        <v>4883</v>
      </c>
      <c r="B1678" s="2">
        <v>45047</v>
      </c>
      <c r="C1678" s="1" t="s">
        <v>6667</v>
      </c>
      <c r="D1678" s="1" t="s">
        <v>46</v>
      </c>
      <c r="E1678">
        <v>2023</v>
      </c>
      <c r="F1678" s="1" t="s">
        <v>2822</v>
      </c>
      <c r="G1678" s="1" t="s">
        <v>3015</v>
      </c>
      <c r="H1678" s="1" t="s">
        <v>1630</v>
      </c>
      <c r="I1678" s="1" t="s">
        <v>1631</v>
      </c>
      <c r="J1678" s="1" t="s">
        <v>70</v>
      </c>
      <c r="K1678" s="3">
        <v>30.28</v>
      </c>
      <c r="L1678">
        <v>5</v>
      </c>
      <c r="M1678" s="3">
        <v>151.4</v>
      </c>
      <c r="N1678" s="1" t="s">
        <v>6669</v>
      </c>
      <c r="O1678" s="1" t="s">
        <v>37</v>
      </c>
    </row>
    <row r="1679" spans="1:15" x14ac:dyDescent="0.3">
      <c r="A1679" s="1" t="s">
        <v>4884</v>
      </c>
      <c r="B1679" s="2">
        <v>45222</v>
      </c>
      <c r="C1679" s="1" t="s">
        <v>6667</v>
      </c>
      <c r="D1679" s="1" t="s">
        <v>133</v>
      </c>
      <c r="E1679">
        <v>2023</v>
      </c>
      <c r="F1679" s="1" t="s">
        <v>3103</v>
      </c>
      <c r="G1679" s="1" t="s">
        <v>3104</v>
      </c>
      <c r="H1679" s="1" t="s">
        <v>4492</v>
      </c>
      <c r="I1679" s="1" t="s">
        <v>4493</v>
      </c>
      <c r="J1679" s="1" t="s">
        <v>51</v>
      </c>
      <c r="K1679" s="3">
        <v>40.58</v>
      </c>
      <c r="L1679">
        <v>5</v>
      </c>
      <c r="M1679" s="3">
        <v>202.9</v>
      </c>
      <c r="N1679" s="1" t="s">
        <v>88</v>
      </c>
      <c r="O1679" s="1" t="s">
        <v>22</v>
      </c>
    </row>
    <row r="1680" spans="1:15" x14ac:dyDescent="0.3">
      <c r="A1680" s="1" t="s">
        <v>4885</v>
      </c>
      <c r="B1680" s="2">
        <v>45635</v>
      </c>
      <c r="C1680" s="1" t="s">
        <v>6667</v>
      </c>
      <c r="D1680" s="1" t="s">
        <v>107</v>
      </c>
      <c r="E1680">
        <v>2024</v>
      </c>
      <c r="F1680" s="1" t="s">
        <v>2399</v>
      </c>
      <c r="G1680" s="1" t="s">
        <v>2400</v>
      </c>
      <c r="H1680" s="1" t="s">
        <v>4886</v>
      </c>
      <c r="I1680" s="1" t="s">
        <v>4887</v>
      </c>
      <c r="J1680" s="1" t="s">
        <v>87</v>
      </c>
      <c r="K1680" s="3">
        <v>29.91</v>
      </c>
      <c r="L1680">
        <v>2</v>
      </c>
      <c r="M1680" s="3">
        <v>59.82</v>
      </c>
      <c r="N1680" s="1" t="s">
        <v>88</v>
      </c>
      <c r="O1680" s="1" t="s">
        <v>37</v>
      </c>
    </row>
    <row r="1681" spans="1:15" x14ac:dyDescent="0.3">
      <c r="A1681" s="1" t="s">
        <v>4888</v>
      </c>
      <c r="B1681" s="2">
        <v>45100</v>
      </c>
      <c r="C1681" s="1" t="s">
        <v>6668</v>
      </c>
      <c r="D1681" s="1" t="s">
        <v>24</v>
      </c>
      <c r="E1681">
        <v>2023</v>
      </c>
      <c r="F1681" s="1" t="s">
        <v>3758</v>
      </c>
      <c r="G1681" s="1" t="s">
        <v>3759</v>
      </c>
      <c r="H1681" s="1" t="s">
        <v>2115</v>
      </c>
      <c r="I1681" s="1" t="s">
        <v>2257</v>
      </c>
      <c r="J1681" s="1" t="s">
        <v>20</v>
      </c>
      <c r="K1681" s="3">
        <v>41.33</v>
      </c>
      <c r="L1681">
        <v>1</v>
      </c>
      <c r="M1681" s="3">
        <v>41.33</v>
      </c>
      <c r="N1681" s="1" t="s">
        <v>21</v>
      </c>
      <c r="O1681" s="1" t="s">
        <v>95</v>
      </c>
    </row>
    <row r="1682" spans="1:15" x14ac:dyDescent="0.3">
      <c r="A1682" s="1" t="s">
        <v>4889</v>
      </c>
      <c r="B1682" s="2">
        <v>44959</v>
      </c>
      <c r="C1682" s="1" t="s">
        <v>6672</v>
      </c>
      <c r="D1682" s="1" t="s">
        <v>39</v>
      </c>
      <c r="E1682">
        <v>2023</v>
      </c>
      <c r="F1682" s="1" t="s">
        <v>1388</v>
      </c>
      <c r="G1682" s="1" t="s">
        <v>3376</v>
      </c>
      <c r="H1682" s="1" t="s">
        <v>4474</v>
      </c>
      <c r="I1682" s="1" t="s">
        <v>4475</v>
      </c>
      <c r="J1682" s="1" t="s">
        <v>87</v>
      </c>
      <c r="K1682" s="3">
        <v>17.11</v>
      </c>
      <c r="L1682">
        <v>5</v>
      </c>
      <c r="M1682" s="3">
        <v>85.55</v>
      </c>
      <c r="N1682" s="1" t="s">
        <v>21</v>
      </c>
      <c r="O1682" s="1" t="s">
        <v>95</v>
      </c>
    </row>
    <row r="1683" spans="1:15" x14ac:dyDescent="0.3">
      <c r="A1683" s="1" t="s">
        <v>4890</v>
      </c>
      <c r="B1683" s="2">
        <v>44938</v>
      </c>
      <c r="C1683" s="1" t="s">
        <v>6672</v>
      </c>
      <c r="D1683" s="1" t="s">
        <v>210</v>
      </c>
      <c r="E1683">
        <v>2023</v>
      </c>
      <c r="F1683" s="1" t="s">
        <v>2154</v>
      </c>
      <c r="G1683" s="1" t="s">
        <v>2684</v>
      </c>
      <c r="H1683" s="1" t="s">
        <v>3666</v>
      </c>
      <c r="I1683" s="1" t="s">
        <v>3667</v>
      </c>
      <c r="J1683" s="1" t="s">
        <v>51</v>
      </c>
      <c r="K1683" s="3">
        <v>47.21</v>
      </c>
      <c r="L1683">
        <v>2</v>
      </c>
      <c r="M1683" s="3">
        <v>94.42</v>
      </c>
      <c r="N1683" s="1" t="s">
        <v>21</v>
      </c>
      <c r="O1683" s="1" t="s">
        <v>22</v>
      </c>
    </row>
    <row r="1684" spans="1:15" x14ac:dyDescent="0.3">
      <c r="A1684" s="1" t="s">
        <v>4891</v>
      </c>
      <c r="B1684" s="2">
        <v>45232</v>
      </c>
      <c r="C1684" s="1" t="s">
        <v>6672</v>
      </c>
      <c r="D1684" s="1" t="s">
        <v>54</v>
      </c>
      <c r="E1684">
        <v>2023</v>
      </c>
      <c r="F1684" s="1" t="s">
        <v>139</v>
      </c>
      <c r="G1684" s="1" t="s">
        <v>4489</v>
      </c>
      <c r="H1684" s="1" t="s">
        <v>104</v>
      </c>
      <c r="I1684" s="1" t="s">
        <v>1135</v>
      </c>
      <c r="J1684" s="1" t="s">
        <v>51</v>
      </c>
      <c r="K1684" s="3">
        <v>16.78</v>
      </c>
      <c r="L1684">
        <v>3</v>
      </c>
      <c r="M1684" s="3">
        <v>50.34</v>
      </c>
      <c r="N1684" s="1" t="s">
        <v>6669</v>
      </c>
      <c r="O1684" s="1" t="s">
        <v>44</v>
      </c>
    </row>
    <row r="1685" spans="1:15" x14ac:dyDescent="0.3">
      <c r="A1685" s="1" t="s">
        <v>4892</v>
      </c>
      <c r="B1685" s="2">
        <v>45641</v>
      </c>
      <c r="C1685" s="1" t="s">
        <v>6666</v>
      </c>
      <c r="D1685" s="1" t="s">
        <v>107</v>
      </c>
      <c r="E1685">
        <v>2024</v>
      </c>
      <c r="F1685" s="1" t="s">
        <v>4893</v>
      </c>
      <c r="G1685" s="1" t="s">
        <v>4894</v>
      </c>
      <c r="H1685" s="1" t="s">
        <v>851</v>
      </c>
      <c r="I1685" s="1" t="s">
        <v>2218</v>
      </c>
      <c r="J1685" s="1" t="s">
        <v>87</v>
      </c>
      <c r="K1685" s="3">
        <v>43.12</v>
      </c>
      <c r="L1685">
        <v>3</v>
      </c>
      <c r="M1685" s="3">
        <v>129.36000000000001</v>
      </c>
      <c r="N1685" s="1" t="s">
        <v>88</v>
      </c>
      <c r="O1685" s="1" t="s">
        <v>44</v>
      </c>
    </row>
    <row r="1686" spans="1:15" x14ac:dyDescent="0.3">
      <c r="A1686" s="1" t="s">
        <v>4895</v>
      </c>
      <c r="B1686" s="2">
        <v>45573</v>
      </c>
      <c r="C1686" s="1" t="s">
        <v>6671</v>
      </c>
      <c r="D1686" s="1" t="s">
        <v>133</v>
      </c>
      <c r="E1686">
        <v>2024</v>
      </c>
      <c r="F1686" s="1" t="s">
        <v>353</v>
      </c>
      <c r="G1686" s="1" t="s">
        <v>354</v>
      </c>
      <c r="H1686" s="1" t="s">
        <v>878</v>
      </c>
      <c r="I1686" s="1" t="s">
        <v>879</v>
      </c>
      <c r="J1686" s="1" t="s">
        <v>87</v>
      </c>
      <c r="K1686" s="3">
        <v>28.71</v>
      </c>
      <c r="L1686">
        <v>4</v>
      </c>
      <c r="M1686" s="3">
        <v>114.84</v>
      </c>
      <c r="N1686" s="1" t="s">
        <v>29</v>
      </c>
      <c r="O1686" s="1" t="s">
        <v>193</v>
      </c>
    </row>
    <row r="1687" spans="1:15" x14ac:dyDescent="0.3">
      <c r="A1687" s="1" t="s">
        <v>4896</v>
      </c>
      <c r="B1687" s="2">
        <v>45484</v>
      </c>
      <c r="C1687" s="1" t="s">
        <v>6672</v>
      </c>
      <c r="D1687" s="1" t="s">
        <v>32</v>
      </c>
      <c r="E1687">
        <v>2024</v>
      </c>
      <c r="F1687" s="1" t="s">
        <v>4567</v>
      </c>
      <c r="G1687" s="1" t="s">
        <v>4568</v>
      </c>
      <c r="H1687" s="1" t="s">
        <v>663</v>
      </c>
      <c r="I1687" s="1" t="s">
        <v>2091</v>
      </c>
      <c r="J1687" s="1" t="s">
        <v>51</v>
      </c>
      <c r="K1687" s="3">
        <v>34.950000000000003</v>
      </c>
      <c r="L1687">
        <v>5</v>
      </c>
      <c r="M1687" s="3">
        <v>174.75</v>
      </c>
      <c r="N1687" s="1" t="s">
        <v>21</v>
      </c>
      <c r="O1687" s="1" t="s">
        <v>52</v>
      </c>
    </row>
    <row r="1688" spans="1:15" x14ac:dyDescent="0.3">
      <c r="A1688" s="1" t="s">
        <v>4897</v>
      </c>
      <c r="B1688" s="2">
        <v>45073</v>
      </c>
      <c r="C1688" s="1" t="s">
        <v>6673</v>
      </c>
      <c r="D1688" s="1" t="s">
        <v>46</v>
      </c>
      <c r="E1688">
        <v>2023</v>
      </c>
      <c r="F1688" s="1" t="s">
        <v>1083</v>
      </c>
      <c r="G1688" s="1" t="s">
        <v>4898</v>
      </c>
      <c r="H1688" s="1" t="s">
        <v>3893</v>
      </c>
      <c r="I1688" s="1" t="s">
        <v>4899</v>
      </c>
      <c r="J1688" s="1" t="s">
        <v>51</v>
      </c>
      <c r="K1688" s="3">
        <v>15.68</v>
      </c>
      <c r="L1688">
        <v>5</v>
      </c>
      <c r="M1688" s="3">
        <v>78.400000000000006</v>
      </c>
      <c r="N1688" s="1" t="s">
        <v>88</v>
      </c>
      <c r="O1688" s="1" t="s">
        <v>52</v>
      </c>
    </row>
    <row r="1689" spans="1:15" x14ac:dyDescent="0.3">
      <c r="A1689" s="1" t="s">
        <v>4900</v>
      </c>
      <c r="B1689" s="2">
        <v>45375</v>
      </c>
      <c r="C1689" s="1" t="s">
        <v>6666</v>
      </c>
      <c r="D1689" s="1" t="s">
        <v>15</v>
      </c>
      <c r="E1689">
        <v>2024</v>
      </c>
      <c r="F1689" s="1" t="s">
        <v>2813</v>
      </c>
      <c r="G1689" s="1" t="s">
        <v>3660</v>
      </c>
      <c r="H1689" s="1" t="s">
        <v>4901</v>
      </c>
      <c r="I1689" s="1" t="s">
        <v>4902</v>
      </c>
      <c r="J1689" s="1" t="s">
        <v>51</v>
      </c>
      <c r="K1689" s="3">
        <v>36.770000000000003</v>
      </c>
      <c r="L1689">
        <v>3</v>
      </c>
      <c r="M1689" s="3">
        <v>110.31</v>
      </c>
      <c r="N1689" s="1" t="s">
        <v>6669</v>
      </c>
      <c r="O1689" s="1" t="s">
        <v>95</v>
      </c>
    </row>
    <row r="1690" spans="1:15" x14ac:dyDescent="0.3">
      <c r="A1690" s="1" t="s">
        <v>4903</v>
      </c>
      <c r="B1690" s="2">
        <v>44872</v>
      </c>
      <c r="C1690" s="1" t="s">
        <v>6667</v>
      </c>
      <c r="D1690" s="1" t="s">
        <v>54</v>
      </c>
      <c r="E1690">
        <v>2022</v>
      </c>
      <c r="F1690" s="1" t="s">
        <v>2022</v>
      </c>
      <c r="G1690" s="1" t="s">
        <v>3499</v>
      </c>
      <c r="H1690" s="1" t="s">
        <v>4904</v>
      </c>
      <c r="I1690" s="1" t="s">
        <v>4905</v>
      </c>
      <c r="J1690" s="1" t="s">
        <v>20</v>
      </c>
      <c r="K1690" s="3">
        <v>19.489999999999998</v>
      </c>
      <c r="L1690">
        <v>5</v>
      </c>
      <c r="M1690" s="3">
        <v>97.45</v>
      </c>
      <c r="N1690" s="1" t="s">
        <v>21</v>
      </c>
      <c r="O1690" s="1" t="s">
        <v>95</v>
      </c>
    </row>
    <row r="1691" spans="1:15" x14ac:dyDescent="0.3">
      <c r="A1691" s="1" t="s">
        <v>4906</v>
      </c>
      <c r="B1691" s="2">
        <v>45205</v>
      </c>
      <c r="C1691" s="1" t="s">
        <v>6668</v>
      </c>
      <c r="D1691" s="1" t="s">
        <v>133</v>
      </c>
      <c r="E1691">
        <v>2023</v>
      </c>
      <c r="F1691" s="1" t="s">
        <v>1742</v>
      </c>
      <c r="G1691" s="1" t="s">
        <v>1743</v>
      </c>
      <c r="H1691" s="1" t="s">
        <v>504</v>
      </c>
      <c r="I1691" s="1" t="s">
        <v>505</v>
      </c>
      <c r="J1691" s="1" t="s">
        <v>51</v>
      </c>
      <c r="K1691" s="3">
        <v>17.95</v>
      </c>
      <c r="L1691">
        <v>2</v>
      </c>
      <c r="M1691" s="3">
        <v>35.9</v>
      </c>
      <c r="N1691" s="1" t="s">
        <v>21</v>
      </c>
      <c r="O1691" s="1" t="s">
        <v>37</v>
      </c>
    </row>
    <row r="1692" spans="1:15" x14ac:dyDescent="0.3">
      <c r="A1692" s="1" t="s">
        <v>4907</v>
      </c>
      <c r="B1692" s="2">
        <v>45056</v>
      </c>
      <c r="C1692" s="1" t="s">
        <v>6670</v>
      </c>
      <c r="D1692" s="1" t="s">
        <v>46</v>
      </c>
      <c r="E1692">
        <v>2023</v>
      </c>
      <c r="F1692" s="1" t="s">
        <v>1215</v>
      </c>
      <c r="G1692" s="1" t="s">
        <v>4908</v>
      </c>
      <c r="H1692" s="1" t="s">
        <v>1055</v>
      </c>
      <c r="I1692" s="1" t="s">
        <v>1056</v>
      </c>
      <c r="J1692" s="1" t="s">
        <v>87</v>
      </c>
      <c r="K1692" s="3">
        <v>33.65</v>
      </c>
      <c r="L1692">
        <v>2</v>
      </c>
      <c r="M1692" s="3">
        <v>67.3</v>
      </c>
      <c r="N1692" s="1" t="s">
        <v>21</v>
      </c>
      <c r="O1692" s="1" t="s">
        <v>193</v>
      </c>
    </row>
    <row r="1693" spans="1:15" x14ac:dyDescent="0.3">
      <c r="A1693" s="1" t="s">
        <v>4909</v>
      </c>
      <c r="B1693" s="2">
        <v>45313</v>
      </c>
      <c r="C1693" s="1" t="s">
        <v>6667</v>
      </c>
      <c r="D1693" s="1" t="s">
        <v>210</v>
      </c>
      <c r="E1693">
        <v>2024</v>
      </c>
      <c r="F1693" s="1" t="s">
        <v>265</v>
      </c>
      <c r="G1693" s="1" t="s">
        <v>266</v>
      </c>
      <c r="H1693" s="1" t="s">
        <v>1261</v>
      </c>
      <c r="I1693" s="1" t="s">
        <v>1262</v>
      </c>
      <c r="J1693" s="1" t="s">
        <v>70</v>
      </c>
      <c r="K1693" s="3">
        <v>28.38</v>
      </c>
      <c r="L1693">
        <v>2</v>
      </c>
      <c r="M1693" s="3">
        <v>56.76</v>
      </c>
      <c r="N1693" s="1" t="s">
        <v>88</v>
      </c>
      <c r="O1693" s="1" t="s">
        <v>30</v>
      </c>
    </row>
    <row r="1694" spans="1:15" x14ac:dyDescent="0.3">
      <c r="A1694" s="1" t="s">
        <v>4910</v>
      </c>
      <c r="B1694" s="2">
        <v>45783</v>
      </c>
      <c r="C1694" s="1" t="s">
        <v>6671</v>
      </c>
      <c r="D1694" s="1" t="s">
        <v>46</v>
      </c>
      <c r="E1694">
        <v>2025</v>
      </c>
      <c r="F1694" s="1" t="s">
        <v>1616</v>
      </c>
      <c r="G1694" s="1" t="s">
        <v>1617</v>
      </c>
      <c r="H1694" s="1" t="s">
        <v>2359</v>
      </c>
      <c r="I1694" s="1" t="s">
        <v>2360</v>
      </c>
      <c r="J1694" s="1" t="s">
        <v>87</v>
      </c>
      <c r="K1694" s="3">
        <v>22.52</v>
      </c>
      <c r="L1694">
        <v>1</v>
      </c>
      <c r="M1694" s="3">
        <v>22.52</v>
      </c>
      <c r="N1694" s="1" t="s">
        <v>29</v>
      </c>
      <c r="O1694" s="1" t="s">
        <v>193</v>
      </c>
    </row>
    <row r="1695" spans="1:15" x14ac:dyDescent="0.3">
      <c r="A1695" s="1" t="s">
        <v>4911</v>
      </c>
      <c r="B1695" s="2">
        <v>45105</v>
      </c>
      <c r="C1695" s="1" t="s">
        <v>6670</v>
      </c>
      <c r="D1695" s="1" t="s">
        <v>24</v>
      </c>
      <c r="E1695">
        <v>2023</v>
      </c>
      <c r="F1695" s="1" t="s">
        <v>2774</v>
      </c>
      <c r="G1695" s="1" t="s">
        <v>2775</v>
      </c>
      <c r="H1695" s="1" t="s">
        <v>1004</v>
      </c>
      <c r="I1695" s="1" t="s">
        <v>1005</v>
      </c>
      <c r="J1695" s="1" t="s">
        <v>70</v>
      </c>
      <c r="K1695" s="3">
        <v>25.35</v>
      </c>
      <c r="L1695">
        <v>2</v>
      </c>
      <c r="M1695" s="3">
        <v>50.7</v>
      </c>
      <c r="N1695" s="1" t="s">
        <v>6669</v>
      </c>
      <c r="O1695" s="1" t="s">
        <v>44</v>
      </c>
    </row>
    <row r="1696" spans="1:15" x14ac:dyDescent="0.3">
      <c r="A1696" s="1" t="s">
        <v>4912</v>
      </c>
      <c r="B1696" s="2">
        <v>45314</v>
      </c>
      <c r="C1696" s="1" t="s">
        <v>6671</v>
      </c>
      <c r="D1696" s="1" t="s">
        <v>210</v>
      </c>
      <c r="E1696">
        <v>2024</v>
      </c>
      <c r="F1696" s="1" t="s">
        <v>794</v>
      </c>
      <c r="G1696" s="1" t="s">
        <v>4913</v>
      </c>
      <c r="H1696" s="1" t="s">
        <v>4914</v>
      </c>
      <c r="I1696" s="1" t="s">
        <v>4915</v>
      </c>
      <c r="J1696" s="1" t="s">
        <v>87</v>
      </c>
      <c r="K1696" s="3">
        <v>25.1</v>
      </c>
      <c r="L1696">
        <v>2</v>
      </c>
      <c r="M1696" s="3">
        <v>50.2</v>
      </c>
      <c r="N1696" s="1" t="s">
        <v>21</v>
      </c>
      <c r="O1696" s="1" t="s">
        <v>37</v>
      </c>
    </row>
    <row r="1697" spans="1:15" x14ac:dyDescent="0.3">
      <c r="A1697" s="1" t="s">
        <v>4916</v>
      </c>
      <c r="B1697" s="2">
        <v>45437</v>
      </c>
      <c r="C1697" s="1" t="s">
        <v>6673</v>
      </c>
      <c r="D1697" s="1" t="s">
        <v>46</v>
      </c>
      <c r="E1697">
        <v>2024</v>
      </c>
      <c r="F1697" s="1" t="s">
        <v>2615</v>
      </c>
      <c r="G1697" s="1" t="s">
        <v>4917</v>
      </c>
      <c r="H1697" s="1" t="s">
        <v>905</v>
      </c>
      <c r="I1697" s="1" t="s">
        <v>906</v>
      </c>
      <c r="J1697" s="1" t="s">
        <v>87</v>
      </c>
      <c r="K1697" s="3">
        <v>33.700000000000003</v>
      </c>
      <c r="L1697">
        <v>3</v>
      </c>
      <c r="M1697" s="3">
        <v>101.1</v>
      </c>
      <c r="N1697" s="1" t="s">
        <v>29</v>
      </c>
      <c r="O1697" s="1" t="s">
        <v>37</v>
      </c>
    </row>
    <row r="1698" spans="1:15" x14ac:dyDescent="0.3">
      <c r="A1698" s="1" t="s">
        <v>4918</v>
      </c>
      <c r="B1698" s="2">
        <v>44992</v>
      </c>
      <c r="C1698" s="1" t="s">
        <v>6671</v>
      </c>
      <c r="D1698" s="1" t="s">
        <v>15</v>
      </c>
      <c r="E1698">
        <v>2023</v>
      </c>
      <c r="F1698" s="1" t="s">
        <v>3758</v>
      </c>
      <c r="G1698" s="1" t="s">
        <v>4919</v>
      </c>
      <c r="H1698" s="1" t="s">
        <v>3425</v>
      </c>
      <c r="I1698" s="1" t="s">
        <v>4920</v>
      </c>
      <c r="J1698" s="1" t="s">
        <v>51</v>
      </c>
      <c r="K1698" s="3">
        <v>35.450000000000003</v>
      </c>
      <c r="L1698">
        <v>5</v>
      </c>
      <c r="M1698" s="3">
        <v>177.25</v>
      </c>
      <c r="N1698" s="1" t="s">
        <v>29</v>
      </c>
      <c r="O1698" s="1" t="s">
        <v>30</v>
      </c>
    </row>
    <row r="1699" spans="1:15" x14ac:dyDescent="0.3">
      <c r="A1699" s="1" t="s">
        <v>4921</v>
      </c>
      <c r="B1699" s="2">
        <v>45689</v>
      </c>
      <c r="C1699" s="1" t="s">
        <v>6673</v>
      </c>
      <c r="D1699" s="1" t="s">
        <v>39</v>
      </c>
      <c r="E1699">
        <v>2025</v>
      </c>
      <c r="F1699" s="1" t="s">
        <v>814</v>
      </c>
      <c r="G1699" s="1" t="s">
        <v>1138</v>
      </c>
      <c r="H1699" s="1" t="s">
        <v>455</v>
      </c>
      <c r="I1699" s="1" t="s">
        <v>456</v>
      </c>
      <c r="J1699" s="1" t="s">
        <v>70</v>
      </c>
      <c r="K1699" s="3">
        <v>49.16</v>
      </c>
      <c r="L1699">
        <v>2</v>
      </c>
      <c r="M1699" s="3">
        <v>98.32</v>
      </c>
      <c r="N1699" s="1" t="s">
        <v>6669</v>
      </c>
      <c r="O1699" s="1" t="s">
        <v>37</v>
      </c>
    </row>
    <row r="1700" spans="1:15" x14ac:dyDescent="0.3">
      <c r="A1700" s="1" t="s">
        <v>4922</v>
      </c>
      <c r="B1700" s="2">
        <v>45479</v>
      </c>
      <c r="C1700" s="1" t="s">
        <v>6673</v>
      </c>
      <c r="D1700" s="1" t="s">
        <v>32</v>
      </c>
      <c r="E1700">
        <v>2024</v>
      </c>
      <c r="F1700" s="1" t="s">
        <v>1163</v>
      </c>
      <c r="G1700" s="1" t="s">
        <v>4923</v>
      </c>
      <c r="H1700" s="1" t="s">
        <v>1125</v>
      </c>
      <c r="I1700" s="1" t="s">
        <v>1126</v>
      </c>
      <c r="J1700" s="1" t="s">
        <v>87</v>
      </c>
      <c r="K1700" s="3">
        <v>5.88</v>
      </c>
      <c r="L1700">
        <v>3</v>
      </c>
      <c r="M1700" s="3">
        <v>17.64</v>
      </c>
      <c r="N1700" s="1" t="s">
        <v>88</v>
      </c>
      <c r="O1700" s="1" t="s">
        <v>193</v>
      </c>
    </row>
    <row r="1701" spans="1:15" x14ac:dyDescent="0.3">
      <c r="A1701" s="1" t="s">
        <v>4924</v>
      </c>
      <c r="B1701" s="2">
        <v>45579</v>
      </c>
      <c r="C1701" s="1" t="s">
        <v>6667</v>
      </c>
      <c r="D1701" s="1" t="s">
        <v>133</v>
      </c>
      <c r="E1701">
        <v>2024</v>
      </c>
      <c r="F1701" s="1" t="s">
        <v>1477</v>
      </c>
      <c r="G1701" s="1" t="s">
        <v>2392</v>
      </c>
      <c r="H1701" s="1" t="s">
        <v>2815</v>
      </c>
      <c r="I1701" s="1" t="s">
        <v>2816</v>
      </c>
      <c r="J1701" s="1" t="s">
        <v>20</v>
      </c>
      <c r="K1701" s="3">
        <v>27</v>
      </c>
      <c r="L1701">
        <v>3</v>
      </c>
      <c r="M1701" s="3">
        <v>81</v>
      </c>
      <c r="N1701" s="1" t="s">
        <v>21</v>
      </c>
      <c r="O1701" s="1" t="s">
        <v>193</v>
      </c>
    </row>
    <row r="1702" spans="1:15" x14ac:dyDescent="0.3">
      <c r="A1702" s="1" t="s">
        <v>4925</v>
      </c>
      <c r="B1702" s="2">
        <v>44818</v>
      </c>
      <c r="C1702" s="1" t="s">
        <v>6670</v>
      </c>
      <c r="D1702" s="1" t="s">
        <v>60</v>
      </c>
      <c r="E1702">
        <v>2022</v>
      </c>
      <c r="F1702" s="1" t="s">
        <v>4013</v>
      </c>
      <c r="G1702" s="1" t="s">
        <v>4014</v>
      </c>
      <c r="H1702" s="1" t="s">
        <v>598</v>
      </c>
      <c r="I1702" s="1" t="s">
        <v>4926</v>
      </c>
      <c r="J1702" s="1" t="s">
        <v>20</v>
      </c>
      <c r="K1702" s="3">
        <v>41.51</v>
      </c>
      <c r="L1702">
        <v>3</v>
      </c>
      <c r="M1702" s="3">
        <v>124.53</v>
      </c>
      <c r="N1702" s="1" t="s">
        <v>6669</v>
      </c>
      <c r="O1702" s="1" t="s">
        <v>44</v>
      </c>
    </row>
    <row r="1703" spans="1:15" x14ac:dyDescent="0.3">
      <c r="A1703" s="1" t="s">
        <v>4927</v>
      </c>
      <c r="B1703" s="2">
        <v>45173</v>
      </c>
      <c r="C1703" s="1" t="s">
        <v>6667</v>
      </c>
      <c r="D1703" s="1" t="s">
        <v>60</v>
      </c>
      <c r="E1703">
        <v>2023</v>
      </c>
      <c r="F1703" s="1" t="s">
        <v>1637</v>
      </c>
      <c r="G1703" s="1" t="s">
        <v>1638</v>
      </c>
      <c r="H1703" s="1" t="s">
        <v>955</v>
      </c>
      <c r="I1703" s="1" t="s">
        <v>956</v>
      </c>
      <c r="J1703" s="1" t="s">
        <v>70</v>
      </c>
      <c r="K1703" s="3">
        <v>5.0999999999999996</v>
      </c>
      <c r="L1703">
        <v>4</v>
      </c>
      <c r="M1703" s="3">
        <v>20.399999999999999</v>
      </c>
      <c r="N1703" s="1" t="s">
        <v>29</v>
      </c>
      <c r="O1703" s="1" t="s">
        <v>22</v>
      </c>
    </row>
    <row r="1704" spans="1:15" x14ac:dyDescent="0.3">
      <c r="A1704" s="1" t="s">
        <v>4928</v>
      </c>
      <c r="B1704" s="2">
        <v>45871</v>
      </c>
      <c r="C1704" s="1" t="s">
        <v>6673</v>
      </c>
      <c r="D1704" s="1" t="s">
        <v>90</v>
      </c>
      <c r="E1704">
        <v>2025</v>
      </c>
      <c r="F1704" s="1" t="s">
        <v>4929</v>
      </c>
      <c r="G1704" s="1" t="s">
        <v>4930</v>
      </c>
      <c r="H1704" s="1" t="s">
        <v>950</v>
      </c>
      <c r="I1704" s="1" t="s">
        <v>4931</v>
      </c>
      <c r="J1704" s="1" t="s">
        <v>20</v>
      </c>
      <c r="K1704" s="3">
        <v>32.020000000000003</v>
      </c>
      <c r="L1704">
        <v>4</v>
      </c>
      <c r="M1704" s="3">
        <v>128.08000000000001</v>
      </c>
      <c r="N1704" s="1" t="s">
        <v>29</v>
      </c>
      <c r="O1704" s="1" t="s">
        <v>30</v>
      </c>
    </row>
    <row r="1705" spans="1:15" x14ac:dyDescent="0.3">
      <c r="A1705" s="1" t="s">
        <v>4932</v>
      </c>
      <c r="B1705" s="2">
        <v>45305</v>
      </c>
      <c r="C1705" s="1" t="s">
        <v>6666</v>
      </c>
      <c r="D1705" s="1" t="s">
        <v>210</v>
      </c>
      <c r="E1705">
        <v>2024</v>
      </c>
      <c r="F1705" s="1" t="s">
        <v>4933</v>
      </c>
      <c r="G1705" s="1" t="s">
        <v>4934</v>
      </c>
      <c r="H1705" s="1" t="s">
        <v>2872</v>
      </c>
      <c r="I1705" s="1" t="s">
        <v>2873</v>
      </c>
      <c r="J1705" s="1" t="s">
        <v>87</v>
      </c>
      <c r="K1705" s="3">
        <v>20.440000000000001</v>
      </c>
      <c r="L1705">
        <v>5</v>
      </c>
      <c r="M1705" s="3">
        <v>102.2</v>
      </c>
      <c r="N1705" s="1" t="s">
        <v>21</v>
      </c>
      <c r="O1705" s="1" t="s">
        <v>95</v>
      </c>
    </row>
    <row r="1706" spans="1:15" x14ac:dyDescent="0.3">
      <c r="A1706" s="1" t="s">
        <v>4935</v>
      </c>
      <c r="B1706" s="2">
        <v>45201</v>
      </c>
      <c r="C1706" s="1" t="s">
        <v>6667</v>
      </c>
      <c r="D1706" s="1" t="s">
        <v>133</v>
      </c>
      <c r="E1706">
        <v>2023</v>
      </c>
      <c r="F1706" s="1" t="s">
        <v>1830</v>
      </c>
      <c r="G1706" s="1" t="s">
        <v>4936</v>
      </c>
      <c r="H1706" s="1" t="s">
        <v>4937</v>
      </c>
      <c r="I1706" s="1" t="s">
        <v>4938</v>
      </c>
      <c r="J1706" s="1" t="s">
        <v>20</v>
      </c>
      <c r="K1706" s="3">
        <v>31.21</v>
      </c>
      <c r="L1706">
        <v>3</v>
      </c>
      <c r="M1706" s="3">
        <v>93.63</v>
      </c>
      <c r="N1706" s="1" t="s">
        <v>21</v>
      </c>
      <c r="O1706" s="1" t="s">
        <v>193</v>
      </c>
    </row>
    <row r="1707" spans="1:15" x14ac:dyDescent="0.3">
      <c r="A1707" s="1" t="s">
        <v>4939</v>
      </c>
      <c r="B1707" s="2">
        <v>45008</v>
      </c>
      <c r="C1707" s="1" t="s">
        <v>6672</v>
      </c>
      <c r="D1707" s="1" t="s">
        <v>15</v>
      </c>
      <c r="E1707">
        <v>2023</v>
      </c>
      <c r="F1707" s="1" t="s">
        <v>463</v>
      </c>
      <c r="G1707" s="1" t="s">
        <v>3228</v>
      </c>
      <c r="H1707" s="1" t="s">
        <v>176</v>
      </c>
      <c r="I1707" s="1" t="s">
        <v>177</v>
      </c>
      <c r="J1707" s="1" t="s">
        <v>70</v>
      </c>
      <c r="K1707" s="3">
        <v>19.489999999999998</v>
      </c>
      <c r="L1707">
        <v>3</v>
      </c>
      <c r="M1707" s="3">
        <v>58.47</v>
      </c>
      <c r="N1707" s="1" t="s">
        <v>6669</v>
      </c>
      <c r="O1707" s="1" t="s">
        <v>22</v>
      </c>
    </row>
    <row r="1708" spans="1:15" x14ac:dyDescent="0.3">
      <c r="A1708" s="1" t="s">
        <v>4940</v>
      </c>
      <c r="B1708" s="2">
        <v>45174</v>
      </c>
      <c r="C1708" s="1" t="s">
        <v>6671</v>
      </c>
      <c r="D1708" s="1" t="s">
        <v>60</v>
      </c>
      <c r="E1708">
        <v>2023</v>
      </c>
      <c r="F1708" s="1" t="s">
        <v>1508</v>
      </c>
      <c r="G1708" s="1" t="s">
        <v>1509</v>
      </c>
      <c r="H1708" s="1" t="s">
        <v>104</v>
      </c>
      <c r="I1708" s="1" t="s">
        <v>2445</v>
      </c>
      <c r="J1708" s="1" t="s">
        <v>70</v>
      </c>
      <c r="K1708" s="3">
        <v>10.09</v>
      </c>
      <c r="L1708">
        <v>3</v>
      </c>
      <c r="M1708" s="3">
        <v>30.27</v>
      </c>
      <c r="N1708" s="1" t="s">
        <v>29</v>
      </c>
      <c r="O1708" s="1" t="s">
        <v>95</v>
      </c>
    </row>
    <row r="1709" spans="1:15" x14ac:dyDescent="0.3">
      <c r="A1709" s="1" t="s">
        <v>4941</v>
      </c>
      <c r="B1709" s="2">
        <v>45477</v>
      </c>
      <c r="C1709" s="1" t="s">
        <v>6672</v>
      </c>
      <c r="D1709" s="1" t="s">
        <v>32</v>
      </c>
      <c r="E1709">
        <v>2024</v>
      </c>
      <c r="F1709" s="1" t="s">
        <v>2838</v>
      </c>
      <c r="G1709" s="1" t="s">
        <v>3069</v>
      </c>
      <c r="H1709" s="1" t="s">
        <v>3557</v>
      </c>
      <c r="I1709" s="1" t="s">
        <v>4942</v>
      </c>
      <c r="J1709" s="1" t="s">
        <v>20</v>
      </c>
      <c r="K1709" s="3">
        <v>39.78</v>
      </c>
      <c r="L1709">
        <v>5</v>
      </c>
      <c r="M1709" s="3">
        <v>198.9</v>
      </c>
      <c r="N1709" s="1" t="s">
        <v>21</v>
      </c>
      <c r="O1709" s="1" t="s">
        <v>95</v>
      </c>
    </row>
    <row r="1710" spans="1:15" x14ac:dyDescent="0.3">
      <c r="A1710" s="1" t="s">
        <v>4943</v>
      </c>
      <c r="B1710" s="2">
        <v>45208</v>
      </c>
      <c r="C1710" s="1" t="s">
        <v>6667</v>
      </c>
      <c r="D1710" s="1" t="s">
        <v>133</v>
      </c>
      <c r="E1710">
        <v>2023</v>
      </c>
      <c r="F1710" s="1" t="s">
        <v>139</v>
      </c>
      <c r="G1710" s="1" t="s">
        <v>4944</v>
      </c>
      <c r="H1710" s="1" t="s">
        <v>3778</v>
      </c>
      <c r="I1710" s="1" t="s">
        <v>3779</v>
      </c>
      <c r="J1710" s="1" t="s">
        <v>70</v>
      </c>
      <c r="K1710" s="3">
        <v>10.43</v>
      </c>
      <c r="L1710">
        <v>3</v>
      </c>
      <c r="M1710" s="3">
        <v>31.29</v>
      </c>
      <c r="N1710" s="1" t="s">
        <v>6669</v>
      </c>
      <c r="O1710" s="1" t="s">
        <v>30</v>
      </c>
    </row>
    <row r="1711" spans="1:15" x14ac:dyDescent="0.3">
      <c r="A1711" s="1" t="s">
        <v>4945</v>
      </c>
      <c r="B1711" s="2">
        <v>44851</v>
      </c>
      <c r="C1711" s="1" t="s">
        <v>6667</v>
      </c>
      <c r="D1711" s="1" t="s">
        <v>133</v>
      </c>
      <c r="E1711">
        <v>2022</v>
      </c>
      <c r="F1711" s="1" t="s">
        <v>216</v>
      </c>
      <c r="G1711" s="1" t="s">
        <v>3201</v>
      </c>
      <c r="H1711" s="1" t="s">
        <v>2174</v>
      </c>
      <c r="I1711" s="1" t="s">
        <v>4202</v>
      </c>
      <c r="J1711" s="1" t="s">
        <v>87</v>
      </c>
      <c r="K1711" s="3">
        <v>25.63</v>
      </c>
      <c r="L1711">
        <v>2</v>
      </c>
      <c r="M1711" s="3">
        <v>51.26</v>
      </c>
      <c r="N1711" s="1" t="s">
        <v>6669</v>
      </c>
      <c r="O1711" s="1" t="s">
        <v>44</v>
      </c>
    </row>
    <row r="1712" spans="1:15" x14ac:dyDescent="0.3">
      <c r="A1712" s="1" t="s">
        <v>4946</v>
      </c>
      <c r="B1712" s="2">
        <v>44935</v>
      </c>
      <c r="C1712" s="1" t="s">
        <v>6667</v>
      </c>
      <c r="D1712" s="1" t="s">
        <v>210</v>
      </c>
      <c r="E1712">
        <v>2023</v>
      </c>
      <c r="F1712" s="1" t="s">
        <v>2266</v>
      </c>
      <c r="G1712" s="1" t="s">
        <v>2930</v>
      </c>
      <c r="H1712" s="1" t="s">
        <v>85</v>
      </c>
      <c r="I1712" s="1" t="s">
        <v>4947</v>
      </c>
      <c r="J1712" s="1" t="s">
        <v>87</v>
      </c>
      <c r="K1712" s="3">
        <v>23.01</v>
      </c>
      <c r="L1712">
        <v>1</v>
      </c>
      <c r="M1712" s="3">
        <v>23.01</v>
      </c>
      <c r="N1712" s="1" t="s">
        <v>29</v>
      </c>
      <c r="O1712" s="1" t="s">
        <v>52</v>
      </c>
    </row>
    <row r="1713" spans="1:15" x14ac:dyDescent="0.3">
      <c r="A1713" s="1" t="s">
        <v>4948</v>
      </c>
      <c r="B1713" s="2">
        <v>45714</v>
      </c>
      <c r="C1713" s="1" t="s">
        <v>6670</v>
      </c>
      <c r="D1713" s="1" t="s">
        <v>39</v>
      </c>
      <c r="E1713">
        <v>2025</v>
      </c>
      <c r="F1713" s="1" t="s">
        <v>3098</v>
      </c>
      <c r="G1713" s="1" t="s">
        <v>3099</v>
      </c>
      <c r="H1713" s="1" t="s">
        <v>717</v>
      </c>
      <c r="I1713" s="1" t="s">
        <v>718</v>
      </c>
      <c r="J1713" s="1" t="s">
        <v>51</v>
      </c>
      <c r="K1713" s="3">
        <v>39.799999999999997</v>
      </c>
      <c r="L1713">
        <v>1</v>
      </c>
      <c r="M1713" s="3">
        <v>39.799999999999997</v>
      </c>
      <c r="N1713" s="1" t="s">
        <v>21</v>
      </c>
      <c r="O1713" s="1" t="s">
        <v>80</v>
      </c>
    </row>
    <row r="1714" spans="1:15" x14ac:dyDescent="0.3">
      <c r="A1714" s="1" t="s">
        <v>4949</v>
      </c>
      <c r="B1714" s="2">
        <v>45313</v>
      </c>
      <c r="C1714" s="1" t="s">
        <v>6667</v>
      </c>
      <c r="D1714" s="1" t="s">
        <v>210</v>
      </c>
      <c r="E1714">
        <v>2024</v>
      </c>
      <c r="F1714" s="1" t="s">
        <v>102</v>
      </c>
      <c r="G1714" s="1" t="s">
        <v>4319</v>
      </c>
      <c r="H1714" s="1" t="s">
        <v>4479</v>
      </c>
      <c r="I1714" s="1" t="s">
        <v>4795</v>
      </c>
      <c r="J1714" s="1" t="s">
        <v>70</v>
      </c>
      <c r="K1714" s="3">
        <v>14.61</v>
      </c>
      <c r="L1714">
        <v>2</v>
      </c>
      <c r="M1714" s="3">
        <v>29.22</v>
      </c>
      <c r="N1714" s="1" t="s">
        <v>6669</v>
      </c>
      <c r="O1714" s="1" t="s">
        <v>80</v>
      </c>
    </row>
    <row r="1715" spans="1:15" x14ac:dyDescent="0.3">
      <c r="A1715" s="1" t="s">
        <v>4950</v>
      </c>
      <c r="B1715" s="2">
        <v>45808</v>
      </c>
      <c r="C1715" s="1" t="s">
        <v>6673</v>
      </c>
      <c r="D1715" s="1" t="s">
        <v>46</v>
      </c>
      <c r="E1715">
        <v>2025</v>
      </c>
      <c r="F1715" s="1" t="s">
        <v>3177</v>
      </c>
      <c r="G1715" s="1" t="s">
        <v>3178</v>
      </c>
      <c r="H1715" s="1" t="s">
        <v>1205</v>
      </c>
      <c r="I1715" s="1" t="s">
        <v>4786</v>
      </c>
      <c r="J1715" s="1" t="s">
        <v>70</v>
      </c>
      <c r="K1715" s="3">
        <v>17.12</v>
      </c>
      <c r="L1715">
        <v>4</v>
      </c>
      <c r="M1715" s="3">
        <v>68.48</v>
      </c>
      <c r="N1715" s="1" t="s">
        <v>21</v>
      </c>
      <c r="O1715" s="1" t="s">
        <v>22</v>
      </c>
    </row>
    <row r="1716" spans="1:15" x14ac:dyDescent="0.3">
      <c r="A1716" s="1" t="s">
        <v>4951</v>
      </c>
      <c r="B1716" s="2">
        <v>45225</v>
      </c>
      <c r="C1716" s="1" t="s">
        <v>6672</v>
      </c>
      <c r="D1716" s="1" t="s">
        <v>133</v>
      </c>
      <c r="E1716">
        <v>2023</v>
      </c>
      <c r="F1716" s="1" t="s">
        <v>368</v>
      </c>
      <c r="G1716" s="1" t="s">
        <v>369</v>
      </c>
      <c r="H1716" s="1" t="s">
        <v>4441</v>
      </c>
      <c r="I1716" s="1" t="s">
        <v>4442</v>
      </c>
      <c r="J1716" s="1" t="s">
        <v>70</v>
      </c>
      <c r="K1716" s="3">
        <v>8.17</v>
      </c>
      <c r="L1716">
        <v>5</v>
      </c>
      <c r="M1716" s="3">
        <v>40.85</v>
      </c>
      <c r="N1716" s="1" t="s">
        <v>6669</v>
      </c>
      <c r="O1716" s="1" t="s">
        <v>30</v>
      </c>
    </row>
    <row r="1717" spans="1:15" x14ac:dyDescent="0.3">
      <c r="A1717" s="1" t="s">
        <v>4952</v>
      </c>
      <c r="B1717" s="2">
        <v>45597</v>
      </c>
      <c r="C1717" s="1" t="s">
        <v>6668</v>
      </c>
      <c r="D1717" s="1" t="s">
        <v>54</v>
      </c>
      <c r="E1717">
        <v>2024</v>
      </c>
      <c r="F1717" s="1" t="s">
        <v>2884</v>
      </c>
      <c r="G1717" s="1" t="s">
        <v>2885</v>
      </c>
      <c r="H1717" s="1" t="s">
        <v>2252</v>
      </c>
      <c r="I1717" s="1" t="s">
        <v>2253</v>
      </c>
      <c r="J1717" s="1" t="s">
        <v>20</v>
      </c>
      <c r="K1717" s="3">
        <v>24.01</v>
      </c>
      <c r="L1717">
        <v>5</v>
      </c>
      <c r="M1717" s="3">
        <v>120.05</v>
      </c>
      <c r="N1717" s="1" t="s">
        <v>29</v>
      </c>
      <c r="O1717" s="1" t="s">
        <v>44</v>
      </c>
    </row>
    <row r="1718" spans="1:15" x14ac:dyDescent="0.3">
      <c r="A1718" s="1" t="s">
        <v>4953</v>
      </c>
      <c r="B1718" s="2">
        <v>45308</v>
      </c>
      <c r="C1718" s="1" t="s">
        <v>6670</v>
      </c>
      <c r="D1718" s="1" t="s">
        <v>210</v>
      </c>
      <c r="E1718">
        <v>2024</v>
      </c>
      <c r="F1718" s="1" t="s">
        <v>300</v>
      </c>
      <c r="G1718" s="1" t="s">
        <v>301</v>
      </c>
      <c r="H1718" s="1" t="s">
        <v>435</v>
      </c>
      <c r="I1718" s="1" t="s">
        <v>436</v>
      </c>
      <c r="J1718" s="1" t="s">
        <v>20</v>
      </c>
      <c r="K1718" s="3">
        <v>16.88</v>
      </c>
      <c r="L1718">
        <v>4</v>
      </c>
      <c r="M1718" s="3">
        <v>67.52</v>
      </c>
      <c r="N1718" s="1" t="s">
        <v>29</v>
      </c>
      <c r="O1718" s="1" t="s">
        <v>193</v>
      </c>
    </row>
    <row r="1719" spans="1:15" x14ac:dyDescent="0.3">
      <c r="A1719" s="1" t="s">
        <v>4954</v>
      </c>
      <c r="B1719" s="2">
        <v>45172</v>
      </c>
      <c r="C1719" s="1" t="s">
        <v>6666</v>
      </c>
      <c r="D1719" s="1" t="s">
        <v>60</v>
      </c>
      <c r="E1719">
        <v>2023</v>
      </c>
      <c r="F1719" s="1" t="s">
        <v>2967</v>
      </c>
      <c r="G1719" s="1" t="s">
        <v>4955</v>
      </c>
      <c r="H1719" s="1" t="s">
        <v>4956</v>
      </c>
      <c r="I1719" s="1" t="s">
        <v>4957</v>
      </c>
      <c r="J1719" s="1" t="s">
        <v>70</v>
      </c>
      <c r="K1719" s="3">
        <v>25.26</v>
      </c>
      <c r="L1719">
        <v>1</v>
      </c>
      <c r="M1719" s="3">
        <v>25.26</v>
      </c>
      <c r="N1719" s="1" t="s">
        <v>88</v>
      </c>
      <c r="O1719" s="1" t="s">
        <v>22</v>
      </c>
    </row>
    <row r="1720" spans="1:15" x14ac:dyDescent="0.3">
      <c r="A1720" s="1" t="s">
        <v>4958</v>
      </c>
      <c r="B1720" s="2">
        <v>45137</v>
      </c>
      <c r="C1720" s="1" t="s">
        <v>6666</v>
      </c>
      <c r="D1720" s="1" t="s">
        <v>32</v>
      </c>
      <c r="E1720">
        <v>2023</v>
      </c>
      <c r="F1720" s="1" t="s">
        <v>2045</v>
      </c>
      <c r="G1720" s="1" t="s">
        <v>4240</v>
      </c>
      <c r="H1720" s="1" t="s">
        <v>3747</v>
      </c>
      <c r="I1720" s="1" t="s">
        <v>4959</v>
      </c>
      <c r="J1720" s="1" t="s">
        <v>20</v>
      </c>
      <c r="K1720" s="3">
        <v>28.1</v>
      </c>
      <c r="L1720">
        <v>2</v>
      </c>
      <c r="M1720" s="3">
        <v>56.2</v>
      </c>
      <c r="N1720" s="1" t="s">
        <v>6669</v>
      </c>
      <c r="O1720" s="1" t="s">
        <v>22</v>
      </c>
    </row>
    <row r="1721" spans="1:15" x14ac:dyDescent="0.3">
      <c r="A1721" s="1" t="s">
        <v>4960</v>
      </c>
      <c r="B1721" s="2">
        <v>45642</v>
      </c>
      <c r="C1721" s="1" t="s">
        <v>6667</v>
      </c>
      <c r="D1721" s="1" t="s">
        <v>107</v>
      </c>
      <c r="E1721">
        <v>2024</v>
      </c>
      <c r="F1721" s="1" t="s">
        <v>250</v>
      </c>
      <c r="G1721" s="1" t="s">
        <v>251</v>
      </c>
      <c r="H1721" s="1" t="s">
        <v>2070</v>
      </c>
      <c r="I1721" s="1" t="s">
        <v>2928</v>
      </c>
      <c r="J1721" s="1" t="s">
        <v>70</v>
      </c>
      <c r="K1721" s="3">
        <v>48.84</v>
      </c>
      <c r="L1721">
        <v>4</v>
      </c>
      <c r="M1721" s="3">
        <v>195.36</v>
      </c>
      <c r="N1721" s="1" t="s">
        <v>6669</v>
      </c>
      <c r="O1721" s="1" t="s">
        <v>30</v>
      </c>
    </row>
    <row r="1722" spans="1:15" x14ac:dyDescent="0.3">
      <c r="A1722" s="1" t="s">
        <v>4961</v>
      </c>
      <c r="B1722" s="2">
        <v>45097</v>
      </c>
      <c r="C1722" s="1" t="s">
        <v>6671</v>
      </c>
      <c r="D1722" s="1" t="s">
        <v>24</v>
      </c>
      <c r="E1722">
        <v>2023</v>
      </c>
      <c r="F1722" s="1" t="s">
        <v>195</v>
      </c>
      <c r="G1722" s="1" t="s">
        <v>3790</v>
      </c>
      <c r="H1722" s="1" t="s">
        <v>4962</v>
      </c>
      <c r="I1722" s="1" t="s">
        <v>4963</v>
      </c>
      <c r="J1722" s="1" t="s">
        <v>87</v>
      </c>
      <c r="K1722" s="3">
        <v>8.8000000000000007</v>
      </c>
      <c r="L1722">
        <v>1</v>
      </c>
      <c r="M1722" s="3">
        <v>8.8000000000000007</v>
      </c>
      <c r="N1722" s="1" t="s">
        <v>21</v>
      </c>
      <c r="O1722" s="1" t="s">
        <v>37</v>
      </c>
    </row>
    <row r="1723" spans="1:15" x14ac:dyDescent="0.3">
      <c r="A1723" s="1" t="s">
        <v>4964</v>
      </c>
      <c r="B1723" s="2">
        <v>45775</v>
      </c>
      <c r="C1723" s="1" t="s">
        <v>6667</v>
      </c>
      <c r="D1723" s="1" t="s">
        <v>82</v>
      </c>
      <c r="E1723">
        <v>2025</v>
      </c>
      <c r="F1723" s="1" t="s">
        <v>788</v>
      </c>
      <c r="G1723" s="1" t="s">
        <v>1660</v>
      </c>
      <c r="H1723" s="1" t="s">
        <v>3149</v>
      </c>
      <c r="I1723" s="1" t="s">
        <v>3454</v>
      </c>
      <c r="J1723" s="1" t="s">
        <v>51</v>
      </c>
      <c r="K1723" s="3">
        <v>34.5</v>
      </c>
      <c r="L1723">
        <v>5</v>
      </c>
      <c r="M1723" s="3">
        <v>172.5</v>
      </c>
      <c r="N1723" s="1" t="s">
        <v>6669</v>
      </c>
      <c r="O1723" s="1" t="s">
        <v>37</v>
      </c>
    </row>
    <row r="1724" spans="1:15" x14ac:dyDescent="0.3">
      <c r="A1724" s="1" t="s">
        <v>4965</v>
      </c>
      <c r="B1724" s="2">
        <v>45130</v>
      </c>
      <c r="C1724" s="1" t="s">
        <v>6666</v>
      </c>
      <c r="D1724" s="1" t="s">
        <v>32</v>
      </c>
      <c r="E1724">
        <v>2023</v>
      </c>
      <c r="F1724" s="1" t="s">
        <v>2206</v>
      </c>
      <c r="G1724" s="1" t="s">
        <v>4966</v>
      </c>
      <c r="H1724" s="1" t="s">
        <v>1140</v>
      </c>
      <c r="I1724" s="1" t="s">
        <v>3193</v>
      </c>
      <c r="J1724" s="1" t="s">
        <v>20</v>
      </c>
      <c r="K1724" s="3">
        <v>42.23</v>
      </c>
      <c r="L1724">
        <v>1</v>
      </c>
      <c r="M1724" s="3">
        <v>42.23</v>
      </c>
      <c r="N1724" s="1" t="s">
        <v>21</v>
      </c>
      <c r="O1724" s="1" t="s">
        <v>193</v>
      </c>
    </row>
    <row r="1725" spans="1:15" x14ac:dyDescent="0.3">
      <c r="A1725" s="1" t="s">
        <v>4967</v>
      </c>
      <c r="B1725" s="2">
        <v>44812</v>
      </c>
      <c r="C1725" s="1" t="s">
        <v>6672</v>
      </c>
      <c r="D1725" s="1" t="s">
        <v>60</v>
      </c>
      <c r="E1725">
        <v>2022</v>
      </c>
      <c r="F1725" s="1" t="s">
        <v>2790</v>
      </c>
      <c r="G1725" s="1" t="s">
        <v>2791</v>
      </c>
      <c r="H1725" s="1" t="s">
        <v>2319</v>
      </c>
      <c r="I1725" s="1" t="s">
        <v>2320</v>
      </c>
      <c r="J1725" s="1" t="s">
        <v>51</v>
      </c>
      <c r="K1725" s="3">
        <v>28.52</v>
      </c>
      <c r="L1725">
        <v>1</v>
      </c>
      <c r="M1725" s="3">
        <v>28.52</v>
      </c>
      <c r="N1725" s="1" t="s">
        <v>6669</v>
      </c>
      <c r="O1725" s="1" t="s">
        <v>22</v>
      </c>
    </row>
    <row r="1726" spans="1:15" x14ac:dyDescent="0.3">
      <c r="A1726" s="1" t="s">
        <v>4968</v>
      </c>
      <c r="B1726" s="2">
        <v>45201</v>
      </c>
      <c r="C1726" s="1" t="s">
        <v>6667</v>
      </c>
      <c r="D1726" s="1" t="s">
        <v>133</v>
      </c>
      <c r="E1726">
        <v>2023</v>
      </c>
      <c r="F1726" s="1" t="s">
        <v>3712</v>
      </c>
      <c r="G1726" s="1" t="s">
        <v>4969</v>
      </c>
      <c r="H1726" s="1" t="s">
        <v>3952</v>
      </c>
      <c r="I1726" s="1" t="s">
        <v>4970</v>
      </c>
      <c r="J1726" s="1" t="s">
        <v>20</v>
      </c>
      <c r="K1726" s="3">
        <v>28.17</v>
      </c>
      <c r="L1726">
        <v>2</v>
      </c>
      <c r="M1726" s="3">
        <v>56.34</v>
      </c>
      <c r="N1726" s="1" t="s">
        <v>21</v>
      </c>
      <c r="O1726" s="1" t="s">
        <v>52</v>
      </c>
    </row>
    <row r="1727" spans="1:15" x14ac:dyDescent="0.3">
      <c r="A1727" s="1" t="s">
        <v>4971</v>
      </c>
      <c r="B1727" s="2">
        <v>44959</v>
      </c>
      <c r="C1727" s="1" t="s">
        <v>6672</v>
      </c>
      <c r="D1727" s="1" t="s">
        <v>39</v>
      </c>
      <c r="E1727">
        <v>2023</v>
      </c>
      <c r="F1727" s="1" t="s">
        <v>3653</v>
      </c>
      <c r="G1727" s="1" t="s">
        <v>3654</v>
      </c>
      <c r="H1727" s="1" t="s">
        <v>2539</v>
      </c>
      <c r="I1727" s="1" t="s">
        <v>4972</v>
      </c>
      <c r="J1727" s="1" t="s">
        <v>70</v>
      </c>
      <c r="K1727" s="3">
        <v>7.83</v>
      </c>
      <c r="L1727">
        <v>2</v>
      </c>
      <c r="M1727" s="3">
        <v>15.66</v>
      </c>
      <c r="N1727" s="1" t="s">
        <v>21</v>
      </c>
      <c r="O1727" s="1" t="s">
        <v>30</v>
      </c>
    </row>
    <row r="1728" spans="1:15" x14ac:dyDescent="0.3">
      <c r="A1728" s="1" t="s">
        <v>4973</v>
      </c>
      <c r="B1728" s="2">
        <v>45279</v>
      </c>
      <c r="C1728" s="1" t="s">
        <v>6671</v>
      </c>
      <c r="D1728" s="1" t="s">
        <v>107</v>
      </c>
      <c r="E1728">
        <v>2023</v>
      </c>
      <c r="F1728" s="1" t="s">
        <v>1770</v>
      </c>
      <c r="G1728" s="1" t="s">
        <v>1771</v>
      </c>
      <c r="H1728" s="1" t="s">
        <v>4828</v>
      </c>
      <c r="I1728" s="1" t="s">
        <v>4829</v>
      </c>
      <c r="J1728" s="1" t="s">
        <v>20</v>
      </c>
      <c r="K1728" s="3">
        <v>13.35</v>
      </c>
      <c r="L1728">
        <v>2</v>
      </c>
      <c r="M1728" s="3">
        <v>26.7</v>
      </c>
      <c r="N1728" s="1" t="s">
        <v>6669</v>
      </c>
      <c r="O1728" s="1" t="s">
        <v>22</v>
      </c>
    </row>
    <row r="1729" spans="1:15" x14ac:dyDescent="0.3">
      <c r="A1729" s="1" t="s">
        <v>4974</v>
      </c>
      <c r="B1729" s="2">
        <v>45490</v>
      </c>
      <c r="C1729" s="1" t="s">
        <v>6670</v>
      </c>
      <c r="D1729" s="1" t="s">
        <v>32</v>
      </c>
      <c r="E1729">
        <v>2024</v>
      </c>
      <c r="F1729" s="1" t="s">
        <v>1063</v>
      </c>
      <c r="G1729" s="1" t="s">
        <v>2524</v>
      </c>
      <c r="H1729" s="1" t="s">
        <v>4541</v>
      </c>
      <c r="I1729" s="1" t="s">
        <v>4542</v>
      </c>
      <c r="J1729" s="1" t="s">
        <v>20</v>
      </c>
      <c r="K1729" s="3">
        <v>7.57</v>
      </c>
      <c r="L1729">
        <v>2</v>
      </c>
      <c r="M1729" s="3">
        <v>15.14</v>
      </c>
      <c r="N1729" s="1" t="s">
        <v>6669</v>
      </c>
      <c r="O1729" s="1" t="s">
        <v>193</v>
      </c>
    </row>
    <row r="1730" spans="1:15" x14ac:dyDescent="0.3">
      <c r="A1730" s="1" t="s">
        <v>4975</v>
      </c>
      <c r="B1730" s="2">
        <v>45274</v>
      </c>
      <c r="C1730" s="1" t="s">
        <v>6672</v>
      </c>
      <c r="D1730" s="1" t="s">
        <v>107</v>
      </c>
      <c r="E1730">
        <v>2023</v>
      </c>
      <c r="F1730" s="1" t="s">
        <v>3958</v>
      </c>
      <c r="G1730" s="1" t="s">
        <v>4976</v>
      </c>
      <c r="H1730" s="1" t="s">
        <v>1378</v>
      </c>
      <c r="I1730" s="1" t="s">
        <v>1379</v>
      </c>
      <c r="J1730" s="1" t="s">
        <v>70</v>
      </c>
      <c r="K1730" s="3">
        <v>22.66</v>
      </c>
      <c r="L1730">
        <v>2</v>
      </c>
      <c r="M1730" s="3">
        <v>45.32</v>
      </c>
      <c r="N1730" s="1" t="s">
        <v>21</v>
      </c>
      <c r="O1730" s="1" t="s">
        <v>30</v>
      </c>
    </row>
    <row r="1731" spans="1:15" x14ac:dyDescent="0.3">
      <c r="A1731" s="1" t="s">
        <v>4977</v>
      </c>
      <c r="B1731" s="2">
        <v>45190</v>
      </c>
      <c r="C1731" s="1" t="s">
        <v>6672</v>
      </c>
      <c r="D1731" s="1" t="s">
        <v>60</v>
      </c>
      <c r="E1731">
        <v>2023</v>
      </c>
      <c r="F1731" s="1" t="s">
        <v>1555</v>
      </c>
      <c r="G1731" s="1" t="s">
        <v>4978</v>
      </c>
      <c r="H1731" s="1" t="s">
        <v>68</v>
      </c>
      <c r="I1731" s="1" t="s">
        <v>2610</v>
      </c>
      <c r="J1731" s="1" t="s">
        <v>20</v>
      </c>
      <c r="K1731" s="3">
        <v>43.44</v>
      </c>
      <c r="L1731">
        <v>1</v>
      </c>
      <c r="M1731" s="3">
        <v>43.44</v>
      </c>
      <c r="N1731" s="1" t="s">
        <v>29</v>
      </c>
      <c r="O1731" s="1" t="s">
        <v>22</v>
      </c>
    </row>
    <row r="1732" spans="1:15" x14ac:dyDescent="0.3">
      <c r="A1732" s="1" t="s">
        <v>4979</v>
      </c>
      <c r="B1732" s="2">
        <v>45129</v>
      </c>
      <c r="C1732" s="1" t="s">
        <v>6673</v>
      </c>
      <c r="D1732" s="1" t="s">
        <v>32</v>
      </c>
      <c r="E1732">
        <v>2023</v>
      </c>
      <c r="F1732" s="1" t="s">
        <v>3302</v>
      </c>
      <c r="G1732" s="1" t="s">
        <v>4429</v>
      </c>
      <c r="H1732" s="1" t="s">
        <v>57</v>
      </c>
      <c r="I1732" s="1" t="s">
        <v>58</v>
      </c>
      <c r="J1732" s="1" t="s">
        <v>87</v>
      </c>
      <c r="K1732" s="3">
        <v>15.01</v>
      </c>
      <c r="L1732">
        <v>2</v>
      </c>
      <c r="M1732" s="3">
        <v>30.02</v>
      </c>
      <c r="N1732" s="1" t="s">
        <v>21</v>
      </c>
      <c r="O1732" s="1" t="s">
        <v>44</v>
      </c>
    </row>
    <row r="1733" spans="1:15" x14ac:dyDescent="0.3">
      <c r="A1733" s="1" t="s">
        <v>4980</v>
      </c>
      <c r="B1733" s="2">
        <v>45868</v>
      </c>
      <c r="C1733" s="1" t="s">
        <v>6670</v>
      </c>
      <c r="D1733" s="1" t="s">
        <v>32</v>
      </c>
      <c r="E1733">
        <v>2025</v>
      </c>
      <c r="F1733" s="1" t="s">
        <v>1192</v>
      </c>
      <c r="G1733" s="1" t="s">
        <v>4746</v>
      </c>
      <c r="H1733" s="1" t="s">
        <v>1334</v>
      </c>
      <c r="I1733" s="1" t="s">
        <v>1335</v>
      </c>
      <c r="J1733" s="1" t="s">
        <v>20</v>
      </c>
      <c r="K1733" s="3">
        <v>5.85</v>
      </c>
      <c r="L1733">
        <v>4</v>
      </c>
      <c r="M1733" s="3">
        <v>23.4</v>
      </c>
      <c r="N1733" s="1" t="s">
        <v>6669</v>
      </c>
      <c r="O1733" s="1" t="s">
        <v>37</v>
      </c>
    </row>
    <row r="1734" spans="1:15" x14ac:dyDescent="0.3">
      <c r="A1734" s="1" t="s">
        <v>4981</v>
      </c>
      <c r="B1734" s="2">
        <v>45180</v>
      </c>
      <c r="C1734" s="1" t="s">
        <v>6667</v>
      </c>
      <c r="D1734" s="1" t="s">
        <v>60</v>
      </c>
      <c r="E1734">
        <v>2023</v>
      </c>
      <c r="F1734" s="1" t="s">
        <v>3824</v>
      </c>
      <c r="G1734" s="1" t="s">
        <v>4982</v>
      </c>
      <c r="H1734" s="1" t="s">
        <v>645</v>
      </c>
      <c r="I1734" s="1" t="s">
        <v>4833</v>
      </c>
      <c r="J1734" s="1" t="s">
        <v>20</v>
      </c>
      <c r="K1734" s="3">
        <v>16.989999999999998</v>
      </c>
      <c r="L1734">
        <v>4</v>
      </c>
      <c r="M1734" s="3">
        <v>67.959999999999994</v>
      </c>
      <c r="N1734" s="1" t="s">
        <v>6669</v>
      </c>
      <c r="O1734" s="1" t="s">
        <v>44</v>
      </c>
    </row>
    <row r="1735" spans="1:15" x14ac:dyDescent="0.3">
      <c r="A1735" s="1" t="s">
        <v>4983</v>
      </c>
      <c r="B1735" s="2">
        <v>44856</v>
      </c>
      <c r="C1735" s="1" t="s">
        <v>6673</v>
      </c>
      <c r="D1735" s="1" t="s">
        <v>133</v>
      </c>
      <c r="E1735">
        <v>2022</v>
      </c>
      <c r="F1735" s="1" t="s">
        <v>583</v>
      </c>
      <c r="G1735" s="1" t="s">
        <v>584</v>
      </c>
      <c r="H1735" s="1" t="s">
        <v>478</v>
      </c>
      <c r="I1735" s="1" t="s">
        <v>479</v>
      </c>
      <c r="J1735" s="1" t="s">
        <v>51</v>
      </c>
      <c r="K1735" s="3">
        <v>32.229999999999997</v>
      </c>
      <c r="L1735">
        <v>1</v>
      </c>
      <c r="M1735" s="3">
        <v>32.229999999999997</v>
      </c>
      <c r="N1735" s="1" t="s">
        <v>6669</v>
      </c>
      <c r="O1735" s="1" t="s">
        <v>37</v>
      </c>
    </row>
    <row r="1736" spans="1:15" x14ac:dyDescent="0.3">
      <c r="A1736" s="1" t="s">
        <v>4984</v>
      </c>
      <c r="B1736" s="2">
        <v>45001</v>
      </c>
      <c r="C1736" s="1" t="s">
        <v>6672</v>
      </c>
      <c r="D1736" s="1" t="s">
        <v>15</v>
      </c>
      <c r="E1736">
        <v>2023</v>
      </c>
      <c r="F1736" s="1" t="s">
        <v>3523</v>
      </c>
      <c r="G1736" s="1" t="s">
        <v>3524</v>
      </c>
      <c r="H1736" s="1" t="s">
        <v>2290</v>
      </c>
      <c r="I1736" s="1" t="s">
        <v>4985</v>
      </c>
      <c r="J1736" s="1" t="s">
        <v>20</v>
      </c>
      <c r="K1736" s="3">
        <v>48.53</v>
      </c>
      <c r="L1736">
        <v>1</v>
      </c>
      <c r="M1736" s="3">
        <v>48.53</v>
      </c>
      <c r="N1736" s="1" t="s">
        <v>6669</v>
      </c>
      <c r="O1736" s="1" t="s">
        <v>37</v>
      </c>
    </row>
    <row r="1737" spans="1:15" x14ac:dyDescent="0.3">
      <c r="A1737" s="1" t="s">
        <v>4986</v>
      </c>
      <c r="B1737" s="2">
        <v>45269</v>
      </c>
      <c r="C1737" s="1" t="s">
        <v>6673</v>
      </c>
      <c r="D1737" s="1" t="s">
        <v>107</v>
      </c>
      <c r="E1737">
        <v>2023</v>
      </c>
      <c r="F1737" s="1" t="s">
        <v>3085</v>
      </c>
      <c r="G1737" s="1" t="s">
        <v>3086</v>
      </c>
      <c r="H1737" s="1" t="s">
        <v>598</v>
      </c>
      <c r="I1737" s="1" t="s">
        <v>4926</v>
      </c>
      <c r="J1737" s="1" t="s">
        <v>87</v>
      </c>
      <c r="K1737" s="3">
        <v>41.96</v>
      </c>
      <c r="L1737">
        <v>3</v>
      </c>
      <c r="M1737" s="3">
        <v>125.88</v>
      </c>
      <c r="N1737" s="1" t="s">
        <v>21</v>
      </c>
      <c r="O1737" s="1" t="s">
        <v>193</v>
      </c>
    </row>
    <row r="1738" spans="1:15" x14ac:dyDescent="0.3">
      <c r="A1738" s="1" t="s">
        <v>4987</v>
      </c>
      <c r="B1738" s="2">
        <v>44884</v>
      </c>
      <c r="C1738" s="1" t="s">
        <v>6673</v>
      </c>
      <c r="D1738" s="1" t="s">
        <v>54</v>
      </c>
      <c r="E1738">
        <v>2022</v>
      </c>
      <c r="F1738" s="1" t="s">
        <v>1596</v>
      </c>
      <c r="G1738" s="1" t="s">
        <v>1597</v>
      </c>
      <c r="H1738" s="1" t="s">
        <v>4988</v>
      </c>
      <c r="I1738" s="1" t="s">
        <v>4989</v>
      </c>
      <c r="J1738" s="1" t="s">
        <v>87</v>
      </c>
      <c r="K1738" s="3">
        <v>26.08</v>
      </c>
      <c r="L1738">
        <v>3</v>
      </c>
      <c r="M1738" s="3">
        <v>78.239999999999995</v>
      </c>
      <c r="N1738" s="1" t="s">
        <v>6669</v>
      </c>
      <c r="O1738" s="1" t="s">
        <v>22</v>
      </c>
    </row>
    <row r="1739" spans="1:15" x14ac:dyDescent="0.3">
      <c r="A1739" s="1" t="s">
        <v>4990</v>
      </c>
      <c r="B1739" s="2">
        <v>45005</v>
      </c>
      <c r="C1739" s="1" t="s">
        <v>6667</v>
      </c>
      <c r="D1739" s="1" t="s">
        <v>15</v>
      </c>
      <c r="E1739">
        <v>2023</v>
      </c>
      <c r="F1739" s="1" t="s">
        <v>524</v>
      </c>
      <c r="G1739" s="1" t="s">
        <v>4991</v>
      </c>
      <c r="H1739" s="1" t="s">
        <v>777</v>
      </c>
      <c r="I1739" s="1" t="s">
        <v>2243</v>
      </c>
      <c r="J1739" s="1" t="s">
        <v>70</v>
      </c>
      <c r="K1739" s="3">
        <v>35.299999999999997</v>
      </c>
      <c r="L1739">
        <v>2</v>
      </c>
      <c r="M1739" s="3">
        <v>70.599999999999994</v>
      </c>
      <c r="N1739" s="1" t="s">
        <v>21</v>
      </c>
      <c r="O1739" s="1" t="s">
        <v>37</v>
      </c>
    </row>
    <row r="1740" spans="1:15" x14ac:dyDescent="0.3">
      <c r="A1740" s="1" t="s">
        <v>4992</v>
      </c>
      <c r="B1740" s="2">
        <v>45346</v>
      </c>
      <c r="C1740" s="1" t="s">
        <v>6673</v>
      </c>
      <c r="D1740" s="1" t="s">
        <v>39</v>
      </c>
      <c r="E1740">
        <v>2024</v>
      </c>
      <c r="F1740" s="1" t="s">
        <v>1680</v>
      </c>
      <c r="G1740" s="1" t="s">
        <v>4058</v>
      </c>
      <c r="H1740" s="1" t="s">
        <v>1398</v>
      </c>
      <c r="I1740" s="1" t="s">
        <v>4256</v>
      </c>
      <c r="J1740" s="1" t="s">
        <v>87</v>
      </c>
      <c r="K1740" s="3">
        <v>40.86</v>
      </c>
      <c r="L1740">
        <v>2</v>
      </c>
      <c r="M1740" s="3">
        <v>81.72</v>
      </c>
      <c r="N1740" s="1" t="s">
        <v>21</v>
      </c>
      <c r="O1740" s="1" t="s">
        <v>30</v>
      </c>
    </row>
    <row r="1741" spans="1:15" x14ac:dyDescent="0.3">
      <c r="A1741" s="1" t="s">
        <v>4993</v>
      </c>
      <c r="B1741" s="2">
        <v>45430</v>
      </c>
      <c r="C1741" s="1" t="s">
        <v>6673</v>
      </c>
      <c r="D1741" s="1" t="s">
        <v>46</v>
      </c>
      <c r="E1741">
        <v>2024</v>
      </c>
      <c r="F1741" s="1" t="s">
        <v>1877</v>
      </c>
      <c r="G1741" s="1" t="s">
        <v>3739</v>
      </c>
      <c r="H1741" s="1" t="s">
        <v>2070</v>
      </c>
      <c r="I1741" s="1" t="s">
        <v>4994</v>
      </c>
      <c r="J1741" s="1" t="s">
        <v>20</v>
      </c>
      <c r="K1741" s="3">
        <v>33.770000000000003</v>
      </c>
      <c r="L1741">
        <v>2</v>
      </c>
      <c r="M1741" s="3">
        <v>67.540000000000006</v>
      </c>
      <c r="N1741" s="1" t="s">
        <v>6669</v>
      </c>
      <c r="O1741" s="1" t="s">
        <v>44</v>
      </c>
    </row>
    <row r="1742" spans="1:15" x14ac:dyDescent="0.3">
      <c r="A1742" s="1" t="s">
        <v>4995</v>
      </c>
      <c r="B1742" s="2">
        <v>45750</v>
      </c>
      <c r="C1742" s="1" t="s">
        <v>6672</v>
      </c>
      <c r="D1742" s="1" t="s">
        <v>82</v>
      </c>
      <c r="E1742">
        <v>2025</v>
      </c>
      <c r="F1742" s="1" t="s">
        <v>1032</v>
      </c>
      <c r="G1742" s="1" t="s">
        <v>4996</v>
      </c>
      <c r="H1742" s="1" t="s">
        <v>57</v>
      </c>
      <c r="I1742" s="1" t="s">
        <v>2669</v>
      </c>
      <c r="J1742" s="1" t="s">
        <v>70</v>
      </c>
      <c r="K1742" s="3">
        <v>36.450000000000003</v>
      </c>
      <c r="L1742">
        <v>5</v>
      </c>
      <c r="M1742" s="3">
        <v>182.25</v>
      </c>
      <c r="N1742" s="1" t="s">
        <v>29</v>
      </c>
      <c r="O1742" s="1" t="s">
        <v>95</v>
      </c>
    </row>
    <row r="1743" spans="1:15" x14ac:dyDescent="0.3">
      <c r="A1743" s="1" t="s">
        <v>4997</v>
      </c>
      <c r="B1743" s="2">
        <v>45572</v>
      </c>
      <c r="C1743" s="1" t="s">
        <v>6667</v>
      </c>
      <c r="D1743" s="1" t="s">
        <v>133</v>
      </c>
      <c r="E1743">
        <v>2024</v>
      </c>
      <c r="F1743" s="1" t="s">
        <v>658</v>
      </c>
      <c r="G1743" s="1" t="s">
        <v>4507</v>
      </c>
      <c r="H1743" s="1" t="s">
        <v>4998</v>
      </c>
      <c r="I1743" s="1" t="s">
        <v>4999</v>
      </c>
      <c r="J1743" s="1" t="s">
        <v>20</v>
      </c>
      <c r="K1743" s="3">
        <v>26.66</v>
      </c>
      <c r="L1743">
        <v>2</v>
      </c>
      <c r="M1743" s="3">
        <v>53.32</v>
      </c>
      <c r="N1743" s="1" t="s">
        <v>88</v>
      </c>
      <c r="O1743" s="1" t="s">
        <v>37</v>
      </c>
    </row>
    <row r="1744" spans="1:15" x14ac:dyDescent="0.3">
      <c r="A1744" s="1" t="s">
        <v>5000</v>
      </c>
      <c r="B1744" s="2">
        <v>45113</v>
      </c>
      <c r="C1744" s="1" t="s">
        <v>6672</v>
      </c>
      <c r="D1744" s="1" t="s">
        <v>32</v>
      </c>
      <c r="E1744">
        <v>2023</v>
      </c>
      <c r="F1744" s="1" t="s">
        <v>5001</v>
      </c>
      <c r="G1744" s="1" t="s">
        <v>5002</v>
      </c>
      <c r="H1744" s="1" t="s">
        <v>757</v>
      </c>
      <c r="I1744" s="1" t="s">
        <v>758</v>
      </c>
      <c r="J1744" s="1" t="s">
        <v>51</v>
      </c>
      <c r="K1744" s="3">
        <v>6.48</v>
      </c>
      <c r="L1744">
        <v>3</v>
      </c>
      <c r="M1744" s="3">
        <v>19.440000000000001</v>
      </c>
      <c r="N1744" s="1" t="s">
        <v>29</v>
      </c>
      <c r="O1744" s="1" t="s">
        <v>52</v>
      </c>
    </row>
    <row r="1745" spans="1:15" x14ac:dyDescent="0.3">
      <c r="A1745" s="1" t="s">
        <v>5003</v>
      </c>
      <c r="B1745" s="2">
        <v>45463</v>
      </c>
      <c r="C1745" s="1" t="s">
        <v>6672</v>
      </c>
      <c r="D1745" s="1" t="s">
        <v>24</v>
      </c>
      <c r="E1745">
        <v>2024</v>
      </c>
      <c r="F1745" s="1" t="s">
        <v>3523</v>
      </c>
      <c r="G1745" s="1" t="s">
        <v>5004</v>
      </c>
      <c r="H1745" s="1" t="s">
        <v>3346</v>
      </c>
      <c r="I1745" s="1" t="s">
        <v>5005</v>
      </c>
      <c r="J1745" s="1" t="s">
        <v>51</v>
      </c>
      <c r="K1745" s="3">
        <v>41.57</v>
      </c>
      <c r="L1745">
        <v>3</v>
      </c>
      <c r="M1745" s="3">
        <v>124.71</v>
      </c>
      <c r="N1745" s="1" t="s">
        <v>6669</v>
      </c>
      <c r="O1745" s="1" t="s">
        <v>52</v>
      </c>
    </row>
    <row r="1746" spans="1:15" x14ac:dyDescent="0.3">
      <c r="A1746" s="1" t="s">
        <v>5006</v>
      </c>
      <c r="B1746" s="2">
        <v>44986</v>
      </c>
      <c r="C1746" s="1" t="s">
        <v>6670</v>
      </c>
      <c r="D1746" s="1" t="s">
        <v>15</v>
      </c>
      <c r="E1746">
        <v>2023</v>
      </c>
      <c r="F1746" s="1" t="s">
        <v>1290</v>
      </c>
      <c r="G1746" s="1" t="s">
        <v>3644</v>
      </c>
      <c r="H1746" s="1" t="s">
        <v>5007</v>
      </c>
      <c r="I1746" s="1" t="s">
        <v>5008</v>
      </c>
      <c r="J1746" s="1" t="s">
        <v>20</v>
      </c>
      <c r="K1746" s="3">
        <v>49.45</v>
      </c>
      <c r="L1746">
        <v>4</v>
      </c>
      <c r="M1746" s="3">
        <v>197.8</v>
      </c>
      <c r="N1746" s="1" t="s">
        <v>21</v>
      </c>
      <c r="O1746" s="1" t="s">
        <v>44</v>
      </c>
    </row>
    <row r="1747" spans="1:15" x14ac:dyDescent="0.3">
      <c r="A1747" s="1" t="s">
        <v>5009</v>
      </c>
      <c r="B1747" s="2">
        <v>44952</v>
      </c>
      <c r="C1747" s="1" t="s">
        <v>6672</v>
      </c>
      <c r="D1747" s="1" t="s">
        <v>210</v>
      </c>
      <c r="E1747">
        <v>2023</v>
      </c>
      <c r="F1747" s="1" t="s">
        <v>326</v>
      </c>
      <c r="G1747" s="1" t="s">
        <v>327</v>
      </c>
      <c r="H1747" s="1" t="s">
        <v>984</v>
      </c>
      <c r="I1747" s="1" t="s">
        <v>985</v>
      </c>
      <c r="J1747" s="1" t="s">
        <v>87</v>
      </c>
      <c r="K1747" s="3">
        <v>36.119999999999997</v>
      </c>
      <c r="L1747">
        <v>2</v>
      </c>
      <c r="M1747" s="3">
        <v>72.239999999999995</v>
      </c>
      <c r="N1747" s="1" t="s">
        <v>6669</v>
      </c>
      <c r="O1747" s="1" t="s">
        <v>37</v>
      </c>
    </row>
    <row r="1748" spans="1:15" x14ac:dyDescent="0.3">
      <c r="A1748" s="1" t="s">
        <v>5010</v>
      </c>
      <c r="B1748" s="2">
        <v>44966</v>
      </c>
      <c r="C1748" s="1" t="s">
        <v>6672</v>
      </c>
      <c r="D1748" s="1" t="s">
        <v>39</v>
      </c>
      <c r="E1748">
        <v>2023</v>
      </c>
      <c r="F1748" s="1" t="s">
        <v>3690</v>
      </c>
      <c r="G1748" s="1" t="s">
        <v>5011</v>
      </c>
      <c r="H1748" s="1" t="s">
        <v>1505</v>
      </c>
      <c r="I1748" s="1" t="s">
        <v>4760</v>
      </c>
      <c r="J1748" s="1" t="s">
        <v>87</v>
      </c>
      <c r="K1748" s="3">
        <v>39.32</v>
      </c>
      <c r="L1748">
        <v>4</v>
      </c>
      <c r="M1748" s="3">
        <v>157.28</v>
      </c>
      <c r="N1748" s="1" t="s">
        <v>6669</v>
      </c>
      <c r="O1748" s="1" t="s">
        <v>22</v>
      </c>
    </row>
    <row r="1749" spans="1:15" x14ac:dyDescent="0.3">
      <c r="A1749" s="1" t="s">
        <v>5012</v>
      </c>
      <c r="B1749" s="2">
        <v>45344</v>
      </c>
      <c r="C1749" s="1" t="s">
        <v>6672</v>
      </c>
      <c r="D1749" s="1" t="s">
        <v>39</v>
      </c>
      <c r="E1749">
        <v>2024</v>
      </c>
      <c r="F1749" s="1" t="s">
        <v>958</v>
      </c>
      <c r="G1749" s="1" t="s">
        <v>959</v>
      </c>
      <c r="H1749" s="1" t="s">
        <v>445</v>
      </c>
      <c r="I1749" s="1" t="s">
        <v>446</v>
      </c>
      <c r="J1749" s="1" t="s">
        <v>20</v>
      </c>
      <c r="K1749" s="3">
        <v>40.08</v>
      </c>
      <c r="L1749">
        <v>5</v>
      </c>
      <c r="M1749" s="3">
        <v>200.4</v>
      </c>
      <c r="N1749" s="1" t="s">
        <v>21</v>
      </c>
      <c r="O1749" s="1" t="s">
        <v>37</v>
      </c>
    </row>
    <row r="1750" spans="1:15" x14ac:dyDescent="0.3">
      <c r="A1750" s="1" t="s">
        <v>5013</v>
      </c>
      <c r="B1750" s="2">
        <v>45796</v>
      </c>
      <c r="C1750" s="1" t="s">
        <v>6667</v>
      </c>
      <c r="D1750" s="1" t="s">
        <v>46</v>
      </c>
      <c r="E1750">
        <v>2025</v>
      </c>
      <c r="F1750" s="1" t="s">
        <v>755</v>
      </c>
      <c r="G1750" s="1" t="s">
        <v>756</v>
      </c>
      <c r="H1750" s="1" t="s">
        <v>2969</v>
      </c>
      <c r="I1750" s="1" t="s">
        <v>2970</v>
      </c>
      <c r="J1750" s="1" t="s">
        <v>20</v>
      </c>
      <c r="K1750" s="3">
        <v>33.4</v>
      </c>
      <c r="L1750">
        <v>5</v>
      </c>
      <c r="M1750" s="3">
        <v>167</v>
      </c>
      <c r="N1750" s="1" t="s">
        <v>6669</v>
      </c>
      <c r="O1750" s="1" t="s">
        <v>22</v>
      </c>
    </row>
    <row r="1751" spans="1:15" x14ac:dyDescent="0.3">
      <c r="A1751" s="1" t="s">
        <v>5014</v>
      </c>
      <c r="B1751" s="2">
        <v>45234</v>
      </c>
      <c r="C1751" s="1" t="s">
        <v>6673</v>
      </c>
      <c r="D1751" s="1" t="s">
        <v>54</v>
      </c>
      <c r="E1751">
        <v>2023</v>
      </c>
      <c r="F1751" s="1" t="s">
        <v>849</v>
      </c>
      <c r="G1751" s="1" t="s">
        <v>850</v>
      </c>
      <c r="H1751" s="1" t="s">
        <v>104</v>
      </c>
      <c r="I1751" s="1" t="s">
        <v>105</v>
      </c>
      <c r="J1751" s="1" t="s">
        <v>20</v>
      </c>
      <c r="K1751" s="3">
        <v>29.93</v>
      </c>
      <c r="L1751">
        <v>5</v>
      </c>
      <c r="M1751" s="3">
        <v>149.65</v>
      </c>
      <c r="N1751" s="1" t="s">
        <v>6669</v>
      </c>
      <c r="O1751" s="1" t="s">
        <v>80</v>
      </c>
    </row>
    <row r="1752" spans="1:15" x14ac:dyDescent="0.3">
      <c r="A1752" s="1" t="s">
        <v>5015</v>
      </c>
      <c r="B1752" s="2">
        <v>45440</v>
      </c>
      <c r="C1752" s="1" t="s">
        <v>6671</v>
      </c>
      <c r="D1752" s="1" t="s">
        <v>46</v>
      </c>
      <c r="E1752">
        <v>2024</v>
      </c>
      <c r="F1752" s="1" t="s">
        <v>76</v>
      </c>
      <c r="G1752" s="1" t="s">
        <v>5016</v>
      </c>
      <c r="H1752" s="1" t="s">
        <v>3179</v>
      </c>
      <c r="I1752" s="1" t="s">
        <v>4406</v>
      </c>
      <c r="J1752" s="1" t="s">
        <v>70</v>
      </c>
      <c r="K1752" s="3">
        <v>27.16</v>
      </c>
      <c r="L1752">
        <v>1</v>
      </c>
      <c r="M1752" s="3">
        <v>27.16</v>
      </c>
      <c r="N1752" s="1" t="s">
        <v>6669</v>
      </c>
      <c r="O1752" s="1" t="s">
        <v>44</v>
      </c>
    </row>
    <row r="1753" spans="1:15" x14ac:dyDescent="0.3">
      <c r="A1753" s="1" t="s">
        <v>5017</v>
      </c>
      <c r="B1753" s="2">
        <v>44839</v>
      </c>
      <c r="C1753" s="1" t="s">
        <v>6670</v>
      </c>
      <c r="D1753" s="1" t="s">
        <v>133</v>
      </c>
      <c r="E1753">
        <v>2022</v>
      </c>
      <c r="F1753" s="1" t="s">
        <v>921</v>
      </c>
      <c r="G1753" s="1" t="s">
        <v>2777</v>
      </c>
      <c r="H1753" s="1" t="s">
        <v>4485</v>
      </c>
      <c r="I1753" s="1" t="s">
        <v>4486</v>
      </c>
      <c r="J1753" s="1" t="s">
        <v>51</v>
      </c>
      <c r="K1753" s="3">
        <v>8.8699999999999992</v>
      </c>
      <c r="L1753">
        <v>3</v>
      </c>
      <c r="M1753" s="3">
        <v>26.61</v>
      </c>
      <c r="N1753" s="1" t="s">
        <v>21</v>
      </c>
      <c r="O1753" s="1" t="s">
        <v>80</v>
      </c>
    </row>
    <row r="1754" spans="1:15" x14ac:dyDescent="0.3">
      <c r="A1754" s="1" t="s">
        <v>5018</v>
      </c>
      <c r="B1754" s="2">
        <v>45241</v>
      </c>
      <c r="C1754" s="1" t="s">
        <v>6673</v>
      </c>
      <c r="D1754" s="1" t="s">
        <v>54</v>
      </c>
      <c r="E1754">
        <v>2023</v>
      </c>
      <c r="F1754" s="1" t="s">
        <v>939</v>
      </c>
      <c r="G1754" s="1" t="s">
        <v>4482</v>
      </c>
      <c r="H1754" s="1" t="s">
        <v>4704</v>
      </c>
      <c r="I1754" s="1" t="s">
        <v>5019</v>
      </c>
      <c r="J1754" s="1" t="s">
        <v>51</v>
      </c>
      <c r="K1754" s="3">
        <v>20.65</v>
      </c>
      <c r="L1754">
        <v>2</v>
      </c>
      <c r="M1754" s="3">
        <v>41.3</v>
      </c>
      <c r="N1754" s="1" t="s">
        <v>21</v>
      </c>
      <c r="O1754" s="1" t="s">
        <v>193</v>
      </c>
    </row>
    <row r="1755" spans="1:15" x14ac:dyDescent="0.3">
      <c r="A1755" s="1" t="s">
        <v>5020</v>
      </c>
      <c r="B1755" s="2">
        <v>45217</v>
      </c>
      <c r="C1755" s="1" t="s">
        <v>6670</v>
      </c>
      <c r="D1755" s="1" t="s">
        <v>133</v>
      </c>
      <c r="E1755">
        <v>2023</v>
      </c>
      <c r="F1755" s="1" t="s">
        <v>2045</v>
      </c>
      <c r="G1755" s="1" t="s">
        <v>4240</v>
      </c>
      <c r="H1755" s="1" t="s">
        <v>1165</v>
      </c>
      <c r="I1755" s="1" t="s">
        <v>2852</v>
      </c>
      <c r="J1755" s="1" t="s">
        <v>87</v>
      </c>
      <c r="K1755" s="3">
        <v>29.97</v>
      </c>
      <c r="L1755">
        <v>1</v>
      </c>
      <c r="M1755" s="3">
        <v>29.97</v>
      </c>
      <c r="N1755" s="1" t="s">
        <v>6669</v>
      </c>
      <c r="O1755" s="1" t="s">
        <v>22</v>
      </c>
    </row>
    <row r="1756" spans="1:15" x14ac:dyDescent="0.3">
      <c r="A1756" s="1" t="s">
        <v>5021</v>
      </c>
      <c r="B1756" s="2">
        <v>45474</v>
      </c>
      <c r="C1756" s="1" t="s">
        <v>6667</v>
      </c>
      <c r="D1756" s="1" t="s">
        <v>32</v>
      </c>
      <c r="E1756">
        <v>2024</v>
      </c>
      <c r="F1756" s="1" t="s">
        <v>992</v>
      </c>
      <c r="G1756" s="1" t="s">
        <v>2058</v>
      </c>
      <c r="H1756" s="1" t="s">
        <v>1730</v>
      </c>
      <c r="I1756" s="1" t="s">
        <v>1731</v>
      </c>
      <c r="J1756" s="1" t="s">
        <v>20</v>
      </c>
      <c r="K1756" s="3">
        <v>41.5</v>
      </c>
      <c r="L1756">
        <v>3</v>
      </c>
      <c r="M1756" s="3">
        <v>124.5</v>
      </c>
      <c r="N1756" s="1" t="s">
        <v>6669</v>
      </c>
      <c r="O1756" s="1" t="s">
        <v>44</v>
      </c>
    </row>
    <row r="1757" spans="1:15" x14ac:dyDescent="0.3">
      <c r="A1757" s="1" t="s">
        <v>5022</v>
      </c>
      <c r="B1757" s="2">
        <v>45026</v>
      </c>
      <c r="C1757" s="1" t="s">
        <v>6667</v>
      </c>
      <c r="D1757" s="1" t="s">
        <v>82</v>
      </c>
      <c r="E1757">
        <v>2023</v>
      </c>
      <c r="F1757" s="1" t="s">
        <v>1527</v>
      </c>
      <c r="G1757" s="1" t="s">
        <v>2010</v>
      </c>
      <c r="H1757" s="1" t="s">
        <v>4771</v>
      </c>
      <c r="I1757" s="1" t="s">
        <v>4772</v>
      </c>
      <c r="J1757" s="1" t="s">
        <v>20</v>
      </c>
      <c r="K1757" s="3">
        <v>8.76</v>
      </c>
      <c r="L1757">
        <v>3</v>
      </c>
      <c r="M1757" s="3">
        <v>26.28</v>
      </c>
      <c r="N1757" s="1" t="s">
        <v>6669</v>
      </c>
      <c r="O1757" s="1" t="s">
        <v>193</v>
      </c>
    </row>
    <row r="1758" spans="1:15" x14ac:dyDescent="0.3">
      <c r="A1758" s="1" t="s">
        <v>5023</v>
      </c>
      <c r="B1758" s="2">
        <v>44830</v>
      </c>
      <c r="C1758" s="1" t="s">
        <v>6667</v>
      </c>
      <c r="D1758" s="1" t="s">
        <v>60</v>
      </c>
      <c r="E1758">
        <v>2022</v>
      </c>
      <c r="F1758" s="1" t="s">
        <v>2317</v>
      </c>
      <c r="G1758" s="1" t="s">
        <v>4625</v>
      </c>
      <c r="H1758" s="1" t="s">
        <v>2470</v>
      </c>
      <c r="I1758" s="1" t="s">
        <v>4562</v>
      </c>
      <c r="J1758" s="1" t="s">
        <v>70</v>
      </c>
      <c r="K1758" s="3">
        <v>28.72</v>
      </c>
      <c r="L1758">
        <v>4</v>
      </c>
      <c r="M1758" s="3">
        <v>114.88</v>
      </c>
      <c r="N1758" s="1" t="s">
        <v>6669</v>
      </c>
      <c r="O1758" s="1" t="s">
        <v>44</v>
      </c>
    </row>
    <row r="1759" spans="1:15" x14ac:dyDescent="0.3">
      <c r="A1759" s="1" t="s">
        <v>5024</v>
      </c>
      <c r="B1759" s="2">
        <v>45325</v>
      </c>
      <c r="C1759" s="1" t="s">
        <v>6673</v>
      </c>
      <c r="D1759" s="1" t="s">
        <v>39</v>
      </c>
      <c r="E1759">
        <v>2024</v>
      </c>
      <c r="F1759" s="1" t="s">
        <v>2266</v>
      </c>
      <c r="G1759" s="1" t="s">
        <v>2267</v>
      </c>
      <c r="H1759" s="1" t="s">
        <v>1557</v>
      </c>
      <c r="I1759" s="1" t="s">
        <v>1558</v>
      </c>
      <c r="J1759" s="1" t="s">
        <v>51</v>
      </c>
      <c r="K1759" s="3">
        <v>30.76</v>
      </c>
      <c r="L1759">
        <v>4</v>
      </c>
      <c r="M1759" s="3">
        <v>123.04</v>
      </c>
      <c r="N1759" s="1" t="s">
        <v>6669</v>
      </c>
      <c r="O1759" s="1" t="s">
        <v>37</v>
      </c>
    </row>
    <row r="1760" spans="1:15" x14ac:dyDescent="0.3">
      <c r="A1760" s="1" t="s">
        <v>5025</v>
      </c>
      <c r="B1760" s="2">
        <v>45226</v>
      </c>
      <c r="C1760" s="1" t="s">
        <v>6668</v>
      </c>
      <c r="D1760" s="1" t="s">
        <v>133</v>
      </c>
      <c r="E1760">
        <v>2023</v>
      </c>
      <c r="F1760" s="1" t="s">
        <v>499</v>
      </c>
      <c r="G1760" s="1" t="s">
        <v>5026</v>
      </c>
      <c r="H1760" s="1" t="s">
        <v>2796</v>
      </c>
      <c r="I1760" s="1" t="s">
        <v>4314</v>
      </c>
      <c r="J1760" s="1" t="s">
        <v>70</v>
      </c>
      <c r="K1760" s="3">
        <v>31.83</v>
      </c>
      <c r="L1760">
        <v>1</v>
      </c>
      <c r="M1760" s="3">
        <v>31.83</v>
      </c>
      <c r="N1760" s="1" t="s">
        <v>29</v>
      </c>
      <c r="O1760" s="1" t="s">
        <v>52</v>
      </c>
    </row>
    <row r="1761" spans="1:15" x14ac:dyDescent="0.3">
      <c r="A1761" s="1" t="s">
        <v>5027</v>
      </c>
      <c r="B1761" s="2">
        <v>45793</v>
      </c>
      <c r="C1761" s="1" t="s">
        <v>6668</v>
      </c>
      <c r="D1761" s="1" t="s">
        <v>46</v>
      </c>
      <c r="E1761">
        <v>2025</v>
      </c>
      <c r="F1761" s="1" t="s">
        <v>1815</v>
      </c>
      <c r="G1761" s="1" t="s">
        <v>1816</v>
      </c>
      <c r="H1761" s="1" t="s">
        <v>1974</v>
      </c>
      <c r="I1761" s="1" t="s">
        <v>2339</v>
      </c>
      <c r="J1761" s="1" t="s">
        <v>70</v>
      </c>
      <c r="K1761" s="3">
        <v>12.31</v>
      </c>
      <c r="L1761">
        <v>2</v>
      </c>
      <c r="M1761" s="3">
        <v>24.62</v>
      </c>
      <c r="N1761" s="1" t="s">
        <v>21</v>
      </c>
      <c r="O1761" s="1" t="s">
        <v>30</v>
      </c>
    </row>
    <row r="1762" spans="1:15" x14ac:dyDescent="0.3">
      <c r="A1762" s="1" t="s">
        <v>5028</v>
      </c>
      <c r="B1762" s="2">
        <v>45261</v>
      </c>
      <c r="C1762" s="1" t="s">
        <v>6668</v>
      </c>
      <c r="D1762" s="1" t="s">
        <v>107</v>
      </c>
      <c r="E1762">
        <v>2023</v>
      </c>
      <c r="F1762" s="1" t="s">
        <v>583</v>
      </c>
      <c r="G1762" s="1" t="s">
        <v>3000</v>
      </c>
      <c r="H1762" s="1" t="s">
        <v>4492</v>
      </c>
      <c r="I1762" s="1" t="s">
        <v>4493</v>
      </c>
      <c r="J1762" s="1" t="s">
        <v>87</v>
      </c>
      <c r="K1762" s="3">
        <v>34.71</v>
      </c>
      <c r="L1762">
        <v>2</v>
      </c>
      <c r="M1762" s="3">
        <v>69.42</v>
      </c>
      <c r="N1762" s="1" t="s">
        <v>6669</v>
      </c>
      <c r="O1762" s="1" t="s">
        <v>30</v>
      </c>
    </row>
    <row r="1763" spans="1:15" x14ac:dyDescent="0.3">
      <c r="A1763" s="1" t="s">
        <v>5029</v>
      </c>
      <c r="B1763" s="2">
        <v>45066</v>
      </c>
      <c r="C1763" s="1" t="s">
        <v>6673</v>
      </c>
      <c r="D1763" s="1" t="s">
        <v>46</v>
      </c>
      <c r="E1763">
        <v>2023</v>
      </c>
      <c r="F1763" s="1" t="s">
        <v>2035</v>
      </c>
      <c r="G1763" s="1" t="s">
        <v>3864</v>
      </c>
      <c r="H1763" s="1" t="s">
        <v>2561</v>
      </c>
      <c r="I1763" s="1" t="s">
        <v>2562</v>
      </c>
      <c r="J1763" s="1" t="s">
        <v>20</v>
      </c>
      <c r="K1763" s="3">
        <v>10.09</v>
      </c>
      <c r="L1763">
        <v>5</v>
      </c>
      <c r="M1763" s="3">
        <v>50.45</v>
      </c>
      <c r="N1763" s="1" t="s">
        <v>21</v>
      </c>
      <c r="O1763" s="1" t="s">
        <v>37</v>
      </c>
    </row>
    <row r="1764" spans="1:15" x14ac:dyDescent="0.3">
      <c r="A1764" s="1" t="s">
        <v>5030</v>
      </c>
      <c r="B1764" s="2">
        <v>44893</v>
      </c>
      <c r="C1764" s="1" t="s">
        <v>6667</v>
      </c>
      <c r="D1764" s="1" t="s">
        <v>54</v>
      </c>
      <c r="E1764">
        <v>2022</v>
      </c>
      <c r="F1764" s="1" t="s">
        <v>1344</v>
      </c>
      <c r="G1764" s="1" t="s">
        <v>1345</v>
      </c>
      <c r="H1764" s="1" t="s">
        <v>1513</v>
      </c>
      <c r="I1764" s="1" t="s">
        <v>4580</v>
      </c>
      <c r="J1764" s="1" t="s">
        <v>20</v>
      </c>
      <c r="K1764" s="3">
        <v>25.11</v>
      </c>
      <c r="L1764">
        <v>2</v>
      </c>
      <c r="M1764" s="3">
        <v>50.22</v>
      </c>
      <c r="N1764" s="1" t="s">
        <v>21</v>
      </c>
      <c r="O1764" s="1" t="s">
        <v>80</v>
      </c>
    </row>
    <row r="1765" spans="1:15" x14ac:dyDescent="0.3">
      <c r="A1765" s="1" t="s">
        <v>5031</v>
      </c>
      <c r="B1765" s="2">
        <v>45505</v>
      </c>
      <c r="C1765" s="1" t="s">
        <v>6672</v>
      </c>
      <c r="D1765" s="1" t="s">
        <v>90</v>
      </c>
      <c r="E1765">
        <v>2024</v>
      </c>
      <c r="F1765" s="1" t="s">
        <v>921</v>
      </c>
      <c r="G1765" s="1" t="s">
        <v>922</v>
      </c>
      <c r="H1765" s="1" t="s">
        <v>2356</v>
      </c>
      <c r="I1765" s="1" t="s">
        <v>2547</v>
      </c>
      <c r="J1765" s="1" t="s">
        <v>20</v>
      </c>
      <c r="K1765" s="3">
        <v>24.07</v>
      </c>
      <c r="L1765">
        <v>4</v>
      </c>
      <c r="M1765" s="3">
        <v>96.28</v>
      </c>
      <c r="N1765" s="1" t="s">
        <v>6669</v>
      </c>
      <c r="O1765" s="1" t="s">
        <v>30</v>
      </c>
    </row>
    <row r="1766" spans="1:15" x14ac:dyDescent="0.3">
      <c r="A1766" s="1" t="s">
        <v>5032</v>
      </c>
      <c r="B1766" s="2">
        <v>45396</v>
      </c>
      <c r="C1766" s="1" t="s">
        <v>6666</v>
      </c>
      <c r="D1766" s="1" t="s">
        <v>82</v>
      </c>
      <c r="E1766">
        <v>2024</v>
      </c>
      <c r="F1766" s="1" t="s">
        <v>5033</v>
      </c>
      <c r="G1766" s="1" t="s">
        <v>5034</v>
      </c>
      <c r="H1766" s="1" t="s">
        <v>2229</v>
      </c>
      <c r="I1766" s="1" t="s">
        <v>3050</v>
      </c>
      <c r="J1766" s="1" t="s">
        <v>70</v>
      </c>
      <c r="K1766" s="3">
        <v>54.35</v>
      </c>
      <c r="L1766">
        <v>5</v>
      </c>
      <c r="M1766" s="3">
        <v>271.75</v>
      </c>
      <c r="N1766" s="1" t="s">
        <v>29</v>
      </c>
      <c r="O1766" s="1" t="s">
        <v>37</v>
      </c>
    </row>
    <row r="1767" spans="1:15" x14ac:dyDescent="0.3">
      <c r="A1767" s="1" t="s">
        <v>5035</v>
      </c>
      <c r="B1767" s="2">
        <v>45191</v>
      </c>
      <c r="C1767" s="1" t="s">
        <v>6668</v>
      </c>
      <c r="D1767" s="1" t="s">
        <v>60</v>
      </c>
      <c r="E1767">
        <v>2023</v>
      </c>
      <c r="F1767" s="1" t="s">
        <v>2372</v>
      </c>
      <c r="G1767" s="1" t="s">
        <v>4861</v>
      </c>
      <c r="H1767" s="1" t="s">
        <v>3079</v>
      </c>
      <c r="I1767" s="1" t="s">
        <v>5036</v>
      </c>
      <c r="J1767" s="1" t="s">
        <v>51</v>
      </c>
      <c r="K1767" s="3">
        <v>38.549999999999997</v>
      </c>
      <c r="L1767">
        <v>4</v>
      </c>
      <c r="M1767" s="3">
        <v>154.19999999999999</v>
      </c>
      <c r="N1767" s="1" t="s">
        <v>88</v>
      </c>
      <c r="O1767" s="1" t="s">
        <v>52</v>
      </c>
    </row>
    <row r="1768" spans="1:15" x14ac:dyDescent="0.3">
      <c r="A1768" s="1" t="s">
        <v>5037</v>
      </c>
      <c r="B1768" s="2">
        <v>45183</v>
      </c>
      <c r="C1768" s="1" t="s">
        <v>6672</v>
      </c>
      <c r="D1768" s="1" t="s">
        <v>60</v>
      </c>
      <c r="E1768">
        <v>2023</v>
      </c>
      <c r="F1768" s="1" t="s">
        <v>2099</v>
      </c>
      <c r="G1768" s="1" t="s">
        <v>4835</v>
      </c>
      <c r="H1768" s="1" t="s">
        <v>63</v>
      </c>
      <c r="I1768" s="1" t="s">
        <v>2475</v>
      </c>
      <c r="J1768" s="1" t="s">
        <v>70</v>
      </c>
      <c r="K1768" s="3">
        <v>5.66</v>
      </c>
      <c r="L1768">
        <v>1</v>
      </c>
      <c r="M1768" s="3">
        <v>5.66</v>
      </c>
      <c r="N1768" s="1" t="s">
        <v>6669</v>
      </c>
      <c r="O1768" s="1" t="s">
        <v>44</v>
      </c>
    </row>
    <row r="1769" spans="1:15" x14ac:dyDescent="0.3">
      <c r="A1769" s="1" t="s">
        <v>5038</v>
      </c>
      <c r="B1769" s="2">
        <v>45548</v>
      </c>
      <c r="C1769" s="1" t="s">
        <v>6668</v>
      </c>
      <c r="D1769" s="1" t="s">
        <v>60</v>
      </c>
      <c r="E1769">
        <v>2024</v>
      </c>
      <c r="F1769" s="1" t="s">
        <v>2277</v>
      </c>
      <c r="G1769" s="1" t="s">
        <v>5039</v>
      </c>
      <c r="H1769" s="1" t="s">
        <v>2424</v>
      </c>
      <c r="I1769" s="1" t="s">
        <v>5040</v>
      </c>
      <c r="J1769" s="1" t="s">
        <v>51</v>
      </c>
      <c r="K1769" s="3">
        <v>16.29</v>
      </c>
      <c r="L1769">
        <v>5</v>
      </c>
      <c r="M1769" s="3">
        <v>81.45</v>
      </c>
      <c r="N1769" s="1" t="s">
        <v>21</v>
      </c>
      <c r="O1769" s="1" t="s">
        <v>22</v>
      </c>
    </row>
    <row r="1770" spans="1:15" x14ac:dyDescent="0.3">
      <c r="A1770" s="1" t="s">
        <v>5041</v>
      </c>
      <c r="B1770" s="2">
        <v>45645</v>
      </c>
      <c r="C1770" s="1" t="s">
        <v>6672</v>
      </c>
      <c r="D1770" s="1" t="s">
        <v>107</v>
      </c>
      <c r="E1770">
        <v>2024</v>
      </c>
      <c r="F1770" s="1" t="s">
        <v>2353</v>
      </c>
      <c r="G1770" s="1" t="s">
        <v>2354</v>
      </c>
      <c r="H1770" s="1" t="s">
        <v>4346</v>
      </c>
      <c r="I1770" s="1" t="s">
        <v>5042</v>
      </c>
      <c r="J1770" s="1" t="s">
        <v>87</v>
      </c>
      <c r="K1770" s="3">
        <v>12.99</v>
      </c>
      <c r="L1770">
        <v>5</v>
      </c>
      <c r="M1770" s="3">
        <v>64.95</v>
      </c>
      <c r="N1770" s="1" t="s">
        <v>6669</v>
      </c>
      <c r="O1770" s="1" t="s">
        <v>37</v>
      </c>
    </row>
    <row r="1771" spans="1:15" x14ac:dyDescent="0.3">
      <c r="A1771" s="1" t="s">
        <v>5043</v>
      </c>
      <c r="B1771" s="2">
        <v>44961</v>
      </c>
      <c r="C1771" s="1" t="s">
        <v>6673</v>
      </c>
      <c r="D1771" s="1" t="s">
        <v>39</v>
      </c>
      <c r="E1771">
        <v>2023</v>
      </c>
      <c r="F1771" s="1" t="s">
        <v>3417</v>
      </c>
      <c r="G1771" s="1" t="s">
        <v>3418</v>
      </c>
      <c r="H1771" s="1" t="s">
        <v>3597</v>
      </c>
      <c r="I1771" s="1" t="s">
        <v>3598</v>
      </c>
      <c r="J1771" s="1" t="s">
        <v>70</v>
      </c>
      <c r="K1771" s="3">
        <v>41.7</v>
      </c>
      <c r="L1771">
        <v>4</v>
      </c>
      <c r="M1771" s="3">
        <v>166.8</v>
      </c>
      <c r="N1771" s="1" t="s">
        <v>6669</v>
      </c>
      <c r="O1771" s="1" t="s">
        <v>30</v>
      </c>
    </row>
    <row r="1772" spans="1:15" x14ac:dyDescent="0.3">
      <c r="A1772" s="1" t="s">
        <v>5044</v>
      </c>
      <c r="B1772" s="2">
        <v>45884</v>
      </c>
      <c r="C1772" s="1" t="s">
        <v>6668</v>
      </c>
      <c r="D1772" s="1" t="s">
        <v>90</v>
      </c>
      <c r="E1772">
        <v>2025</v>
      </c>
      <c r="F1772" s="1" t="s">
        <v>4316</v>
      </c>
      <c r="G1772" s="1" t="s">
        <v>4317</v>
      </c>
      <c r="H1772" s="1" t="s">
        <v>932</v>
      </c>
      <c r="I1772" s="1" t="s">
        <v>2998</v>
      </c>
      <c r="J1772" s="1" t="s">
        <v>20</v>
      </c>
      <c r="K1772" s="3">
        <v>48.8</v>
      </c>
      <c r="L1772">
        <v>3</v>
      </c>
      <c r="M1772" s="3">
        <v>146.4</v>
      </c>
      <c r="N1772" s="1" t="s">
        <v>6669</v>
      </c>
      <c r="O1772" s="1" t="s">
        <v>80</v>
      </c>
    </row>
    <row r="1773" spans="1:15" x14ac:dyDescent="0.3">
      <c r="A1773" s="1" t="s">
        <v>5045</v>
      </c>
      <c r="B1773" s="2">
        <v>45442</v>
      </c>
      <c r="C1773" s="1" t="s">
        <v>6672</v>
      </c>
      <c r="D1773" s="1" t="s">
        <v>46</v>
      </c>
      <c r="E1773">
        <v>2024</v>
      </c>
      <c r="F1773" s="1" t="s">
        <v>4663</v>
      </c>
      <c r="G1773" s="1" t="s">
        <v>4664</v>
      </c>
      <c r="H1773" s="1" t="s">
        <v>3221</v>
      </c>
      <c r="I1773" s="1" t="s">
        <v>3222</v>
      </c>
      <c r="J1773" s="1" t="s">
        <v>87</v>
      </c>
      <c r="K1773" s="3">
        <v>40.89</v>
      </c>
      <c r="L1773">
        <v>2</v>
      </c>
      <c r="M1773" s="3">
        <v>81.78</v>
      </c>
      <c r="N1773" s="1" t="s">
        <v>6669</v>
      </c>
      <c r="O1773" s="1" t="s">
        <v>44</v>
      </c>
    </row>
    <row r="1774" spans="1:15" x14ac:dyDescent="0.3">
      <c r="A1774" s="1" t="s">
        <v>5046</v>
      </c>
      <c r="B1774" s="2">
        <v>45730</v>
      </c>
      <c r="C1774" s="1" t="s">
        <v>6668</v>
      </c>
      <c r="D1774" s="1" t="s">
        <v>15</v>
      </c>
      <c r="E1774">
        <v>2025</v>
      </c>
      <c r="F1774" s="1" t="s">
        <v>118</v>
      </c>
      <c r="G1774" s="1" t="s">
        <v>2431</v>
      </c>
      <c r="H1774" s="1" t="s">
        <v>1497</v>
      </c>
      <c r="I1774" s="1" t="s">
        <v>2341</v>
      </c>
      <c r="J1774" s="1" t="s">
        <v>70</v>
      </c>
      <c r="K1774" s="3">
        <v>44.46</v>
      </c>
      <c r="L1774">
        <v>1</v>
      </c>
      <c r="M1774" s="3">
        <v>44.46</v>
      </c>
      <c r="N1774" s="1" t="s">
        <v>6669</v>
      </c>
      <c r="O1774" s="1" t="s">
        <v>22</v>
      </c>
    </row>
    <row r="1775" spans="1:15" x14ac:dyDescent="0.3">
      <c r="A1775" s="1" t="s">
        <v>5047</v>
      </c>
      <c r="B1775" s="2">
        <v>45434</v>
      </c>
      <c r="C1775" s="1" t="s">
        <v>6670</v>
      </c>
      <c r="D1775" s="1" t="s">
        <v>46</v>
      </c>
      <c r="E1775">
        <v>2024</v>
      </c>
      <c r="F1775" s="1" t="s">
        <v>2615</v>
      </c>
      <c r="G1775" s="1" t="s">
        <v>2616</v>
      </c>
      <c r="H1775" s="1" t="s">
        <v>1856</v>
      </c>
      <c r="I1775" s="1" t="s">
        <v>1857</v>
      </c>
      <c r="J1775" s="1" t="s">
        <v>20</v>
      </c>
      <c r="K1775" s="3">
        <v>9.31</v>
      </c>
      <c r="L1775">
        <v>4</v>
      </c>
      <c r="M1775" s="3">
        <v>37.24</v>
      </c>
      <c r="N1775" s="1" t="s">
        <v>88</v>
      </c>
      <c r="O1775" s="1" t="s">
        <v>37</v>
      </c>
    </row>
    <row r="1776" spans="1:15" x14ac:dyDescent="0.3">
      <c r="A1776" s="1" t="s">
        <v>5048</v>
      </c>
      <c r="B1776" s="2">
        <v>45510</v>
      </c>
      <c r="C1776" s="1" t="s">
        <v>6671</v>
      </c>
      <c r="D1776" s="1" t="s">
        <v>90</v>
      </c>
      <c r="E1776">
        <v>2024</v>
      </c>
      <c r="F1776" s="1" t="s">
        <v>4185</v>
      </c>
      <c r="G1776" s="1" t="s">
        <v>4186</v>
      </c>
      <c r="H1776" s="1" t="s">
        <v>1350</v>
      </c>
      <c r="I1776" s="1" t="s">
        <v>1351</v>
      </c>
      <c r="J1776" s="1" t="s">
        <v>87</v>
      </c>
      <c r="K1776" s="3">
        <v>32</v>
      </c>
      <c r="L1776">
        <v>3</v>
      </c>
      <c r="M1776" s="3">
        <v>96</v>
      </c>
      <c r="N1776" s="1" t="s">
        <v>29</v>
      </c>
      <c r="O1776" s="1" t="s">
        <v>44</v>
      </c>
    </row>
    <row r="1777" spans="1:15" x14ac:dyDescent="0.3">
      <c r="A1777" s="1" t="s">
        <v>5049</v>
      </c>
      <c r="B1777" s="2">
        <v>45360</v>
      </c>
      <c r="C1777" s="1" t="s">
        <v>6673</v>
      </c>
      <c r="D1777" s="1" t="s">
        <v>15</v>
      </c>
      <c r="E1777">
        <v>2024</v>
      </c>
      <c r="F1777" s="1" t="s">
        <v>55</v>
      </c>
      <c r="G1777" s="1" t="s">
        <v>56</v>
      </c>
      <c r="H1777" s="1" t="s">
        <v>3620</v>
      </c>
      <c r="I1777" s="1" t="s">
        <v>3621</v>
      </c>
      <c r="J1777" s="1" t="s">
        <v>70</v>
      </c>
      <c r="K1777" s="3">
        <v>13.86</v>
      </c>
      <c r="L1777">
        <v>2</v>
      </c>
      <c r="M1777" s="3">
        <v>27.72</v>
      </c>
      <c r="N1777" s="1" t="s">
        <v>29</v>
      </c>
      <c r="O1777" s="1" t="s">
        <v>22</v>
      </c>
    </row>
    <row r="1778" spans="1:15" x14ac:dyDescent="0.3">
      <c r="A1778" s="1" t="s">
        <v>5050</v>
      </c>
      <c r="B1778" s="2">
        <v>45866</v>
      </c>
      <c r="C1778" s="1" t="s">
        <v>6667</v>
      </c>
      <c r="D1778" s="1" t="s">
        <v>32</v>
      </c>
      <c r="E1778">
        <v>2025</v>
      </c>
      <c r="F1778" s="1" t="s">
        <v>1746</v>
      </c>
      <c r="G1778" s="1" t="s">
        <v>5051</v>
      </c>
      <c r="H1778" s="1" t="s">
        <v>4527</v>
      </c>
      <c r="I1778" s="1" t="s">
        <v>4763</v>
      </c>
      <c r="J1778" s="1" t="s">
        <v>70</v>
      </c>
      <c r="K1778" s="3">
        <v>23.63</v>
      </c>
      <c r="L1778">
        <v>5</v>
      </c>
      <c r="M1778" s="3">
        <v>118.15</v>
      </c>
      <c r="N1778" s="1" t="s">
        <v>21</v>
      </c>
      <c r="O1778" s="1" t="s">
        <v>44</v>
      </c>
    </row>
    <row r="1779" spans="1:15" x14ac:dyDescent="0.3">
      <c r="A1779" s="1" t="s">
        <v>5052</v>
      </c>
      <c r="B1779" s="2">
        <v>45523</v>
      </c>
      <c r="C1779" s="1" t="s">
        <v>6667</v>
      </c>
      <c r="D1779" s="1" t="s">
        <v>90</v>
      </c>
      <c r="E1779">
        <v>2024</v>
      </c>
      <c r="F1779" s="1" t="s">
        <v>2710</v>
      </c>
      <c r="G1779" s="1" t="s">
        <v>5053</v>
      </c>
      <c r="H1779" s="1" t="s">
        <v>2003</v>
      </c>
      <c r="I1779" s="1" t="s">
        <v>2004</v>
      </c>
      <c r="J1779" s="1" t="s">
        <v>51</v>
      </c>
      <c r="K1779" s="3">
        <v>48.59</v>
      </c>
      <c r="L1779">
        <v>1</v>
      </c>
      <c r="M1779" s="3">
        <v>48.59</v>
      </c>
      <c r="N1779" s="1" t="s">
        <v>88</v>
      </c>
      <c r="O1779" s="1" t="s">
        <v>44</v>
      </c>
    </row>
    <row r="1780" spans="1:15" x14ac:dyDescent="0.3">
      <c r="A1780" s="1" t="s">
        <v>5054</v>
      </c>
      <c r="B1780" s="2">
        <v>45137</v>
      </c>
      <c r="C1780" s="1" t="s">
        <v>6666</v>
      </c>
      <c r="D1780" s="1" t="s">
        <v>32</v>
      </c>
      <c r="E1780">
        <v>2023</v>
      </c>
      <c r="F1780" s="1" t="s">
        <v>1884</v>
      </c>
      <c r="G1780" s="1" t="s">
        <v>5055</v>
      </c>
      <c r="H1780" s="1" t="s">
        <v>4709</v>
      </c>
      <c r="I1780" s="1" t="s">
        <v>5056</v>
      </c>
      <c r="J1780" s="1" t="s">
        <v>20</v>
      </c>
      <c r="K1780" s="3">
        <v>29.37</v>
      </c>
      <c r="L1780">
        <v>1</v>
      </c>
      <c r="M1780" s="3">
        <v>29.37</v>
      </c>
      <c r="N1780" s="1" t="s">
        <v>29</v>
      </c>
      <c r="O1780" s="1" t="s">
        <v>44</v>
      </c>
    </row>
    <row r="1781" spans="1:15" x14ac:dyDescent="0.3">
      <c r="A1781" s="1" t="s">
        <v>5057</v>
      </c>
      <c r="B1781" s="2">
        <v>45118</v>
      </c>
      <c r="C1781" s="1" t="s">
        <v>6671</v>
      </c>
      <c r="D1781" s="1" t="s">
        <v>32</v>
      </c>
      <c r="E1781">
        <v>2023</v>
      </c>
      <c r="F1781" s="1" t="s">
        <v>396</v>
      </c>
      <c r="G1781" s="1" t="s">
        <v>397</v>
      </c>
      <c r="H1781" s="1" t="s">
        <v>176</v>
      </c>
      <c r="I1781" s="1" t="s">
        <v>3229</v>
      </c>
      <c r="J1781" s="1" t="s">
        <v>20</v>
      </c>
      <c r="K1781" s="3">
        <v>24.85</v>
      </c>
      <c r="L1781">
        <v>4</v>
      </c>
      <c r="M1781" s="3">
        <v>99.4</v>
      </c>
      <c r="N1781" s="1" t="s">
        <v>21</v>
      </c>
      <c r="O1781" s="1" t="s">
        <v>37</v>
      </c>
    </row>
    <row r="1782" spans="1:15" x14ac:dyDescent="0.3">
      <c r="A1782" s="1" t="s">
        <v>5058</v>
      </c>
      <c r="B1782" s="2">
        <v>45553</v>
      </c>
      <c r="C1782" s="1" t="s">
        <v>6670</v>
      </c>
      <c r="D1782" s="1" t="s">
        <v>60</v>
      </c>
      <c r="E1782">
        <v>2024</v>
      </c>
      <c r="F1782" s="1" t="s">
        <v>326</v>
      </c>
      <c r="G1782" s="1" t="s">
        <v>327</v>
      </c>
      <c r="H1782" s="1" t="s">
        <v>5059</v>
      </c>
      <c r="I1782" s="1" t="s">
        <v>5060</v>
      </c>
      <c r="J1782" s="1" t="s">
        <v>51</v>
      </c>
      <c r="K1782" s="3">
        <v>45.99</v>
      </c>
      <c r="L1782">
        <v>1</v>
      </c>
      <c r="M1782" s="3">
        <v>45.99</v>
      </c>
      <c r="N1782" s="1" t="s">
        <v>29</v>
      </c>
      <c r="O1782" s="1" t="s">
        <v>52</v>
      </c>
    </row>
    <row r="1783" spans="1:15" x14ac:dyDescent="0.3">
      <c r="A1783" s="1" t="s">
        <v>5061</v>
      </c>
      <c r="B1783" s="2">
        <v>45682</v>
      </c>
      <c r="C1783" s="1" t="s">
        <v>6673</v>
      </c>
      <c r="D1783" s="1" t="s">
        <v>210</v>
      </c>
      <c r="E1783">
        <v>2025</v>
      </c>
      <c r="F1783" s="1" t="s">
        <v>47</v>
      </c>
      <c r="G1783" s="1" t="s">
        <v>72</v>
      </c>
      <c r="H1783" s="1" t="s">
        <v>678</v>
      </c>
      <c r="I1783" s="1" t="s">
        <v>1237</v>
      </c>
      <c r="J1783" s="1" t="s">
        <v>51</v>
      </c>
      <c r="K1783" s="3">
        <v>17.559999999999999</v>
      </c>
      <c r="L1783">
        <v>4</v>
      </c>
      <c r="M1783" s="3">
        <v>70.239999999999995</v>
      </c>
      <c r="N1783" s="1" t="s">
        <v>21</v>
      </c>
      <c r="O1783" s="1" t="s">
        <v>44</v>
      </c>
    </row>
    <row r="1784" spans="1:15" x14ac:dyDescent="0.3">
      <c r="A1784" s="1" t="s">
        <v>5062</v>
      </c>
      <c r="B1784" s="2">
        <v>45823</v>
      </c>
      <c r="C1784" s="1" t="s">
        <v>6666</v>
      </c>
      <c r="D1784" s="1" t="s">
        <v>24</v>
      </c>
      <c r="E1784">
        <v>2025</v>
      </c>
      <c r="F1784" s="1" t="s">
        <v>686</v>
      </c>
      <c r="G1784" s="1" t="s">
        <v>4639</v>
      </c>
      <c r="H1784" s="1" t="s">
        <v>2493</v>
      </c>
      <c r="I1784" s="1" t="s">
        <v>2494</v>
      </c>
      <c r="J1784" s="1" t="s">
        <v>70</v>
      </c>
      <c r="K1784" s="3">
        <v>29.07</v>
      </c>
      <c r="L1784">
        <v>5</v>
      </c>
      <c r="M1784" s="3">
        <v>145.35</v>
      </c>
      <c r="N1784" s="1" t="s">
        <v>21</v>
      </c>
      <c r="O1784" s="1" t="s">
        <v>95</v>
      </c>
    </row>
    <row r="1785" spans="1:15" x14ac:dyDescent="0.3">
      <c r="A1785" s="1" t="s">
        <v>5063</v>
      </c>
      <c r="B1785" s="2">
        <v>45563</v>
      </c>
      <c r="C1785" s="1" t="s">
        <v>6673</v>
      </c>
      <c r="D1785" s="1" t="s">
        <v>60</v>
      </c>
      <c r="E1785">
        <v>2024</v>
      </c>
      <c r="F1785" s="1" t="s">
        <v>340</v>
      </c>
      <c r="G1785" s="1" t="s">
        <v>341</v>
      </c>
      <c r="H1785" s="1" t="s">
        <v>2252</v>
      </c>
      <c r="I1785" s="1" t="s">
        <v>2253</v>
      </c>
      <c r="J1785" s="1" t="s">
        <v>51</v>
      </c>
      <c r="K1785" s="3">
        <v>28.26</v>
      </c>
      <c r="L1785">
        <v>5</v>
      </c>
      <c r="M1785" s="3">
        <v>141.30000000000001</v>
      </c>
      <c r="N1785" s="1" t="s">
        <v>29</v>
      </c>
      <c r="O1785" s="1" t="s">
        <v>22</v>
      </c>
    </row>
    <row r="1786" spans="1:15" x14ac:dyDescent="0.3">
      <c r="A1786" s="1" t="s">
        <v>5064</v>
      </c>
      <c r="B1786" s="2">
        <v>45888</v>
      </c>
      <c r="C1786" s="1" t="s">
        <v>6671</v>
      </c>
      <c r="D1786" s="1" t="s">
        <v>90</v>
      </c>
      <c r="E1786">
        <v>2025</v>
      </c>
      <c r="F1786" s="1" t="s">
        <v>1095</v>
      </c>
      <c r="G1786" s="1" t="s">
        <v>1096</v>
      </c>
      <c r="H1786" s="1" t="s">
        <v>4583</v>
      </c>
      <c r="I1786" s="1" t="s">
        <v>4584</v>
      </c>
      <c r="J1786" s="1" t="s">
        <v>51</v>
      </c>
      <c r="K1786" s="3">
        <v>33.17</v>
      </c>
      <c r="L1786">
        <v>2</v>
      </c>
      <c r="M1786" s="3">
        <v>66.34</v>
      </c>
      <c r="N1786" s="1" t="s">
        <v>21</v>
      </c>
      <c r="O1786" s="1" t="s">
        <v>37</v>
      </c>
    </row>
    <row r="1787" spans="1:15" x14ac:dyDescent="0.3">
      <c r="A1787" s="1" t="s">
        <v>5065</v>
      </c>
      <c r="B1787" s="2">
        <v>45283</v>
      </c>
      <c r="C1787" s="1" t="s">
        <v>6673</v>
      </c>
      <c r="D1787" s="1" t="s">
        <v>107</v>
      </c>
      <c r="E1787">
        <v>2023</v>
      </c>
      <c r="F1787" s="1" t="s">
        <v>1733</v>
      </c>
      <c r="G1787" s="1" t="s">
        <v>1734</v>
      </c>
      <c r="H1787" s="1" t="s">
        <v>297</v>
      </c>
      <c r="I1787" s="1" t="s">
        <v>298</v>
      </c>
      <c r="J1787" s="1" t="s">
        <v>20</v>
      </c>
      <c r="K1787" s="3">
        <v>41.9</v>
      </c>
      <c r="L1787">
        <v>1</v>
      </c>
      <c r="M1787" s="3">
        <v>41.9</v>
      </c>
      <c r="N1787" s="1" t="s">
        <v>29</v>
      </c>
      <c r="O1787" s="1" t="s">
        <v>22</v>
      </c>
    </row>
    <row r="1788" spans="1:15" x14ac:dyDescent="0.3">
      <c r="A1788" s="1" t="s">
        <v>5066</v>
      </c>
      <c r="B1788" s="2">
        <v>45242</v>
      </c>
      <c r="C1788" s="1" t="s">
        <v>6666</v>
      </c>
      <c r="D1788" s="1" t="s">
        <v>54</v>
      </c>
      <c r="E1788">
        <v>2023</v>
      </c>
      <c r="F1788" s="1" t="s">
        <v>4023</v>
      </c>
      <c r="G1788" s="1" t="s">
        <v>4024</v>
      </c>
      <c r="H1788" s="1" t="s">
        <v>487</v>
      </c>
      <c r="I1788" s="1" t="s">
        <v>2951</v>
      </c>
      <c r="J1788" s="1" t="s">
        <v>70</v>
      </c>
      <c r="K1788" s="3">
        <v>30.43</v>
      </c>
      <c r="L1788">
        <v>5</v>
      </c>
      <c r="M1788" s="3">
        <v>152.15</v>
      </c>
      <c r="N1788" s="1" t="s">
        <v>6669</v>
      </c>
      <c r="O1788" s="1" t="s">
        <v>44</v>
      </c>
    </row>
    <row r="1789" spans="1:15" x14ac:dyDescent="0.3">
      <c r="A1789" s="1" t="s">
        <v>5067</v>
      </c>
      <c r="B1789" s="2">
        <v>45337</v>
      </c>
      <c r="C1789" s="1" t="s">
        <v>6672</v>
      </c>
      <c r="D1789" s="1" t="s">
        <v>39</v>
      </c>
      <c r="E1789">
        <v>2024</v>
      </c>
      <c r="F1789" s="1" t="s">
        <v>1719</v>
      </c>
      <c r="G1789" s="1" t="s">
        <v>1720</v>
      </c>
      <c r="H1789" s="1" t="s">
        <v>1953</v>
      </c>
      <c r="I1789" s="1" t="s">
        <v>5068</v>
      </c>
      <c r="J1789" s="1" t="s">
        <v>87</v>
      </c>
      <c r="K1789" s="3">
        <v>23.35</v>
      </c>
      <c r="L1789">
        <v>1</v>
      </c>
      <c r="M1789" s="3">
        <v>23.35</v>
      </c>
      <c r="N1789" s="1" t="s">
        <v>6669</v>
      </c>
      <c r="O1789" s="1" t="s">
        <v>22</v>
      </c>
    </row>
    <row r="1790" spans="1:15" x14ac:dyDescent="0.3">
      <c r="A1790" s="1" t="s">
        <v>5069</v>
      </c>
      <c r="B1790" s="2">
        <v>44972</v>
      </c>
      <c r="C1790" s="1" t="s">
        <v>6670</v>
      </c>
      <c r="D1790" s="1" t="s">
        <v>39</v>
      </c>
      <c r="E1790">
        <v>2023</v>
      </c>
      <c r="F1790" s="1" t="s">
        <v>1434</v>
      </c>
      <c r="G1790" s="1" t="s">
        <v>5070</v>
      </c>
      <c r="H1790" s="1" t="s">
        <v>1007</v>
      </c>
      <c r="I1790" s="1" t="s">
        <v>1170</v>
      </c>
      <c r="J1790" s="1" t="s">
        <v>70</v>
      </c>
      <c r="K1790" s="3">
        <v>33.5</v>
      </c>
      <c r="L1790">
        <v>2</v>
      </c>
      <c r="M1790" s="3">
        <v>67</v>
      </c>
      <c r="N1790" s="1" t="s">
        <v>88</v>
      </c>
      <c r="O1790" s="1" t="s">
        <v>37</v>
      </c>
    </row>
    <row r="1791" spans="1:15" x14ac:dyDescent="0.3">
      <c r="A1791" s="1" t="s">
        <v>5071</v>
      </c>
      <c r="B1791" s="2">
        <v>45445</v>
      </c>
      <c r="C1791" s="1" t="s">
        <v>6666</v>
      </c>
      <c r="D1791" s="1" t="s">
        <v>24</v>
      </c>
      <c r="E1791">
        <v>2024</v>
      </c>
      <c r="F1791" s="1" t="s">
        <v>245</v>
      </c>
      <c r="G1791" s="1" t="s">
        <v>1534</v>
      </c>
      <c r="H1791" s="1" t="s">
        <v>2079</v>
      </c>
      <c r="I1791" s="1" t="s">
        <v>4556</v>
      </c>
      <c r="J1791" s="1" t="s">
        <v>51</v>
      </c>
      <c r="K1791" s="3">
        <v>15.36</v>
      </c>
      <c r="L1791">
        <v>2</v>
      </c>
      <c r="M1791" s="3">
        <v>30.72</v>
      </c>
      <c r="N1791" s="1" t="s">
        <v>21</v>
      </c>
      <c r="O1791" s="1" t="s">
        <v>22</v>
      </c>
    </row>
    <row r="1792" spans="1:15" x14ac:dyDescent="0.3">
      <c r="A1792" s="1" t="s">
        <v>5072</v>
      </c>
      <c r="B1792" s="2">
        <v>45490</v>
      </c>
      <c r="C1792" s="1" t="s">
        <v>6670</v>
      </c>
      <c r="D1792" s="1" t="s">
        <v>32</v>
      </c>
      <c r="E1792">
        <v>2024</v>
      </c>
      <c r="F1792" s="1" t="s">
        <v>5073</v>
      </c>
      <c r="G1792" s="1" t="s">
        <v>5074</v>
      </c>
      <c r="H1792" s="1" t="s">
        <v>950</v>
      </c>
      <c r="I1792" s="1" t="s">
        <v>4931</v>
      </c>
      <c r="J1792" s="1" t="s">
        <v>70</v>
      </c>
      <c r="K1792" s="3">
        <v>27.18</v>
      </c>
      <c r="L1792">
        <v>5</v>
      </c>
      <c r="M1792" s="3">
        <v>135.9</v>
      </c>
      <c r="N1792" s="1" t="s">
        <v>21</v>
      </c>
      <c r="O1792" s="1" t="s">
        <v>30</v>
      </c>
    </row>
    <row r="1793" spans="1:15" x14ac:dyDescent="0.3">
      <c r="A1793" s="1" t="s">
        <v>5075</v>
      </c>
      <c r="B1793" s="2">
        <v>45461</v>
      </c>
      <c r="C1793" s="1" t="s">
        <v>6671</v>
      </c>
      <c r="D1793" s="1" t="s">
        <v>24</v>
      </c>
      <c r="E1793">
        <v>2024</v>
      </c>
      <c r="F1793" s="1" t="s">
        <v>1188</v>
      </c>
      <c r="G1793" s="1" t="s">
        <v>1189</v>
      </c>
      <c r="H1793" s="1" t="s">
        <v>1748</v>
      </c>
      <c r="I1793" s="1" t="s">
        <v>5076</v>
      </c>
      <c r="J1793" s="1" t="s">
        <v>87</v>
      </c>
      <c r="K1793" s="3">
        <v>21.73</v>
      </c>
      <c r="L1793">
        <v>5</v>
      </c>
      <c r="M1793" s="3">
        <v>108.65</v>
      </c>
      <c r="N1793" s="1" t="s">
        <v>6669</v>
      </c>
      <c r="O1793" s="1" t="s">
        <v>22</v>
      </c>
    </row>
    <row r="1794" spans="1:15" x14ac:dyDescent="0.3">
      <c r="A1794" s="1" t="s">
        <v>5077</v>
      </c>
      <c r="B1794" s="2">
        <v>45801</v>
      </c>
      <c r="C1794" s="1" t="s">
        <v>6673</v>
      </c>
      <c r="D1794" s="1" t="s">
        <v>46</v>
      </c>
      <c r="E1794">
        <v>2025</v>
      </c>
      <c r="F1794" s="1" t="s">
        <v>2875</v>
      </c>
      <c r="G1794" s="1" t="s">
        <v>4791</v>
      </c>
      <c r="H1794" s="1" t="s">
        <v>2779</v>
      </c>
      <c r="I1794" s="1" t="s">
        <v>3514</v>
      </c>
      <c r="J1794" s="1" t="s">
        <v>87</v>
      </c>
      <c r="K1794" s="3">
        <v>13.6</v>
      </c>
      <c r="L1794">
        <v>1</v>
      </c>
      <c r="M1794" s="3">
        <v>13.6</v>
      </c>
      <c r="N1794" s="1" t="s">
        <v>21</v>
      </c>
      <c r="O1794" s="1" t="s">
        <v>30</v>
      </c>
    </row>
    <row r="1795" spans="1:15" x14ac:dyDescent="0.3">
      <c r="A1795" s="1" t="s">
        <v>5078</v>
      </c>
      <c r="B1795" s="2">
        <v>45363</v>
      </c>
      <c r="C1795" s="1" t="s">
        <v>6671</v>
      </c>
      <c r="D1795" s="1" t="s">
        <v>15</v>
      </c>
      <c r="E1795">
        <v>2024</v>
      </c>
      <c r="F1795" s="1" t="s">
        <v>788</v>
      </c>
      <c r="G1795" s="1" t="s">
        <v>1660</v>
      </c>
      <c r="H1795" s="1" t="s">
        <v>1410</v>
      </c>
      <c r="I1795" s="1" t="s">
        <v>5079</v>
      </c>
      <c r="J1795" s="1" t="s">
        <v>20</v>
      </c>
      <c r="K1795" s="3">
        <v>48.66</v>
      </c>
      <c r="L1795">
        <v>1</v>
      </c>
      <c r="M1795" s="3">
        <v>48.66</v>
      </c>
      <c r="N1795" s="1" t="s">
        <v>6669</v>
      </c>
      <c r="O1795" s="1" t="s">
        <v>193</v>
      </c>
    </row>
    <row r="1796" spans="1:15" x14ac:dyDescent="0.3">
      <c r="A1796" s="1" t="s">
        <v>5080</v>
      </c>
      <c r="B1796" s="2">
        <v>45098</v>
      </c>
      <c r="C1796" s="1" t="s">
        <v>6670</v>
      </c>
      <c r="D1796" s="1" t="s">
        <v>24</v>
      </c>
      <c r="E1796">
        <v>2023</v>
      </c>
      <c r="F1796" s="1" t="s">
        <v>290</v>
      </c>
      <c r="G1796" s="1" t="s">
        <v>4742</v>
      </c>
      <c r="H1796" s="1" t="s">
        <v>3878</v>
      </c>
      <c r="I1796" s="1" t="s">
        <v>3879</v>
      </c>
      <c r="J1796" s="1" t="s">
        <v>20</v>
      </c>
      <c r="K1796" s="3">
        <v>16.38</v>
      </c>
      <c r="L1796">
        <v>5</v>
      </c>
      <c r="M1796" s="3">
        <v>81.900000000000006</v>
      </c>
      <c r="N1796" s="1" t="s">
        <v>21</v>
      </c>
      <c r="O1796" s="1" t="s">
        <v>44</v>
      </c>
    </row>
    <row r="1797" spans="1:15" x14ac:dyDescent="0.3">
      <c r="A1797" s="1" t="s">
        <v>5081</v>
      </c>
      <c r="B1797" s="2">
        <v>45244</v>
      </c>
      <c r="C1797" s="1" t="s">
        <v>6671</v>
      </c>
      <c r="D1797" s="1" t="s">
        <v>54</v>
      </c>
      <c r="E1797">
        <v>2023</v>
      </c>
      <c r="F1797" s="1" t="s">
        <v>1083</v>
      </c>
      <c r="G1797" s="1" t="s">
        <v>1084</v>
      </c>
      <c r="H1797" s="1" t="s">
        <v>645</v>
      </c>
      <c r="I1797" s="1" t="s">
        <v>4833</v>
      </c>
      <c r="J1797" s="1" t="s">
        <v>51</v>
      </c>
      <c r="K1797" s="3">
        <v>18.79</v>
      </c>
      <c r="L1797">
        <v>1</v>
      </c>
      <c r="M1797" s="3">
        <v>18.79</v>
      </c>
      <c r="N1797" s="1" t="s">
        <v>21</v>
      </c>
      <c r="O1797" s="1" t="s">
        <v>44</v>
      </c>
    </row>
    <row r="1798" spans="1:15" x14ac:dyDescent="0.3">
      <c r="A1798" s="1" t="s">
        <v>5082</v>
      </c>
      <c r="B1798" s="2">
        <v>44806</v>
      </c>
      <c r="C1798" s="1" t="s">
        <v>6668</v>
      </c>
      <c r="D1798" s="1" t="s">
        <v>60</v>
      </c>
      <c r="E1798">
        <v>2022</v>
      </c>
      <c r="F1798" s="1" t="s">
        <v>1078</v>
      </c>
      <c r="G1798" s="1" t="s">
        <v>1079</v>
      </c>
      <c r="H1798" s="1" t="s">
        <v>1806</v>
      </c>
      <c r="I1798" s="1" t="s">
        <v>1807</v>
      </c>
      <c r="J1798" s="1" t="s">
        <v>70</v>
      </c>
      <c r="K1798" s="3">
        <v>14.01</v>
      </c>
      <c r="L1798">
        <v>3</v>
      </c>
      <c r="M1798" s="3">
        <v>42.03</v>
      </c>
      <c r="N1798" s="1" t="s">
        <v>6669</v>
      </c>
      <c r="O1798" s="1" t="s">
        <v>22</v>
      </c>
    </row>
    <row r="1799" spans="1:15" x14ac:dyDescent="0.3">
      <c r="A1799" s="1" t="s">
        <v>5083</v>
      </c>
      <c r="B1799" s="2">
        <v>45227</v>
      </c>
      <c r="C1799" s="1" t="s">
        <v>6673</v>
      </c>
      <c r="D1799" s="1" t="s">
        <v>133</v>
      </c>
      <c r="E1799">
        <v>2023</v>
      </c>
      <c r="F1799" s="1" t="s">
        <v>5084</v>
      </c>
      <c r="G1799" s="1" t="s">
        <v>5085</v>
      </c>
      <c r="H1799" s="1" t="s">
        <v>1071</v>
      </c>
      <c r="I1799" s="1" t="s">
        <v>5086</v>
      </c>
      <c r="J1799" s="1" t="s">
        <v>87</v>
      </c>
      <c r="K1799" s="3">
        <v>16.149999999999999</v>
      </c>
      <c r="L1799">
        <v>2</v>
      </c>
      <c r="M1799" s="3">
        <v>32.299999999999997</v>
      </c>
      <c r="N1799" s="1" t="s">
        <v>88</v>
      </c>
      <c r="O1799" s="1" t="s">
        <v>52</v>
      </c>
    </row>
    <row r="1800" spans="1:15" x14ac:dyDescent="0.3">
      <c r="A1800" s="1" t="s">
        <v>5087</v>
      </c>
      <c r="B1800" s="2">
        <v>45273</v>
      </c>
      <c r="C1800" s="1" t="s">
        <v>6670</v>
      </c>
      <c r="D1800" s="1" t="s">
        <v>107</v>
      </c>
      <c r="E1800">
        <v>2023</v>
      </c>
      <c r="F1800" s="1" t="s">
        <v>3030</v>
      </c>
      <c r="G1800" s="1" t="s">
        <v>3031</v>
      </c>
      <c r="H1800" s="1" t="s">
        <v>345</v>
      </c>
      <c r="I1800" s="1" t="s">
        <v>346</v>
      </c>
      <c r="J1800" s="1" t="s">
        <v>20</v>
      </c>
      <c r="K1800" s="3">
        <v>38.200000000000003</v>
      </c>
      <c r="L1800">
        <v>3</v>
      </c>
      <c r="M1800" s="3">
        <v>114.6</v>
      </c>
      <c r="N1800" s="1" t="s">
        <v>6669</v>
      </c>
      <c r="O1800" s="1" t="s">
        <v>95</v>
      </c>
    </row>
    <row r="1801" spans="1:15" x14ac:dyDescent="0.3">
      <c r="A1801" s="1" t="s">
        <v>5088</v>
      </c>
      <c r="B1801" s="2">
        <v>45135</v>
      </c>
      <c r="C1801" s="1" t="s">
        <v>6668</v>
      </c>
      <c r="D1801" s="1" t="s">
        <v>32</v>
      </c>
      <c r="E1801">
        <v>2023</v>
      </c>
      <c r="F1801" s="1" t="s">
        <v>5089</v>
      </c>
      <c r="G1801" s="1" t="s">
        <v>5090</v>
      </c>
      <c r="H1801" s="1" t="s">
        <v>1806</v>
      </c>
      <c r="I1801" s="1" t="s">
        <v>5091</v>
      </c>
      <c r="J1801" s="1" t="s">
        <v>70</v>
      </c>
      <c r="K1801" s="3">
        <v>19.3</v>
      </c>
      <c r="L1801">
        <v>5</v>
      </c>
      <c r="M1801" s="3">
        <v>96.5</v>
      </c>
      <c r="N1801" s="1" t="s">
        <v>6669</v>
      </c>
      <c r="O1801" s="1" t="s">
        <v>193</v>
      </c>
    </row>
    <row r="1802" spans="1:15" x14ac:dyDescent="0.3">
      <c r="A1802" s="1" t="s">
        <v>5092</v>
      </c>
      <c r="B1802" s="2">
        <v>44931</v>
      </c>
      <c r="C1802" s="1" t="s">
        <v>6672</v>
      </c>
      <c r="D1802" s="1" t="s">
        <v>210</v>
      </c>
      <c r="E1802">
        <v>2023</v>
      </c>
      <c r="F1802" s="1" t="s">
        <v>859</v>
      </c>
      <c r="G1802" s="1" t="s">
        <v>860</v>
      </c>
      <c r="H1802" s="1" t="s">
        <v>3204</v>
      </c>
      <c r="I1802" s="1" t="s">
        <v>3205</v>
      </c>
      <c r="J1802" s="1" t="s">
        <v>20</v>
      </c>
      <c r="K1802" s="3">
        <v>21.31</v>
      </c>
      <c r="L1802">
        <v>1</v>
      </c>
      <c r="M1802" s="3">
        <v>21.31</v>
      </c>
      <c r="N1802" s="1" t="s">
        <v>29</v>
      </c>
      <c r="O1802" s="1" t="s">
        <v>30</v>
      </c>
    </row>
    <row r="1803" spans="1:15" x14ac:dyDescent="0.3">
      <c r="A1803" s="1" t="s">
        <v>5093</v>
      </c>
      <c r="B1803" s="2">
        <v>45237</v>
      </c>
      <c r="C1803" s="1" t="s">
        <v>6671</v>
      </c>
      <c r="D1803" s="1" t="s">
        <v>54</v>
      </c>
      <c r="E1803">
        <v>2023</v>
      </c>
      <c r="F1803" s="1" t="s">
        <v>854</v>
      </c>
      <c r="G1803" s="1" t="s">
        <v>855</v>
      </c>
      <c r="H1803" s="1" t="s">
        <v>950</v>
      </c>
      <c r="I1803" s="1" t="s">
        <v>4931</v>
      </c>
      <c r="J1803" s="1" t="s">
        <v>51</v>
      </c>
      <c r="K1803" s="3">
        <v>30.76</v>
      </c>
      <c r="L1803">
        <v>3</v>
      </c>
      <c r="M1803" s="3">
        <v>92.28</v>
      </c>
      <c r="N1803" s="1" t="s">
        <v>88</v>
      </c>
      <c r="O1803" s="1" t="s">
        <v>37</v>
      </c>
    </row>
    <row r="1804" spans="1:15" x14ac:dyDescent="0.3">
      <c r="A1804" s="1" t="s">
        <v>5094</v>
      </c>
      <c r="B1804" s="2">
        <v>45504</v>
      </c>
      <c r="C1804" s="1" t="s">
        <v>6670</v>
      </c>
      <c r="D1804" s="1" t="s">
        <v>32</v>
      </c>
      <c r="E1804">
        <v>2024</v>
      </c>
      <c r="F1804" s="1" t="s">
        <v>2848</v>
      </c>
      <c r="G1804" s="1" t="s">
        <v>2849</v>
      </c>
      <c r="H1804" s="1" t="s">
        <v>337</v>
      </c>
      <c r="I1804" s="1" t="s">
        <v>3969</v>
      </c>
      <c r="J1804" s="1" t="s">
        <v>87</v>
      </c>
      <c r="K1804" s="3">
        <v>39.19</v>
      </c>
      <c r="L1804">
        <v>2</v>
      </c>
      <c r="M1804" s="3">
        <v>78.38</v>
      </c>
      <c r="N1804" s="1" t="s">
        <v>21</v>
      </c>
      <c r="O1804" s="1" t="s">
        <v>37</v>
      </c>
    </row>
    <row r="1805" spans="1:15" x14ac:dyDescent="0.3">
      <c r="A1805" s="1" t="s">
        <v>5095</v>
      </c>
      <c r="B1805" s="2">
        <v>45444</v>
      </c>
      <c r="C1805" s="1" t="s">
        <v>6673</v>
      </c>
      <c r="D1805" s="1" t="s">
        <v>24</v>
      </c>
      <c r="E1805">
        <v>2024</v>
      </c>
      <c r="F1805" s="1" t="s">
        <v>2123</v>
      </c>
      <c r="G1805" s="1" t="s">
        <v>5096</v>
      </c>
      <c r="H1805" s="1" t="s">
        <v>2110</v>
      </c>
      <c r="I1805" s="1" t="s">
        <v>5097</v>
      </c>
      <c r="J1805" s="1" t="s">
        <v>87</v>
      </c>
      <c r="K1805" s="3">
        <v>6.01</v>
      </c>
      <c r="L1805">
        <v>2</v>
      </c>
      <c r="M1805" s="3">
        <v>12.02</v>
      </c>
      <c r="N1805" s="1" t="s">
        <v>6669</v>
      </c>
      <c r="O1805" s="1" t="s">
        <v>52</v>
      </c>
    </row>
    <row r="1806" spans="1:15" x14ac:dyDescent="0.3">
      <c r="A1806" s="1" t="s">
        <v>5099</v>
      </c>
      <c r="B1806" s="2">
        <v>45700</v>
      </c>
      <c r="C1806" s="1" t="s">
        <v>6670</v>
      </c>
      <c r="D1806" s="1" t="s">
        <v>39</v>
      </c>
      <c r="E1806">
        <v>2025</v>
      </c>
      <c r="F1806" s="1" t="s">
        <v>139</v>
      </c>
      <c r="G1806" s="1" t="s">
        <v>4489</v>
      </c>
      <c r="H1806" s="1" t="s">
        <v>416</v>
      </c>
      <c r="I1806" s="1" t="s">
        <v>3411</v>
      </c>
      <c r="J1806" s="1" t="s">
        <v>51</v>
      </c>
      <c r="K1806" s="3">
        <v>35.9</v>
      </c>
      <c r="L1806">
        <v>4</v>
      </c>
      <c r="M1806" s="3">
        <v>143.6</v>
      </c>
      <c r="N1806" s="1" t="s">
        <v>6669</v>
      </c>
      <c r="O1806" s="1" t="s">
        <v>95</v>
      </c>
    </row>
    <row r="1807" spans="1:15" x14ac:dyDescent="0.3">
      <c r="A1807" s="1" t="s">
        <v>5100</v>
      </c>
      <c r="B1807" s="2">
        <v>45236</v>
      </c>
      <c r="C1807" s="1" t="s">
        <v>6667</v>
      </c>
      <c r="D1807" s="1" t="s">
        <v>54</v>
      </c>
      <c r="E1807">
        <v>2023</v>
      </c>
      <c r="F1807" s="1" t="s">
        <v>2799</v>
      </c>
      <c r="G1807" s="1" t="s">
        <v>2800</v>
      </c>
      <c r="H1807" s="1" t="s">
        <v>3179</v>
      </c>
      <c r="I1807" s="1" t="s">
        <v>4406</v>
      </c>
      <c r="J1807" s="1" t="s">
        <v>70</v>
      </c>
      <c r="K1807" s="3">
        <v>31.1</v>
      </c>
      <c r="L1807">
        <v>4</v>
      </c>
      <c r="M1807" s="3">
        <v>124.4</v>
      </c>
      <c r="N1807" s="1" t="s">
        <v>21</v>
      </c>
      <c r="O1807" s="1" t="s">
        <v>30</v>
      </c>
    </row>
    <row r="1808" spans="1:15" x14ac:dyDescent="0.3">
      <c r="A1808" s="1" t="s">
        <v>5101</v>
      </c>
      <c r="B1808" s="2">
        <v>45311</v>
      </c>
      <c r="C1808" s="1" t="s">
        <v>6673</v>
      </c>
      <c r="D1808" s="1" t="s">
        <v>210</v>
      </c>
      <c r="E1808">
        <v>2024</v>
      </c>
      <c r="F1808" s="1" t="s">
        <v>1048</v>
      </c>
      <c r="G1808" s="1" t="s">
        <v>1049</v>
      </c>
      <c r="H1808" s="1" t="s">
        <v>5102</v>
      </c>
      <c r="I1808" s="1" t="s">
        <v>5103</v>
      </c>
      <c r="J1808" s="1" t="s">
        <v>87</v>
      </c>
      <c r="K1808" s="3">
        <v>17.3</v>
      </c>
      <c r="L1808">
        <v>1</v>
      </c>
      <c r="M1808" s="3">
        <v>17.3</v>
      </c>
      <c r="N1808" s="1" t="s">
        <v>21</v>
      </c>
      <c r="O1808" s="1" t="s">
        <v>193</v>
      </c>
    </row>
    <row r="1809" spans="1:15" x14ac:dyDescent="0.3">
      <c r="A1809" s="1" t="s">
        <v>5104</v>
      </c>
      <c r="B1809" s="2">
        <v>45171</v>
      </c>
      <c r="C1809" s="1" t="s">
        <v>6673</v>
      </c>
      <c r="D1809" s="1" t="s">
        <v>60</v>
      </c>
      <c r="E1809">
        <v>2023</v>
      </c>
      <c r="F1809" s="1" t="s">
        <v>3523</v>
      </c>
      <c r="G1809" s="1" t="s">
        <v>5004</v>
      </c>
      <c r="H1809" s="1" t="s">
        <v>1685</v>
      </c>
      <c r="I1809" s="1" t="s">
        <v>1686</v>
      </c>
      <c r="J1809" s="1" t="s">
        <v>87</v>
      </c>
      <c r="K1809" s="3">
        <v>18</v>
      </c>
      <c r="L1809">
        <v>1</v>
      </c>
      <c r="M1809" s="3">
        <v>18</v>
      </c>
      <c r="N1809" s="1" t="s">
        <v>21</v>
      </c>
      <c r="O1809" s="1" t="s">
        <v>193</v>
      </c>
    </row>
    <row r="1810" spans="1:15" x14ac:dyDescent="0.3">
      <c r="A1810" s="1" t="s">
        <v>5105</v>
      </c>
      <c r="B1810" s="2">
        <v>45583</v>
      </c>
      <c r="C1810" s="1" t="s">
        <v>6668</v>
      </c>
      <c r="D1810" s="1" t="s">
        <v>133</v>
      </c>
      <c r="E1810">
        <v>2024</v>
      </c>
      <c r="F1810" s="1" t="s">
        <v>1317</v>
      </c>
      <c r="G1810" s="1" t="s">
        <v>1318</v>
      </c>
      <c r="H1810" s="1" t="s">
        <v>4153</v>
      </c>
      <c r="I1810" s="1" t="s">
        <v>4154</v>
      </c>
      <c r="J1810" s="1" t="s">
        <v>20</v>
      </c>
      <c r="K1810" s="3">
        <v>50.56</v>
      </c>
      <c r="L1810">
        <v>3</v>
      </c>
      <c r="M1810" s="3">
        <v>151.68</v>
      </c>
      <c r="N1810" s="1" t="s">
        <v>29</v>
      </c>
      <c r="O1810" s="1" t="s">
        <v>95</v>
      </c>
    </row>
    <row r="1811" spans="1:15" x14ac:dyDescent="0.3">
      <c r="A1811" s="1" t="s">
        <v>5106</v>
      </c>
      <c r="B1811" s="2">
        <v>45636</v>
      </c>
      <c r="C1811" s="1" t="s">
        <v>6671</v>
      </c>
      <c r="D1811" s="1" t="s">
        <v>107</v>
      </c>
      <c r="E1811">
        <v>2024</v>
      </c>
      <c r="F1811" s="1" t="s">
        <v>2006</v>
      </c>
      <c r="G1811" s="1" t="s">
        <v>2007</v>
      </c>
      <c r="H1811" s="1" t="s">
        <v>593</v>
      </c>
      <c r="I1811" s="1" t="s">
        <v>594</v>
      </c>
      <c r="J1811" s="1" t="s">
        <v>51</v>
      </c>
      <c r="K1811" s="3">
        <v>32.32</v>
      </c>
      <c r="L1811">
        <v>2</v>
      </c>
      <c r="M1811" s="3">
        <v>64.64</v>
      </c>
      <c r="N1811" s="1" t="s">
        <v>6669</v>
      </c>
      <c r="O1811" s="1" t="s">
        <v>44</v>
      </c>
    </row>
    <row r="1812" spans="1:15" x14ac:dyDescent="0.3">
      <c r="A1812" s="1" t="s">
        <v>5107</v>
      </c>
      <c r="B1812" s="2">
        <v>45561</v>
      </c>
      <c r="C1812" s="1" t="s">
        <v>6672</v>
      </c>
      <c r="D1812" s="1" t="s">
        <v>60</v>
      </c>
      <c r="E1812">
        <v>2024</v>
      </c>
      <c r="F1812" s="1" t="s">
        <v>5108</v>
      </c>
      <c r="G1812" s="1" t="s">
        <v>5109</v>
      </c>
      <c r="H1812" s="1" t="s">
        <v>1707</v>
      </c>
      <c r="I1812" s="1" t="s">
        <v>5110</v>
      </c>
      <c r="J1812" s="1" t="s">
        <v>51</v>
      </c>
      <c r="K1812" s="3">
        <v>16.420000000000002</v>
      </c>
      <c r="L1812">
        <v>1</v>
      </c>
      <c r="M1812" s="3">
        <v>16.420000000000002</v>
      </c>
      <c r="N1812" s="1" t="s">
        <v>6669</v>
      </c>
      <c r="O1812" s="1" t="s">
        <v>193</v>
      </c>
    </row>
    <row r="1813" spans="1:15" x14ac:dyDescent="0.3">
      <c r="A1813" s="1" t="s">
        <v>5111</v>
      </c>
      <c r="B1813" s="2">
        <v>45099</v>
      </c>
      <c r="C1813" s="1" t="s">
        <v>6672</v>
      </c>
      <c r="D1813" s="1" t="s">
        <v>24</v>
      </c>
      <c r="E1813">
        <v>2023</v>
      </c>
      <c r="F1813" s="1" t="s">
        <v>794</v>
      </c>
      <c r="G1813" s="1" t="s">
        <v>4913</v>
      </c>
      <c r="H1813" s="1" t="s">
        <v>3747</v>
      </c>
      <c r="I1813" s="1" t="s">
        <v>4959</v>
      </c>
      <c r="J1813" s="1" t="s">
        <v>20</v>
      </c>
      <c r="K1813" s="3">
        <v>34.07</v>
      </c>
      <c r="L1813">
        <v>5</v>
      </c>
      <c r="M1813" s="3">
        <v>170.35</v>
      </c>
      <c r="N1813" s="1" t="s">
        <v>29</v>
      </c>
      <c r="O1813" s="1" t="s">
        <v>22</v>
      </c>
    </row>
    <row r="1814" spans="1:15" x14ac:dyDescent="0.3">
      <c r="A1814" s="1" t="s">
        <v>5112</v>
      </c>
      <c r="B1814" s="2">
        <v>45643</v>
      </c>
      <c r="C1814" s="1" t="s">
        <v>6671</v>
      </c>
      <c r="D1814" s="1" t="s">
        <v>107</v>
      </c>
      <c r="E1814">
        <v>2024</v>
      </c>
      <c r="F1814" s="1" t="s">
        <v>2838</v>
      </c>
      <c r="G1814" s="1" t="s">
        <v>5113</v>
      </c>
      <c r="H1814" s="1" t="s">
        <v>932</v>
      </c>
      <c r="I1814" s="1" t="s">
        <v>2998</v>
      </c>
      <c r="J1814" s="1" t="s">
        <v>87</v>
      </c>
      <c r="K1814" s="3">
        <v>44.47</v>
      </c>
      <c r="L1814">
        <v>3</v>
      </c>
      <c r="M1814" s="3">
        <v>133.41</v>
      </c>
      <c r="N1814" s="1" t="s">
        <v>21</v>
      </c>
      <c r="O1814" s="1" t="s">
        <v>52</v>
      </c>
    </row>
    <row r="1815" spans="1:15" x14ac:dyDescent="0.3">
      <c r="A1815" s="1" t="s">
        <v>5114</v>
      </c>
      <c r="B1815" s="2">
        <v>44804</v>
      </c>
      <c r="C1815" s="1" t="s">
        <v>6670</v>
      </c>
      <c r="D1815" s="1" t="s">
        <v>90</v>
      </c>
      <c r="E1815">
        <v>2022</v>
      </c>
      <c r="F1815" s="1" t="s">
        <v>5115</v>
      </c>
      <c r="G1815" s="1" t="s">
        <v>5116</v>
      </c>
      <c r="H1815" s="1" t="s">
        <v>1602</v>
      </c>
      <c r="I1815" s="1" t="s">
        <v>1740</v>
      </c>
      <c r="J1815" s="1" t="s">
        <v>20</v>
      </c>
      <c r="K1815" s="3">
        <v>22.38</v>
      </c>
      <c r="L1815">
        <v>1</v>
      </c>
      <c r="M1815" s="3">
        <v>22.38</v>
      </c>
      <c r="N1815" s="1" t="s">
        <v>21</v>
      </c>
      <c r="O1815" s="1" t="s">
        <v>95</v>
      </c>
    </row>
    <row r="1816" spans="1:15" x14ac:dyDescent="0.3">
      <c r="A1816" s="1" t="s">
        <v>5117</v>
      </c>
      <c r="B1816" s="2">
        <v>45516</v>
      </c>
      <c r="C1816" s="1" t="s">
        <v>6667</v>
      </c>
      <c r="D1816" s="1" t="s">
        <v>90</v>
      </c>
      <c r="E1816">
        <v>2024</v>
      </c>
      <c r="F1816" s="1" t="s">
        <v>3109</v>
      </c>
      <c r="G1816" s="1" t="s">
        <v>3110</v>
      </c>
      <c r="H1816" s="1" t="s">
        <v>4054</v>
      </c>
      <c r="I1816" s="1" t="s">
        <v>5118</v>
      </c>
      <c r="J1816" s="1" t="s">
        <v>70</v>
      </c>
      <c r="K1816" s="3">
        <v>5.7</v>
      </c>
      <c r="L1816">
        <v>3</v>
      </c>
      <c r="M1816" s="3">
        <v>17.100000000000001</v>
      </c>
      <c r="N1816" s="1" t="s">
        <v>21</v>
      </c>
      <c r="O1816" s="1" t="s">
        <v>52</v>
      </c>
    </row>
    <row r="1817" spans="1:15" x14ac:dyDescent="0.3">
      <c r="A1817" s="1" t="s">
        <v>5119</v>
      </c>
      <c r="B1817" s="2">
        <v>45615</v>
      </c>
      <c r="C1817" s="1" t="s">
        <v>6671</v>
      </c>
      <c r="D1817" s="1" t="s">
        <v>54</v>
      </c>
      <c r="E1817">
        <v>2024</v>
      </c>
      <c r="F1817" s="1" t="s">
        <v>2875</v>
      </c>
      <c r="G1817" s="1" t="s">
        <v>4791</v>
      </c>
      <c r="H1817" s="1" t="s">
        <v>2742</v>
      </c>
      <c r="I1817" s="1" t="s">
        <v>2743</v>
      </c>
      <c r="J1817" s="1" t="s">
        <v>51</v>
      </c>
      <c r="K1817" s="3">
        <v>41.8</v>
      </c>
      <c r="L1817">
        <v>3</v>
      </c>
      <c r="M1817" s="3">
        <v>125.4</v>
      </c>
      <c r="N1817" s="1" t="s">
        <v>6669</v>
      </c>
      <c r="O1817" s="1" t="s">
        <v>22</v>
      </c>
    </row>
    <row r="1818" spans="1:15" x14ac:dyDescent="0.3">
      <c r="A1818" s="1" t="s">
        <v>5120</v>
      </c>
      <c r="B1818" s="2">
        <v>45330</v>
      </c>
      <c r="C1818" s="1" t="s">
        <v>6672</v>
      </c>
      <c r="D1818" s="1" t="s">
        <v>39</v>
      </c>
      <c r="E1818">
        <v>2024</v>
      </c>
      <c r="F1818" s="1" t="s">
        <v>5121</v>
      </c>
      <c r="G1818" s="1" t="s">
        <v>5122</v>
      </c>
      <c r="H1818" s="1" t="s">
        <v>1541</v>
      </c>
      <c r="I1818" s="1" t="s">
        <v>1542</v>
      </c>
      <c r="J1818" s="1" t="s">
        <v>87</v>
      </c>
      <c r="K1818" s="3">
        <v>30.03</v>
      </c>
      <c r="L1818">
        <v>1</v>
      </c>
      <c r="M1818" s="3">
        <v>30.03</v>
      </c>
      <c r="N1818" s="1" t="s">
        <v>6669</v>
      </c>
      <c r="O1818" s="1" t="s">
        <v>37</v>
      </c>
    </row>
    <row r="1819" spans="1:15" x14ac:dyDescent="0.3">
      <c r="A1819" s="1" t="s">
        <v>5123</v>
      </c>
      <c r="B1819" s="2">
        <v>44994</v>
      </c>
      <c r="C1819" s="1" t="s">
        <v>6672</v>
      </c>
      <c r="D1819" s="1" t="s">
        <v>15</v>
      </c>
      <c r="E1819">
        <v>2023</v>
      </c>
      <c r="F1819" s="1" t="s">
        <v>3103</v>
      </c>
      <c r="G1819" s="1" t="s">
        <v>3104</v>
      </c>
      <c r="H1819" s="1" t="s">
        <v>3172</v>
      </c>
      <c r="I1819" s="1" t="s">
        <v>3173</v>
      </c>
      <c r="J1819" s="1" t="s">
        <v>20</v>
      </c>
      <c r="K1819" s="3">
        <v>9.99</v>
      </c>
      <c r="L1819">
        <v>4</v>
      </c>
      <c r="M1819" s="3">
        <v>39.96</v>
      </c>
      <c r="N1819" s="1" t="s">
        <v>6669</v>
      </c>
      <c r="O1819" s="1" t="s">
        <v>30</v>
      </c>
    </row>
    <row r="1820" spans="1:15" x14ac:dyDescent="0.3">
      <c r="A1820" s="1" t="s">
        <v>5124</v>
      </c>
      <c r="B1820" s="2">
        <v>45626</v>
      </c>
      <c r="C1820" s="1" t="s">
        <v>6673</v>
      </c>
      <c r="D1820" s="1" t="s">
        <v>54</v>
      </c>
      <c r="E1820">
        <v>2024</v>
      </c>
      <c r="F1820" s="1" t="s">
        <v>5125</v>
      </c>
      <c r="G1820" s="1" t="s">
        <v>5126</v>
      </c>
      <c r="H1820" s="1" t="s">
        <v>678</v>
      </c>
      <c r="I1820" s="1" t="s">
        <v>2599</v>
      </c>
      <c r="J1820" s="1" t="s">
        <v>51</v>
      </c>
      <c r="K1820" s="3">
        <v>8.76</v>
      </c>
      <c r="L1820">
        <v>5</v>
      </c>
      <c r="M1820" s="3">
        <v>43.8</v>
      </c>
      <c r="N1820" s="1" t="s">
        <v>88</v>
      </c>
      <c r="O1820" s="1" t="s">
        <v>193</v>
      </c>
    </row>
    <row r="1821" spans="1:15" x14ac:dyDescent="0.3">
      <c r="A1821" s="1" t="s">
        <v>5127</v>
      </c>
      <c r="B1821" s="2">
        <v>44818</v>
      </c>
      <c r="C1821" s="1" t="s">
        <v>6670</v>
      </c>
      <c r="D1821" s="1" t="s">
        <v>60</v>
      </c>
      <c r="E1821">
        <v>2022</v>
      </c>
      <c r="F1821" s="1" t="s">
        <v>3030</v>
      </c>
      <c r="G1821" s="1" t="s">
        <v>3031</v>
      </c>
      <c r="H1821" s="1" t="s">
        <v>1130</v>
      </c>
      <c r="I1821" s="1" t="s">
        <v>5128</v>
      </c>
      <c r="J1821" s="1" t="s">
        <v>70</v>
      </c>
      <c r="K1821" s="3">
        <v>25.7</v>
      </c>
      <c r="L1821">
        <v>5</v>
      </c>
      <c r="M1821" s="3">
        <v>128.5</v>
      </c>
      <c r="N1821" s="1" t="s">
        <v>6669</v>
      </c>
      <c r="O1821" s="1" t="s">
        <v>22</v>
      </c>
    </row>
    <row r="1822" spans="1:15" x14ac:dyDescent="0.3">
      <c r="A1822" s="1" t="s">
        <v>5129</v>
      </c>
      <c r="B1822" s="2">
        <v>45308</v>
      </c>
      <c r="C1822" s="1" t="s">
        <v>6670</v>
      </c>
      <c r="D1822" s="1" t="s">
        <v>210</v>
      </c>
      <c r="E1822">
        <v>2024</v>
      </c>
      <c r="F1822" s="1" t="s">
        <v>1035</v>
      </c>
      <c r="G1822" s="1" t="s">
        <v>5130</v>
      </c>
      <c r="H1822" s="1" t="s">
        <v>3346</v>
      </c>
      <c r="I1822" s="1" t="s">
        <v>5131</v>
      </c>
      <c r="J1822" s="1" t="s">
        <v>70</v>
      </c>
      <c r="K1822" s="3">
        <v>44.97</v>
      </c>
      <c r="L1822">
        <v>2</v>
      </c>
      <c r="M1822" s="3">
        <v>89.94</v>
      </c>
      <c r="N1822" s="1" t="s">
        <v>29</v>
      </c>
      <c r="O1822" s="1" t="s">
        <v>44</v>
      </c>
    </row>
    <row r="1823" spans="1:15" x14ac:dyDescent="0.3">
      <c r="A1823" s="1" t="s">
        <v>5132</v>
      </c>
      <c r="B1823" s="2">
        <v>45463</v>
      </c>
      <c r="C1823" s="1" t="s">
        <v>6672</v>
      </c>
      <c r="D1823" s="1" t="s">
        <v>24</v>
      </c>
      <c r="E1823">
        <v>2024</v>
      </c>
      <c r="F1823" s="1" t="s">
        <v>715</v>
      </c>
      <c r="G1823" s="1" t="s">
        <v>716</v>
      </c>
      <c r="H1823" s="1" t="s">
        <v>2650</v>
      </c>
      <c r="I1823" s="1" t="s">
        <v>3822</v>
      </c>
      <c r="J1823" s="1" t="s">
        <v>70</v>
      </c>
      <c r="K1823" s="3">
        <v>55</v>
      </c>
      <c r="L1823">
        <v>2</v>
      </c>
      <c r="M1823" s="3">
        <v>110</v>
      </c>
      <c r="N1823" s="1" t="s">
        <v>6669</v>
      </c>
      <c r="O1823" s="1" t="s">
        <v>30</v>
      </c>
    </row>
    <row r="1824" spans="1:15" x14ac:dyDescent="0.3">
      <c r="A1824" s="1" t="s">
        <v>5133</v>
      </c>
      <c r="B1824" s="2">
        <v>45046</v>
      </c>
      <c r="C1824" s="1" t="s">
        <v>6666</v>
      </c>
      <c r="D1824" s="1" t="s">
        <v>82</v>
      </c>
      <c r="E1824">
        <v>2023</v>
      </c>
      <c r="F1824" s="1" t="s">
        <v>3523</v>
      </c>
      <c r="G1824" s="1" t="s">
        <v>3524</v>
      </c>
      <c r="H1824" s="1" t="s">
        <v>426</v>
      </c>
      <c r="I1824" s="1" t="s">
        <v>5134</v>
      </c>
      <c r="J1824" s="1" t="s">
        <v>51</v>
      </c>
      <c r="K1824" s="3">
        <v>11.52</v>
      </c>
      <c r="L1824">
        <v>5</v>
      </c>
      <c r="M1824" s="3">
        <v>57.6</v>
      </c>
      <c r="N1824" s="1" t="s">
        <v>6669</v>
      </c>
      <c r="O1824" s="1" t="s">
        <v>52</v>
      </c>
    </row>
    <row r="1825" spans="1:15" x14ac:dyDescent="0.3">
      <c r="A1825" s="1" t="s">
        <v>5135</v>
      </c>
      <c r="B1825" s="2">
        <v>45477</v>
      </c>
      <c r="C1825" s="1" t="s">
        <v>6672</v>
      </c>
      <c r="D1825" s="1" t="s">
        <v>32</v>
      </c>
      <c r="E1825">
        <v>2024</v>
      </c>
      <c r="F1825" s="1" t="s">
        <v>2833</v>
      </c>
      <c r="G1825" s="1" t="s">
        <v>2834</v>
      </c>
      <c r="H1825" s="1" t="s">
        <v>936</v>
      </c>
      <c r="I1825" s="1" t="s">
        <v>937</v>
      </c>
      <c r="J1825" s="1" t="s">
        <v>51</v>
      </c>
      <c r="K1825" s="3">
        <v>23.16</v>
      </c>
      <c r="L1825">
        <v>4</v>
      </c>
      <c r="M1825" s="3">
        <v>92.64</v>
      </c>
      <c r="N1825" s="1" t="s">
        <v>21</v>
      </c>
      <c r="O1825" s="1" t="s">
        <v>37</v>
      </c>
    </row>
    <row r="1826" spans="1:15" x14ac:dyDescent="0.3">
      <c r="A1826" s="1" t="s">
        <v>5136</v>
      </c>
      <c r="B1826" s="2">
        <v>45092</v>
      </c>
      <c r="C1826" s="1" t="s">
        <v>6672</v>
      </c>
      <c r="D1826" s="1" t="s">
        <v>24</v>
      </c>
      <c r="E1826">
        <v>2023</v>
      </c>
      <c r="F1826" s="1" t="s">
        <v>2180</v>
      </c>
      <c r="G1826" s="1" t="s">
        <v>2181</v>
      </c>
      <c r="H1826" s="1" t="s">
        <v>883</v>
      </c>
      <c r="I1826" s="1" t="s">
        <v>884</v>
      </c>
      <c r="J1826" s="1" t="s">
        <v>20</v>
      </c>
      <c r="K1826" s="3">
        <v>18.399999999999999</v>
      </c>
      <c r="L1826">
        <v>5</v>
      </c>
      <c r="M1826" s="3">
        <v>92</v>
      </c>
      <c r="N1826" s="1" t="s">
        <v>21</v>
      </c>
      <c r="O1826" s="1" t="s">
        <v>52</v>
      </c>
    </row>
    <row r="1827" spans="1:15" x14ac:dyDescent="0.3">
      <c r="A1827" s="1" t="s">
        <v>5137</v>
      </c>
      <c r="B1827" s="2">
        <v>45137</v>
      </c>
      <c r="C1827" s="1" t="s">
        <v>6666</v>
      </c>
      <c r="D1827" s="1" t="s">
        <v>32</v>
      </c>
      <c r="E1827">
        <v>2023</v>
      </c>
      <c r="F1827" s="1" t="s">
        <v>3706</v>
      </c>
      <c r="G1827" s="1" t="s">
        <v>5138</v>
      </c>
      <c r="H1827" s="1" t="s">
        <v>5139</v>
      </c>
      <c r="I1827" s="1" t="s">
        <v>5140</v>
      </c>
      <c r="J1827" s="1" t="s">
        <v>20</v>
      </c>
      <c r="K1827" s="3">
        <v>13.3</v>
      </c>
      <c r="L1827">
        <v>2</v>
      </c>
      <c r="M1827" s="3">
        <v>26.6</v>
      </c>
      <c r="N1827" s="1" t="s">
        <v>29</v>
      </c>
      <c r="O1827" s="1" t="s">
        <v>193</v>
      </c>
    </row>
    <row r="1828" spans="1:15" x14ac:dyDescent="0.3">
      <c r="A1828" s="1" t="s">
        <v>5141</v>
      </c>
      <c r="B1828" s="2">
        <v>45645</v>
      </c>
      <c r="C1828" s="1" t="s">
        <v>6672</v>
      </c>
      <c r="D1828" s="1" t="s">
        <v>107</v>
      </c>
      <c r="E1828">
        <v>2024</v>
      </c>
      <c r="F1828" s="1" t="s">
        <v>3480</v>
      </c>
      <c r="G1828" s="1" t="s">
        <v>3481</v>
      </c>
      <c r="H1828" s="1" t="s">
        <v>1205</v>
      </c>
      <c r="I1828" s="1" t="s">
        <v>4786</v>
      </c>
      <c r="J1828" s="1" t="s">
        <v>70</v>
      </c>
      <c r="K1828" s="3">
        <v>21.04</v>
      </c>
      <c r="L1828">
        <v>3</v>
      </c>
      <c r="M1828" s="3">
        <v>63.12</v>
      </c>
      <c r="N1828" s="1" t="s">
        <v>6669</v>
      </c>
      <c r="O1828" s="1" t="s">
        <v>44</v>
      </c>
    </row>
    <row r="1829" spans="1:15" x14ac:dyDescent="0.3">
      <c r="A1829" s="1" t="s">
        <v>5142</v>
      </c>
      <c r="B1829" s="2">
        <v>45153</v>
      </c>
      <c r="C1829" s="1" t="s">
        <v>6671</v>
      </c>
      <c r="D1829" s="1" t="s">
        <v>90</v>
      </c>
      <c r="E1829">
        <v>2023</v>
      </c>
      <c r="F1829" s="1" t="s">
        <v>2422</v>
      </c>
      <c r="G1829" s="1" t="s">
        <v>4561</v>
      </c>
      <c r="H1829" s="1" t="s">
        <v>660</v>
      </c>
      <c r="I1829" s="1" t="s">
        <v>661</v>
      </c>
      <c r="J1829" s="1" t="s">
        <v>20</v>
      </c>
      <c r="K1829" s="3">
        <v>39.74</v>
      </c>
      <c r="L1829">
        <v>4</v>
      </c>
      <c r="M1829" s="3">
        <v>158.96</v>
      </c>
      <c r="N1829" s="1" t="s">
        <v>21</v>
      </c>
      <c r="O1829" s="1" t="s">
        <v>193</v>
      </c>
    </row>
    <row r="1830" spans="1:15" x14ac:dyDescent="0.3">
      <c r="A1830" s="1" t="s">
        <v>5143</v>
      </c>
      <c r="B1830" s="2">
        <v>45317</v>
      </c>
      <c r="C1830" s="1" t="s">
        <v>6668</v>
      </c>
      <c r="D1830" s="1" t="s">
        <v>210</v>
      </c>
      <c r="E1830">
        <v>2024</v>
      </c>
      <c r="F1830" s="1" t="s">
        <v>873</v>
      </c>
      <c r="G1830" s="1" t="s">
        <v>874</v>
      </c>
      <c r="H1830" s="1" t="s">
        <v>2807</v>
      </c>
      <c r="I1830" s="1" t="s">
        <v>4788</v>
      </c>
      <c r="J1830" s="1" t="s">
        <v>70</v>
      </c>
      <c r="K1830" s="3">
        <v>11.74</v>
      </c>
      <c r="L1830">
        <v>1</v>
      </c>
      <c r="M1830" s="3">
        <v>11.74</v>
      </c>
      <c r="N1830" s="1" t="s">
        <v>88</v>
      </c>
      <c r="O1830" s="1" t="s">
        <v>30</v>
      </c>
    </row>
    <row r="1831" spans="1:15" x14ac:dyDescent="0.3">
      <c r="A1831" s="1" t="s">
        <v>5144</v>
      </c>
      <c r="B1831" s="2">
        <v>45309</v>
      </c>
      <c r="C1831" s="1" t="s">
        <v>6672</v>
      </c>
      <c r="D1831" s="1" t="s">
        <v>210</v>
      </c>
      <c r="E1831">
        <v>2024</v>
      </c>
      <c r="F1831" s="1" t="s">
        <v>921</v>
      </c>
      <c r="G1831" s="1" t="s">
        <v>2851</v>
      </c>
      <c r="H1831" s="1" t="s">
        <v>2535</v>
      </c>
      <c r="I1831" s="1" t="s">
        <v>2536</v>
      </c>
      <c r="J1831" s="1" t="s">
        <v>70</v>
      </c>
      <c r="K1831" s="3">
        <v>18.77</v>
      </c>
      <c r="L1831">
        <v>3</v>
      </c>
      <c r="M1831" s="3">
        <v>56.31</v>
      </c>
      <c r="N1831" s="1" t="s">
        <v>29</v>
      </c>
      <c r="O1831" s="1" t="s">
        <v>37</v>
      </c>
    </row>
    <row r="1832" spans="1:15" x14ac:dyDescent="0.3">
      <c r="A1832" s="1" t="s">
        <v>5145</v>
      </c>
      <c r="B1832" s="2">
        <v>45001</v>
      </c>
      <c r="C1832" s="1" t="s">
        <v>6672</v>
      </c>
      <c r="D1832" s="1" t="s">
        <v>15</v>
      </c>
      <c r="E1832">
        <v>2023</v>
      </c>
      <c r="F1832" s="1" t="s">
        <v>3207</v>
      </c>
      <c r="G1832" s="1" t="s">
        <v>3208</v>
      </c>
      <c r="H1832" s="1" t="s">
        <v>598</v>
      </c>
      <c r="I1832" s="1" t="s">
        <v>599</v>
      </c>
      <c r="J1832" s="1" t="s">
        <v>20</v>
      </c>
      <c r="K1832" s="3">
        <v>33.76</v>
      </c>
      <c r="L1832">
        <v>4</v>
      </c>
      <c r="M1832" s="3">
        <v>135.04</v>
      </c>
      <c r="N1832" s="1" t="s">
        <v>21</v>
      </c>
      <c r="O1832" s="1" t="s">
        <v>80</v>
      </c>
    </row>
    <row r="1833" spans="1:15" x14ac:dyDescent="0.3">
      <c r="A1833" s="1" t="s">
        <v>5146</v>
      </c>
      <c r="B1833" s="2">
        <v>45686</v>
      </c>
      <c r="C1833" s="1" t="s">
        <v>6670</v>
      </c>
      <c r="D1833" s="1" t="s">
        <v>210</v>
      </c>
      <c r="E1833">
        <v>2025</v>
      </c>
      <c r="F1833" s="1" t="s">
        <v>1002</v>
      </c>
      <c r="G1833" s="1" t="s">
        <v>1003</v>
      </c>
      <c r="H1833" s="1" t="s">
        <v>2349</v>
      </c>
      <c r="I1833" s="1" t="s">
        <v>2350</v>
      </c>
      <c r="J1833" s="1" t="s">
        <v>87</v>
      </c>
      <c r="K1833" s="3">
        <v>53.49</v>
      </c>
      <c r="L1833">
        <v>4</v>
      </c>
      <c r="M1833" s="3">
        <v>213.96</v>
      </c>
      <c r="N1833" s="1" t="s">
        <v>6669</v>
      </c>
      <c r="O1833" s="1" t="s">
        <v>80</v>
      </c>
    </row>
    <row r="1834" spans="1:15" x14ac:dyDescent="0.3">
      <c r="A1834" s="1" t="s">
        <v>5147</v>
      </c>
      <c r="B1834" s="2">
        <v>44946</v>
      </c>
      <c r="C1834" s="1" t="s">
        <v>6668</v>
      </c>
      <c r="D1834" s="1" t="s">
        <v>210</v>
      </c>
      <c r="E1834">
        <v>2023</v>
      </c>
      <c r="F1834" s="1" t="s">
        <v>4611</v>
      </c>
      <c r="G1834" s="1" t="s">
        <v>4612</v>
      </c>
      <c r="H1834" s="1" t="s">
        <v>5148</v>
      </c>
      <c r="I1834" s="1" t="s">
        <v>5149</v>
      </c>
      <c r="J1834" s="1" t="s">
        <v>70</v>
      </c>
      <c r="K1834" s="3">
        <v>8.8800000000000008</v>
      </c>
      <c r="L1834">
        <v>1</v>
      </c>
      <c r="M1834" s="3">
        <v>8.8800000000000008</v>
      </c>
      <c r="N1834" s="1" t="s">
        <v>6669</v>
      </c>
      <c r="O1834" s="1" t="s">
        <v>30</v>
      </c>
    </row>
    <row r="1835" spans="1:15" x14ac:dyDescent="0.3">
      <c r="A1835" s="1" t="s">
        <v>5150</v>
      </c>
      <c r="B1835" s="2">
        <v>45608</v>
      </c>
      <c r="C1835" s="1" t="s">
        <v>6671</v>
      </c>
      <c r="D1835" s="1" t="s">
        <v>54</v>
      </c>
      <c r="E1835">
        <v>2024</v>
      </c>
      <c r="F1835" s="1" t="s">
        <v>834</v>
      </c>
      <c r="G1835" s="1" t="s">
        <v>835</v>
      </c>
      <c r="H1835" s="1" t="s">
        <v>4338</v>
      </c>
      <c r="I1835" s="1" t="s">
        <v>4339</v>
      </c>
      <c r="J1835" s="1" t="s">
        <v>20</v>
      </c>
      <c r="K1835" s="3">
        <v>6.88</v>
      </c>
      <c r="L1835">
        <v>1</v>
      </c>
      <c r="M1835" s="3">
        <v>6.88</v>
      </c>
      <c r="N1835" s="1" t="s">
        <v>21</v>
      </c>
      <c r="O1835" s="1" t="s">
        <v>95</v>
      </c>
    </row>
    <row r="1836" spans="1:15" x14ac:dyDescent="0.3">
      <c r="A1836" s="1" t="s">
        <v>5151</v>
      </c>
      <c r="B1836" s="2">
        <v>45798</v>
      </c>
      <c r="C1836" s="1" t="s">
        <v>6670</v>
      </c>
      <c r="D1836" s="1" t="s">
        <v>46</v>
      </c>
      <c r="E1836">
        <v>2025</v>
      </c>
      <c r="F1836" s="1" t="s">
        <v>3177</v>
      </c>
      <c r="G1836" s="1" t="s">
        <v>3178</v>
      </c>
      <c r="H1836" s="1" t="s">
        <v>181</v>
      </c>
      <c r="I1836" s="1" t="s">
        <v>182</v>
      </c>
      <c r="J1836" s="1" t="s">
        <v>70</v>
      </c>
      <c r="K1836" s="3">
        <v>23.47</v>
      </c>
      <c r="L1836">
        <v>4</v>
      </c>
      <c r="M1836" s="3">
        <v>93.88</v>
      </c>
      <c r="N1836" s="1" t="s">
        <v>6669</v>
      </c>
      <c r="O1836" s="1" t="s">
        <v>22</v>
      </c>
    </row>
    <row r="1837" spans="1:15" x14ac:dyDescent="0.3">
      <c r="A1837" s="1" t="s">
        <v>5152</v>
      </c>
      <c r="B1837" s="2">
        <v>45361</v>
      </c>
      <c r="C1837" s="1" t="s">
        <v>6666</v>
      </c>
      <c r="D1837" s="1" t="s">
        <v>15</v>
      </c>
      <c r="E1837">
        <v>2024</v>
      </c>
      <c r="F1837" s="1" t="s">
        <v>834</v>
      </c>
      <c r="G1837" s="1" t="s">
        <v>835</v>
      </c>
      <c r="H1837" s="1" t="s">
        <v>3755</v>
      </c>
      <c r="I1837" s="1" t="s">
        <v>3756</v>
      </c>
      <c r="J1837" s="1" t="s">
        <v>20</v>
      </c>
      <c r="K1837" s="3">
        <v>17.46</v>
      </c>
      <c r="L1837">
        <v>2</v>
      </c>
      <c r="M1837" s="3">
        <v>34.92</v>
      </c>
      <c r="N1837" s="1" t="s">
        <v>21</v>
      </c>
      <c r="O1837" s="1" t="s">
        <v>44</v>
      </c>
    </row>
    <row r="1838" spans="1:15" x14ac:dyDescent="0.3">
      <c r="A1838" s="1" t="s">
        <v>5153</v>
      </c>
      <c r="B1838" s="2">
        <v>45572</v>
      </c>
      <c r="C1838" s="1" t="s">
        <v>6667</v>
      </c>
      <c r="D1838" s="1" t="s">
        <v>133</v>
      </c>
      <c r="E1838">
        <v>2024</v>
      </c>
      <c r="F1838" s="1" t="s">
        <v>2140</v>
      </c>
      <c r="G1838" s="1" t="s">
        <v>2141</v>
      </c>
      <c r="H1838" s="1" t="s">
        <v>4492</v>
      </c>
      <c r="I1838" s="1" t="s">
        <v>4493</v>
      </c>
      <c r="J1838" s="1" t="s">
        <v>20</v>
      </c>
      <c r="K1838" s="3">
        <v>40.82</v>
      </c>
      <c r="L1838">
        <v>3</v>
      </c>
      <c r="M1838" s="3">
        <v>122.46</v>
      </c>
      <c r="N1838" s="1" t="s">
        <v>6669</v>
      </c>
      <c r="O1838" s="1" t="s">
        <v>80</v>
      </c>
    </row>
    <row r="1839" spans="1:15" x14ac:dyDescent="0.3">
      <c r="A1839" s="1" t="s">
        <v>5154</v>
      </c>
      <c r="B1839" s="2">
        <v>45707</v>
      </c>
      <c r="C1839" s="1" t="s">
        <v>6670</v>
      </c>
      <c r="D1839" s="1" t="s">
        <v>39</v>
      </c>
      <c r="E1839">
        <v>2025</v>
      </c>
      <c r="F1839" s="1" t="s">
        <v>16</v>
      </c>
      <c r="G1839" s="1" t="s">
        <v>17</v>
      </c>
      <c r="H1839" s="1" t="s">
        <v>2003</v>
      </c>
      <c r="I1839" s="1" t="s">
        <v>2194</v>
      </c>
      <c r="J1839" s="1" t="s">
        <v>51</v>
      </c>
      <c r="K1839" s="3">
        <v>38.369999999999997</v>
      </c>
      <c r="L1839">
        <v>2</v>
      </c>
      <c r="M1839" s="3">
        <v>76.739999999999995</v>
      </c>
      <c r="N1839" s="1" t="s">
        <v>6669</v>
      </c>
      <c r="O1839" s="1" t="s">
        <v>37</v>
      </c>
    </row>
    <row r="1840" spans="1:15" x14ac:dyDescent="0.3">
      <c r="A1840" s="1" t="s">
        <v>5155</v>
      </c>
      <c r="B1840" s="2">
        <v>45118</v>
      </c>
      <c r="C1840" s="1" t="s">
        <v>6671</v>
      </c>
      <c r="D1840" s="1" t="s">
        <v>32</v>
      </c>
      <c r="E1840">
        <v>2023</v>
      </c>
      <c r="F1840" s="1" t="s">
        <v>1413</v>
      </c>
      <c r="G1840" s="1" t="s">
        <v>1414</v>
      </c>
      <c r="H1840" s="1" t="s">
        <v>355</v>
      </c>
      <c r="I1840" s="1" t="s">
        <v>2558</v>
      </c>
      <c r="J1840" s="1" t="s">
        <v>87</v>
      </c>
      <c r="K1840" s="3">
        <v>23.99</v>
      </c>
      <c r="L1840">
        <v>1</v>
      </c>
      <c r="M1840" s="3">
        <v>23.99</v>
      </c>
      <c r="N1840" s="1" t="s">
        <v>29</v>
      </c>
      <c r="O1840" s="1" t="s">
        <v>30</v>
      </c>
    </row>
    <row r="1841" spans="1:15" x14ac:dyDescent="0.3">
      <c r="A1841" s="1" t="s">
        <v>5156</v>
      </c>
      <c r="B1841" s="2">
        <v>45336</v>
      </c>
      <c r="C1841" s="1" t="s">
        <v>6670</v>
      </c>
      <c r="D1841" s="1" t="s">
        <v>39</v>
      </c>
      <c r="E1841">
        <v>2024</v>
      </c>
      <c r="F1841" s="1" t="s">
        <v>1106</v>
      </c>
      <c r="G1841" s="1" t="s">
        <v>1107</v>
      </c>
      <c r="H1841" s="1" t="s">
        <v>1806</v>
      </c>
      <c r="I1841" s="1" t="s">
        <v>1807</v>
      </c>
      <c r="J1841" s="1" t="s">
        <v>87</v>
      </c>
      <c r="K1841" s="3">
        <v>12.02</v>
      </c>
      <c r="L1841">
        <v>2</v>
      </c>
      <c r="M1841" s="3">
        <v>24.04</v>
      </c>
      <c r="N1841" s="1" t="s">
        <v>88</v>
      </c>
      <c r="O1841" s="1" t="s">
        <v>193</v>
      </c>
    </row>
    <row r="1842" spans="1:15" x14ac:dyDescent="0.3">
      <c r="A1842" s="1" t="s">
        <v>5157</v>
      </c>
      <c r="B1842" s="2">
        <v>45351</v>
      </c>
      <c r="C1842" s="1" t="s">
        <v>6672</v>
      </c>
      <c r="D1842" s="1" t="s">
        <v>39</v>
      </c>
      <c r="E1842">
        <v>2024</v>
      </c>
      <c r="F1842" s="1" t="s">
        <v>1932</v>
      </c>
      <c r="G1842" s="1" t="s">
        <v>2263</v>
      </c>
      <c r="H1842" s="1" t="s">
        <v>518</v>
      </c>
      <c r="I1842" s="1" t="s">
        <v>688</v>
      </c>
      <c r="J1842" s="1" t="s">
        <v>70</v>
      </c>
      <c r="K1842" s="3">
        <v>34.840000000000003</v>
      </c>
      <c r="L1842">
        <v>2</v>
      </c>
      <c r="M1842" s="3">
        <v>69.680000000000007</v>
      </c>
      <c r="N1842" s="1" t="s">
        <v>88</v>
      </c>
      <c r="O1842" s="1" t="s">
        <v>30</v>
      </c>
    </row>
    <row r="1843" spans="1:15" x14ac:dyDescent="0.3">
      <c r="A1843" s="1" t="s">
        <v>5158</v>
      </c>
      <c r="B1843" s="2">
        <v>45269</v>
      </c>
      <c r="C1843" s="1" t="s">
        <v>6673</v>
      </c>
      <c r="D1843" s="1" t="s">
        <v>107</v>
      </c>
      <c r="E1843">
        <v>2023</v>
      </c>
      <c r="F1843" s="1" t="s">
        <v>1063</v>
      </c>
      <c r="G1843" s="1" t="s">
        <v>3203</v>
      </c>
      <c r="H1843" s="1" t="s">
        <v>811</v>
      </c>
      <c r="I1843" s="1" t="s">
        <v>5159</v>
      </c>
      <c r="J1843" s="1" t="s">
        <v>51</v>
      </c>
      <c r="K1843" s="3">
        <v>18.3</v>
      </c>
      <c r="L1843">
        <v>5</v>
      </c>
      <c r="M1843" s="3">
        <v>91.5</v>
      </c>
      <c r="N1843" s="1" t="s">
        <v>6669</v>
      </c>
      <c r="O1843" s="1" t="s">
        <v>37</v>
      </c>
    </row>
    <row r="1844" spans="1:15" x14ac:dyDescent="0.3">
      <c r="A1844" s="1" t="s">
        <v>5160</v>
      </c>
      <c r="B1844" s="2">
        <v>45329</v>
      </c>
      <c r="C1844" s="1" t="s">
        <v>6670</v>
      </c>
      <c r="D1844" s="1" t="s">
        <v>39</v>
      </c>
      <c r="E1844">
        <v>2024</v>
      </c>
      <c r="F1844" s="1" t="s">
        <v>378</v>
      </c>
      <c r="G1844" s="1" t="s">
        <v>379</v>
      </c>
      <c r="H1844" s="1" t="s">
        <v>5161</v>
      </c>
      <c r="I1844" s="1" t="s">
        <v>5162</v>
      </c>
      <c r="J1844" s="1" t="s">
        <v>20</v>
      </c>
      <c r="K1844" s="3">
        <v>30.62</v>
      </c>
      <c r="L1844">
        <v>2</v>
      </c>
      <c r="M1844" s="3">
        <v>61.24</v>
      </c>
      <c r="N1844" s="1" t="s">
        <v>88</v>
      </c>
      <c r="O1844" s="1" t="s">
        <v>37</v>
      </c>
    </row>
    <row r="1845" spans="1:15" x14ac:dyDescent="0.3">
      <c r="A1845" s="1" t="s">
        <v>5163</v>
      </c>
      <c r="B1845" s="2">
        <v>45718</v>
      </c>
      <c r="C1845" s="1" t="s">
        <v>6666</v>
      </c>
      <c r="D1845" s="1" t="s">
        <v>15</v>
      </c>
      <c r="E1845">
        <v>2025</v>
      </c>
      <c r="F1845" s="1" t="s">
        <v>930</v>
      </c>
      <c r="G1845" s="1" t="s">
        <v>3339</v>
      </c>
      <c r="H1845" s="1" t="s">
        <v>2766</v>
      </c>
      <c r="I1845" s="1" t="s">
        <v>2767</v>
      </c>
      <c r="J1845" s="1" t="s">
        <v>70</v>
      </c>
      <c r="K1845" s="3">
        <v>22.3</v>
      </c>
      <c r="L1845">
        <v>2</v>
      </c>
      <c r="M1845" s="3">
        <v>44.6</v>
      </c>
      <c r="N1845" s="1" t="s">
        <v>6669</v>
      </c>
      <c r="O1845" s="1" t="s">
        <v>193</v>
      </c>
    </row>
    <row r="1846" spans="1:15" x14ac:dyDescent="0.3">
      <c r="A1846" s="1" t="s">
        <v>5164</v>
      </c>
      <c r="B1846" s="2">
        <v>45146</v>
      </c>
      <c r="C1846" s="1" t="s">
        <v>6671</v>
      </c>
      <c r="D1846" s="1" t="s">
        <v>90</v>
      </c>
      <c r="E1846">
        <v>2023</v>
      </c>
      <c r="F1846" s="1" t="s">
        <v>1544</v>
      </c>
      <c r="G1846" s="1" t="s">
        <v>5165</v>
      </c>
      <c r="H1846" s="1" t="s">
        <v>3733</v>
      </c>
      <c r="I1846" s="1" t="s">
        <v>3734</v>
      </c>
      <c r="J1846" s="1" t="s">
        <v>20</v>
      </c>
      <c r="K1846" s="3">
        <v>17.690000000000001</v>
      </c>
      <c r="L1846">
        <v>1</v>
      </c>
      <c r="M1846" s="3">
        <v>17.690000000000001</v>
      </c>
      <c r="N1846" s="1" t="s">
        <v>21</v>
      </c>
      <c r="O1846" s="1" t="s">
        <v>37</v>
      </c>
    </row>
    <row r="1847" spans="1:15" x14ac:dyDescent="0.3">
      <c r="A1847" s="1" t="s">
        <v>5166</v>
      </c>
      <c r="B1847" s="2">
        <v>44942</v>
      </c>
      <c r="C1847" s="1" t="s">
        <v>6667</v>
      </c>
      <c r="D1847" s="1" t="s">
        <v>210</v>
      </c>
      <c r="E1847">
        <v>2023</v>
      </c>
      <c r="F1847" s="1" t="s">
        <v>3503</v>
      </c>
      <c r="G1847" s="1" t="s">
        <v>5167</v>
      </c>
      <c r="H1847" s="1" t="s">
        <v>1795</v>
      </c>
      <c r="I1847" s="1" t="s">
        <v>5168</v>
      </c>
      <c r="J1847" s="1" t="s">
        <v>70</v>
      </c>
      <c r="K1847" s="3">
        <v>22.59</v>
      </c>
      <c r="L1847">
        <v>1</v>
      </c>
      <c r="M1847" s="3">
        <v>22.59</v>
      </c>
      <c r="N1847" s="1" t="s">
        <v>29</v>
      </c>
      <c r="O1847" s="1" t="s">
        <v>37</v>
      </c>
    </row>
    <row r="1848" spans="1:15" x14ac:dyDescent="0.3">
      <c r="A1848" s="1" t="s">
        <v>5169</v>
      </c>
      <c r="B1848" s="2">
        <v>45365</v>
      </c>
      <c r="C1848" s="1" t="s">
        <v>6672</v>
      </c>
      <c r="D1848" s="1" t="s">
        <v>15</v>
      </c>
      <c r="E1848">
        <v>2024</v>
      </c>
      <c r="F1848" s="1" t="s">
        <v>742</v>
      </c>
      <c r="G1848" s="1" t="s">
        <v>743</v>
      </c>
      <c r="H1848" s="1" t="s">
        <v>375</v>
      </c>
      <c r="I1848" s="1" t="s">
        <v>376</v>
      </c>
      <c r="J1848" s="1" t="s">
        <v>70</v>
      </c>
      <c r="K1848" s="3">
        <v>13.62</v>
      </c>
      <c r="L1848">
        <v>4</v>
      </c>
      <c r="M1848" s="3">
        <v>54.48</v>
      </c>
      <c r="N1848" s="1" t="s">
        <v>6669</v>
      </c>
      <c r="O1848" s="1" t="s">
        <v>193</v>
      </c>
    </row>
    <row r="1849" spans="1:15" x14ac:dyDescent="0.3">
      <c r="A1849" s="1" t="s">
        <v>5170</v>
      </c>
      <c r="B1849" s="2">
        <v>45412</v>
      </c>
      <c r="C1849" s="1" t="s">
        <v>6671</v>
      </c>
      <c r="D1849" s="1" t="s">
        <v>82</v>
      </c>
      <c r="E1849">
        <v>2024</v>
      </c>
      <c r="F1849" s="1" t="s">
        <v>295</v>
      </c>
      <c r="G1849" s="1" t="s">
        <v>3383</v>
      </c>
      <c r="H1849" s="1" t="s">
        <v>628</v>
      </c>
      <c r="I1849" s="1" t="s">
        <v>3039</v>
      </c>
      <c r="J1849" s="1" t="s">
        <v>51</v>
      </c>
      <c r="K1849" s="3">
        <v>35.229999999999997</v>
      </c>
      <c r="L1849">
        <v>2</v>
      </c>
      <c r="M1849" s="3">
        <v>70.459999999999994</v>
      </c>
      <c r="N1849" s="1" t="s">
        <v>21</v>
      </c>
      <c r="O1849" s="1" t="s">
        <v>30</v>
      </c>
    </row>
    <row r="1850" spans="1:15" x14ac:dyDescent="0.3">
      <c r="A1850" s="1" t="s">
        <v>5171</v>
      </c>
      <c r="B1850" s="2">
        <v>45066</v>
      </c>
      <c r="C1850" s="1" t="s">
        <v>6673</v>
      </c>
      <c r="D1850" s="1" t="s">
        <v>46</v>
      </c>
      <c r="E1850">
        <v>2023</v>
      </c>
      <c r="F1850" s="1" t="s">
        <v>5172</v>
      </c>
      <c r="G1850" s="1" t="s">
        <v>5173</v>
      </c>
      <c r="H1850" s="1" t="s">
        <v>851</v>
      </c>
      <c r="I1850" s="1" t="s">
        <v>3928</v>
      </c>
      <c r="J1850" s="1" t="s">
        <v>20</v>
      </c>
      <c r="K1850" s="3">
        <v>30.06</v>
      </c>
      <c r="L1850">
        <v>5</v>
      </c>
      <c r="M1850" s="3">
        <v>150.30000000000001</v>
      </c>
      <c r="N1850" s="1" t="s">
        <v>29</v>
      </c>
      <c r="O1850" s="1" t="s">
        <v>95</v>
      </c>
    </row>
    <row r="1851" spans="1:15" x14ac:dyDescent="0.3">
      <c r="A1851" s="1" t="s">
        <v>5174</v>
      </c>
      <c r="B1851" s="2">
        <v>45310</v>
      </c>
      <c r="C1851" s="1" t="s">
        <v>6668</v>
      </c>
      <c r="D1851" s="1" t="s">
        <v>210</v>
      </c>
      <c r="E1851">
        <v>2024</v>
      </c>
      <c r="F1851" s="1" t="s">
        <v>5175</v>
      </c>
      <c r="G1851" s="1" t="s">
        <v>5176</v>
      </c>
      <c r="H1851" s="1" t="s">
        <v>811</v>
      </c>
      <c r="I1851" s="1" t="s">
        <v>3949</v>
      </c>
      <c r="J1851" s="1" t="s">
        <v>70</v>
      </c>
      <c r="K1851" s="3">
        <v>24.23</v>
      </c>
      <c r="L1851">
        <v>5</v>
      </c>
      <c r="M1851" s="3">
        <v>121.15</v>
      </c>
      <c r="N1851" s="1" t="s">
        <v>29</v>
      </c>
      <c r="O1851" s="1" t="s">
        <v>193</v>
      </c>
    </row>
    <row r="1852" spans="1:15" x14ac:dyDescent="0.3">
      <c r="A1852" s="1" t="s">
        <v>5177</v>
      </c>
      <c r="B1852" s="2">
        <v>45724</v>
      </c>
      <c r="C1852" s="1" t="s">
        <v>6673</v>
      </c>
      <c r="D1852" s="1" t="s">
        <v>15</v>
      </c>
      <c r="E1852">
        <v>2025</v>
      </c>
      <c r="F1852" s="1" t="s">
        <v>829</v>
      </c>
      <c r="G1852" s="1" t="s">
        <v>830</v>
      </c>
      <c r="H1852" s="1" t="s">
        <v>655</v>
      </c>
      <c r="I1852" s="1" t="s">
        <v>656</v>
      </c>
      <c r="J1852" s="1" t="s">
        <v>20</v>
      </c>
      <c r="K1852" s="3">
        <v>32.9</v>
      </c>
      <c r="L1852">
        <v>4</v>
      </c>
      <c r="M1852" s="3">
        <v>131.6</v>
      </c>
      <c r="N1852" s="1" t="s">
        <v>6669</v>
      </c>
      <c r="O1852" s="1" t="s">
        <v>80</v>
      </c>
    </row>
    <row r="1853" spans="1:15" x14ac:dyDescent="0.3">
      <c r="A1853" s="1" t="s">
        <v>5178</v>
      </c>
      <c r="B1853" s="2">
        <v>45182</v>
      </c>
      <c r="C1853" s="1" t="s">
        <v>6670</v>
      </c>
      <c r="D1853" s="1" t="s">
        <v>60</v>
      </c>
      <c r="E1853">
        <v>2023</v>
      </c>
      <c r="F1853" s="1" t="s">
        <v>2017</v>
      </c>
      <c r="G1853" s="1" t="s">
        <v>2018</v>
      </c>
      <c r="H1853" s="1" t="s">
        <v>2156</v>
      </c>
      <c r="I1853" s="1" t="s">
        <v>2157</v>
      </c>
      <c r="J1853" s="1" t="s">
        <v>87</v>
      </c>
      <c r="K1853" s="3">
        <v>27.67</v>
      </c>
      <c r="L1853">
        <v>3</v>
      </c>
      <c r="M1853" s="3">
        <v>83.01</v>
      </c>
      <c r="N1853" s="1" t="s">
        <v>6669</v>
      </c>
      <c r="O1853" s="1" t="s">
        <v>52</v>
      </c>
    </row>
    <row r="1854" spans="1:15" x14ac:dyDescent="0.3">
      <c r="A1854" s="1" t="s">
        <v>5179</v>
      </c>
      <c r="B1854" s="2">
        <v>45605</v>
      </c>
      <c r="C1854" s="1" t="s">
        <v>6673</v>
      </c>
      <c r="D1854" s="1" t="s">
        <v>54</v>
      </c>
      <c r="E1854">
        <v>2024</v>
      </c>
      <c r="F1854" s="1" t="s">
        <v>1443</v>
      </c>
      <c r="G1854" s="1" t="s">
        <v>1444</v>
      </c>
      <c r="H1854" s="1" t="s">
        <v>563</v>
      </c>
      <c r="I1854" s="1" t="s">
        <v>564</v>
      </c>
      <c r="J1854" s="1" t="s">
        <v>20</v>
      </c>
      <c r="K1854" s="3">
        <v>48.28</v>
      </c>
      <c r="L1854">
        <v>1</v>
      </c>
      <c r="M1854" s="3">
        <v>48.28</v>
      </c>
      <c r="N1854" s="1" t="s">
        <v>21</v>
      </c>
      <c r="O1854" s="1" t="s">
        <v>37</v>
      </c>
    </row>
    <row r="1855" spans="1:15" x14ac:dyDescent="0.3">
      <c r="A1855" s="1" t="s">
        <v>5180</v>
      </c>
      <c r="B1855" s="2">
        <v>45646</v>
      </c>
      <c r="C1855" s="1" t="s">
        <v>6668</v>
      </c>
      <c r="D1855" s="1" t="s">
        <v>107</v>
      </c>
      <c r="E1855">
        <v>2024</v>
      </c>
      <c r="F1855" s="1" t="s">
        <v>5181</v>
      </c>
      <c r="G1855" s="1" t="s">
        <v>5182</v>
      </c>
      <c r="H1855" s="1" t="s">
        <v>3785</v>
      </c>
      <c r="I1855" s="1" t="s">
        <v>3786</v>
      </c>
      <c r="J1855" s="1" t="s">
        <v>70</v>
      </c>
      <c r="K1855" s="3">
        <v>7.72</v>
      </c>
      <c r="L1855">
        <v>4</v>
      </c>
      <c r="M1855" s="3">
        <v>30.88</v>
      </c>
      <c r="N1855" s="1" t="s">
        <v>6669</v>
      </c>
      <c r="O1855" s="1" t="s">
        <v>44</v>
      </c>
    </row>
    <row r="1856" spans="1:15" x14ac:dyDescent="0.3">
      <c r="A1856" s="1" t="s">
        <v>5183</v>
      </c>
      <c r="B1856" s="2">
        <v>44978</v>
      </c>
      <c r="C1856" s="1" t="s">
        <v>6671</v>
      </c>
      <c r="D1856" s="1" t="s">
        <v>39</v>
      </c>
      <c r="E1856">
        <v>2023</v>
      </c>
      <c r="F1856" s="1" t="s">
        <v>4666</v>
      </c>
      <c r="G1856" s="1" t="s">
        <v>4667</v>
      </c>
      <c r="H1856" s="1" t="s">
        <v>104</v>
      </c>
      <c r="I1856" s="1" t="s">
        <v>2445</v>
      </c>
      <c r="J1856" s="1" t="s">
        <v>20</v>
      </c>
      <c r="K1856" s="3">
        <v>12.13</v>
      </c>
      <c r="L1856">
        <v>3</v>
      </c>
      <c r="M1856" s="3">
        <v>36.39</v>
      </c>
      <c r="N1856" s="1" t="s">
        <v>6669</v>
      </c>
      <c r="O1856" s="1" t="s">
        <v>44</v>
      </c>
    </row>
    <row r="1857" spans="1:15" x14ac:dyDescent="0.3">
      <c r="A1857" s="1" t="s">
        <v>5184</v>
      </c>
      <c r="B1857" s="2">
        <v>45758</v>
      </c>
      <c r="C1857" s="1" t="s">
        <v>6668</v>
      </c>
      <c r="D1857" s="1" t="s">
        <v>82</v>
      </c>
      <c r="E1857">
        <v>2025</v>
      </c>
      <c r="F1857" s="1" t="s">
        <v>4261</v>
      </c>
      <c r="G1857" s="1" t="s">
        <v>5185</v>
      </c>
      <c r="H1857" s="1" t="s">
        <v>2025</v>
      </c>
      <c r="I1857" s="1" t="s">
        <v>2026</v>
      </c>
      <c r="J1857" s="1" t="s">
        <v>70</v>
      </c>
      <c r="K1857" s="3">
        <v>40.24</v>
      </c>
      <c r="L1857">
        <v>4</v>
      </c>
      <c r="M1857" s="3">
        <v>160.96</v>
      </c>
      <c r="N1857" s="1" t="s">
        <v>29</v>
      </c>
      <c r="O1857" s="1" t="s">
        <v>22</v>
      </c>
    </row>
    <row r="1858" spans="1:15" x14ac:dyDescent="0.3">
      <c r="A1858" s="1" t="s">
        <v>5186</v>
      </c>
      <c r="B1858" s="2">
        <v>44910</v>
      </c>
      <c r="C1858" s="1" t="s">
        <v>6672</v>
      </c>
      <c r="D1858" s="1" t="s">
        <v>107</v>
      </c>
      <c r="E1858">
        <v>2022</v>
      </c>
      <c r="F1858" s="1" t="s">
        <v>516</v>
      </c>
      <c r="G1858" s="1" t="s">
        <v>517</v>
      </c>
      <c r="H1858" s="1" t="s">
        <v>3343</v>
      </c>
      <c r="I1858" s="1" t="s">
        <v>3344</v>
      </c>
      <c r="J1858" s="1" t="s">
        <v>20</v>
      </c>
      <c r="K1858" s="3">
        <v>40.49</v>
      </c>
      <c r="L1858">
        <v>4</v>
      </c>
      <c r="M1858" s="3">
        <v>161.96</v>
      </c>
      <c r="N1858" s="1" t="s">
        <v>6669</v>
      </c>
      <c r="O1858" s="1" t="s">
        <v>22</v>
      </c>
    </row>
    <row r="1859" spans="1:15" x14ac:dyDescent="0.3">
      <c r="A1859" s="1" t="s">
        <v>5187</v>
      </c>
      <c r="B1859" s="2">
        <v>45422</v>
      </c>
      <c r="C1859" s="1" t="s">
        <v>6668</v>
      </c>
      <c r="D1859" s="1" t="s">
        <v>46</v>
      </c>
      <c r="E1859">
        <v>2024</v>
      </c>
      <c r="F1859" s="1" t="s">
        <v>1511</v>
      </c>
      <c r="G1859" s="1" t="s">
        <v>1512</v>
      </c>
      <c r="H1859" s="1" t="s">
        <v>3380</v>
      </c>
      <c r="I1859" s="1" t="s">
        <v>3381</v>
      </c>
      <c r="J1859" s="1" t="s">
        <v>70</v>
      </c>
      <c r="K1859" s="3">
        <v>40.200000000000003</v>
      </c>
      <c r="L1859">
        <v>3</v>
      </c>
      <c r="M1859" s="3">
        <v>120.6</v>
      </c>
      <c r="N1859" s="1" t="s">
        <v>29</v>
      </c>
      <c r="O1859" s="1" t="s">
        <v>37</v>
      </c>
    </row>
    <row r="1860" spans="1:15" x14ac:dyDescent="0.3">
      <c r="A1860" s="1" t="s">
        <v>5188</v>
      </c>
      <c r="B1860" s="2">
        <v>45454</v>
      </c>
      <c r="C1860" s="1" t="s">
        <v>6671</v>
      </c>
      <c r="D1860" s="1" t="s">
        <v>24</v>
      </c>
      <c r="E1860">
        <v>2024</v>
      </c>
      <c r="F1860" s="1" t="s">
        <v>1035</v>
      </c>
      <c r="G1860" s="1" t="s">
        <v>1529</v>
      </c>
      <c r="H1860" s="1" t="s">
        <v>1045</v>
      </c>
      <c r="I1860" s="1" t="s">
        <v>4230</v>
      </c>
      <c r="J1860" s="1" t="s">
        <v>51</v>
      </c>
      <c r="K1860" s="3">
        <v>23.86</v>
      </c>
      <c r="L1860">
        <v>1</v>
      </c>
      <c r="M1860" s="3">
        <v>23.86</v>
      </c>
      <c r="N1860" s="1" t="s">
        <v>29</v>
      </c>
      <c r="O1860" s="1" t="s">
        <v>37</v>
      </c>
    </row>
    <row r="1861" spans="1:15" x14ac:dyDescent="0.3">
      <c r="A1861" s="1" t="s">
        <v>5189</v>
      </c>
      <c r="B1861" s="2">
        <v>44827</v>
      </c>
      <c r="C1861" s="1" t="s">
        <v>6668</v>
      </c>
      <c r="D1861" s="1" t="s">
        <v>60</v>
      </c>
      <c r="E1861">
        <v>2022</v>
      </c>
      <c r="F1861" s="1" t="s">
        <v>108</v>
      </c>
      <c r="G1861" s="1" t="s">
        <v>109</v>
      </c>
      <c r="H1861" s="1" t="s">
        <v>146</v>
      </c>
      <c r="I1861" s="1" t="s">
        <v>147</v>
      </c>
      <c r="J1861" s="1" t="s">
        <v>20</v>
      </c>
      <c r="K1861" s="3">
        <v>39.61</v>
      </c>
      <c r="L1861">
        <v>4</v>
      </c>
      <c r="M1861" s="3">
        <v>158.44</v>
      </c>
      <c r="N1861" s="1" t="s">
        <v>6669</v>
      </c>
      <c r="O1861" s="1" t="s">
        <v>37</v>
      </c>
    </row>
    <row r="1862" spans="1:15" x14ac:dyDescent="0.3">
      <c r="A1862" s="1" t="s">
        <v>5190</v>
      </c>
      <c r="B1862" s="2">
        <v>45132</v>
      </c>
      <c r="C1862" s="1" t="s">
        <v>6671</v>
      </c>
      <c r="D1862" s="1" t="s">
        <v>32</v>
      </c>
      <c r="E1862">
        <v>2023</v>
      </c>
      <c r="F1862" s="1" t="s">
        <v>5191</v>
      </c>
      <c r="G1862" s="1" t="s">
        <v>5192</v>
      </c>
      <c r="H1862" s="1" t="s">
        <v>1155</v>
      </c>
      <c r="I1862" s="1" t="s">
        <v>1156</v>
      </c>
      <c r="J1862" s="1" t="s">
        <v>51</v>
      </c>
      <c r="K1862" s="3">
        <v>20.399999999999999</v>
      </c>
      <c r="L1862">
        <v>3</v>
      </c>
      <c r="M1862" s="3">
        <v>61.2</v>
      </c>
      <c r="N1862" s="1" t="s">
        <v>29</v>
      </c>
      <c r="O1862" s="1" t="s">
        <v>193</v>
      </c>
    </row>
    <row r="1863" spans="1:15" x14ac:dyDescent="0.3">
      <c r="A1863" s="1" t="s">
        <v>5193</v>
      </c>
      <c r="B1863" s="2">
        <v>45138</v>
      </c>
      <c r="C1863" s="1" t="s">
        <v>6667</v>
      </c>
      <c r="D1863" s="1" t="s">
        <v>32</v>
      </c>
      <c r="E1863">
        <v>2023</v>
      </c>
      <c r="F1863" s="1" t="s">
        <v>2477</v>
      </c>
      <c r="G1863" s="1" t="s">
        <v>3036</v>
      </c>
      <c r="H1863" s="1" t="s">
        <v>1007</v>
      </c>
      <c r="I1863" s="1" t="s">
        <v>1635</v>
      </c>
      <c r="J1863" s="1" t="s">
        <v>70</v>
      </c>
      <c r="K1863" s="3">
        <v>19.809999999999999</v>
      </c>
      <c r="L1863">
        <v>1</v>
      </c>
      <c r="M1863" s="3">
        <v>19.809999999999999</v>
      </c>
      <c r="N1863" s="1" t="s">
        <v>21</v>
      </c>
      <c r="O1863" s="1" t="s">
        <v>80</v>
      </c>
    </row>
    <row r="1864" spans="1:15" x14ac:dyDescent="0.3">
      <c r="A1864" s="1" t="s">
        <v>5194</v>
      </c>
      <c r="B1864" s="2">
        <v>45210</v>
      </c>
      <c r="C1864" s="1" t="s">
        <v>6670</v>
      </c>
      <c r="D1864" s="1" t="s">
        <v>133</v>
      </c>
      <c r="E1864">
        <v>2023</v>
      </c>
      <c r="F1864" s="1" t="s">
        <v>3429</v>
      </c>
      <c r="G1864" s="1" t="s">
        <v>5195</v>
      </c>
      <c r="H1864" s="1" t="s">
        <v>416</v>
      </c>
      <c r="I1864" s="1" t="s">
        <v>3820</v>
      </c>
      <c r="J1864" s="1" t="s">
        <v>70</v>
      </c>
      <c r="K1864" s="3">
        <v>28.9</v>
      </c>
      <c r="L1864">
        <v>5</v>
      </c>
      <c r="M1864" s="3">
        <v>144.5</v>
      </c>
      <c r="N1864" s="1" t="s">
        <v>88</v>
      </c>
      <c r="O1864" s="1" t="s">
        <v>193</v>
      </c>
    </row>
    <row r="1865" spans="1:15" x14ac:dyDescent="0.3">
      <c r="A1865" s="1" t="s">
        <v>5196</v>
      </c>
      <c r="B1865" s="2">
        <v>45614</v>
      </c>
      <c r="C1865" s="1" t="s">
        <v>6667</v>
      </c>
      <c r="D1865" s="1" t="s">
        <v>54</v>
      </c>
      <c r="E1865">
        <v>2024</v>
      </c>
      <c r="F1865" s="1" t="s">
        <v>2813</v>
      </c>
      <c r="G1865" s="1" t="s">
        <v>5197</v>
      </c>
      <c r="H1865" s="1" t="s">
        <v>310</v>
      </c>
      <c r="I1865" s="1" t="s">
        <v>744</v>
      </c>
      <c r="J1865" s="1" t="s">
        <v>51</v>
      </c>
      <c r="K1865" s="3">
        <v>28.35</v>
      </c>
      <c r="L1865">
        <v>4</v>
      </c>
      <c r="M1865" s="3">
        <v>113.4</v>
      </c>
      <c r="N1865" s="1" t="s">
        <v>6669</v>
      </c>
      <c r="O1865" s="1" t="s">
        <v>22</v>
      </c>
    </row>
    <row r="1866" spans="1:15" x14ac:dyDescent="0.3">
      <c r="A1866" s="1" t="s">
        <v>5198</v>
      </c>
      <c r="B1866" s="2">
        <v>45388</v>
      </c>
      <c r="C1866" s="1" t="s">
        <v>6673</v>
      </c>
      <c r="D1866" s="1" t="s">
        <v>82</v>
      </c>
      <c r="E1866">
        <v>2024</v>
      </c>
      <c r="F1866" s="1" t="s">
        <v>912</v>
      </c>
      <c r="G1866" s="1" t="s">
        <v>5199</v>
      </c>
      <c r="H1866" s="1" t="s">
        <v>3562</v>
      </c>
      <c r="I1866" s="1" t="s">
        <v>3563</v>
      </c>
      <c r="J1866" s="1" t="s">
        <v>87</v>
      </c>
      <c r="K1866" s="3">
        <v>44.28</v>
      </c>
      <c r="L1866">
        <v>5</v>
      </c>
      <c r="M1866" s="3">
        <v>221.4</v>
      </c>
      <c r="N1866" s="1" t="s">
        <v>21</v>
      </c>
      <c r="O1866" s="1" t="s">
        <v>22</v>
      </c>
    </row>
    <row r="1867" spans="1:15" x14ac:dyDescent="0.3">
      <c r="A1867" s="1" t="s">
        <v>5200</v>
      </c>
      <c r="B1867" s="2">
        <v>45647</v>
      </c>
      <c r="C1867" s="1" t="s">
        <v>6673</v>
      </c>
      <c r="D1867" s="1" t="s">
        <v>107</v>
      </c>
      <c r="E1867">
        <v>2024</v>
      </c>
      <c r="F1867" s="1" t="s">
        <v>471</v>
      </c>
      <c r="G1867" s="1" t="s">
        <v>472</v>
      </c>
      <c r="H1867" s="1" t="s">
        <v>1185</v>
      </c>
      <c r="I1867" s="1" t="s">
        <v>1870</v>
      </c>
      <c r="J1867" s="1" t="s">
        <v>70</v>
      </c>
      <c r="K1867" s="3">
        <v>11.55</v>
      </c>
      <c r="L1867">
        <v>3</v>
      </c>
      <c r="M1867" s="3">
        <v>34.65</v>
      </c>
      <c r="N1867" s="1" t="s">
        <v>21</v>
      </c>
      <c r="O1867" s="1" t="s">
        <v>37</v>
      </c>
    </row>
    <row r="1868" spans="1:15" x14ac:dyDescent="0.3">
      <c r="A1868" s="1" t="s">
        <v>5201</v>
      </c>
      <c r="B1868" s="2">
        <v>45244</v>
      </c>
      <c r="C1868" s="1" t="s">
        <v>6671</v>
      </c>
      <c r="D1868" s="1" t="s">
        <v>54</v>
      </c>
      <c r="E1868">
        <v>2023</v>
      </c>
      <c r="F1868" s="1" t="s">
        <v>4002</v>
      </c>
      <c r="G1868" s="1" t="s">
        <v>5202</v>
      </c>
      <c r="H1868" s="1" t="s">
        <v>1390</v>
      </c>
      <c r="I1868" s="1" t="s">
        <v>2749</v>
      </c>
      <c r="J1868" s="1" t="s">
        <v>87</v>
      </c>
      <c r="K1868" s="3">
        <v>35.32</v>
      </c>
      <c r="L1868">
        <v>2</v>
      </c>
      <c r="M1868" s="3">
        <v>70.64</v>
      </c>
      <c r="N1868" s="1" t="s">
        <v>21</v>
      </c>
      <c r="O1868" s="1" t="s">
        <v>95</v>
      </c>
    </row>
    <row r="1869" spans="1:15" x14ac:dyDescent="0.3">
      <c r="A1869" s="1" t="s">
        <v>5204</v>
      </c>
      <c r="B1869" s="2">
        <v>45404</v>
      </c>
      <c r="C1869" s="1" t="s">
        <v>6667</v>
      </c>
      <c r="D1869" s="1" t="s">
        <v>82</v>
      </c>
      <c r="E1869">
        <v>2024</v>
      </c>
      <c r="F1869" s="1" t="s">
        <v>91</v>
      </c>
      <c r="G1869" s="1" t="s">
        <v>562</v>
      </c>
      <c r="H1869" s="1" t="s">
        <v>5205</v>
      </c>
      <c r="I1869" s="1" t="s">
        <v>5206</v>
      </c>
      <c r="J1869" s="1" t="s">
        <v>20</v>
      </c>
      <c r="K1869" s="3">
        <v>9.1999999999999993</v>
      </c>
      <c r="L1869">
        <v>5</v>
      </c>
      <c r="M1869" s="3">
        <v>46</v>
      </c>
      <c r="N1869" s="1" t="s">
        <v>21</v>
      </c>
      <c r="O1869" s="1" t="s">
        <v>22</v>
      </c>
    </row>
    <row r="1870" spans="1:15" x14ac:dyDescent="0.3">
      <c r="A1870" s="1" t="s">
        <v>5207</v>
      </c>
      <c r="B1870" s="2">
        <v>45502</v>
      </c>
      <c r="C1870" s="1" t="s">
        <v>6667</v>
      </c>
      <c r="D1870" s="1" t="s">
        <v>32</v>
      </c>
      <c r="E1870">
        <v>2024</v>
      </c>
      <c r="F1870" s="1" t="s">
        <v>2981</v>
      </c>
      <c r="G1870" s="1" t="s">
        <v>2982</v>
      </c>
      <c r="H1870" s="1" t="s">
        <v>4632</v>
      </c>
      <c r="I1870" s="1" t="s">
        <v>4633</v>
      </c>
      <c r="J1870" s="1" t="s">
        <v>70</v>
      </c>
      <c r="K1870" s="3">
        <v>30.76</v>
      </c>
      <c r="L1870">
        <v>3</v>
      </c>
      <c r="M1870" s="3">
        <v>92.28</v>
      </c>
      <c r="N1870" s="1" t="s">
        <v>88</v>
      </c>
      <c r="O1870" s="1" t="s">
        <v>44</v>
      </c>
    </row>
    <row r="1871" spans="1:15" x14ac:dyDescent="0.3">
      <c r="A1871" s="1" t="s">
        <v>5208</v>
      </c>
      <c r="B1871" s="2">
        <v>45781</v>
      </c>
      <c r="C1871" s="1" t="s">
        <v>6666</v>
      </c>
      <c r="D1871" s="1" t="s">
        <v>46</v>
      </c>
      <c r="E1871">
        <v>2025</v>
      </c>
      <c r="F1871" s="1" t="s">
        <v>2277</v>
      </c>
      <c r="G1871" s="1" t="s">
        <v>5039</v>
      </c>
      <c r="H1871" s="1" t="s">
        <v>2779</v>
      </c>
      <c r="I1871" s="1" t="s">
        <v>3514</v>
      </c>
      <c r="J1871" s="1" t="s">
        <v>87</v>
      </c>
      <c r="K1871" s="3">
        <v>15.65</v>
      </c>
      <c r="L1871">
        <v>2</v>
      </c>
      <c r="M1871" s="3">
        <v>31.3</v>
      </c>
      <c r="N1871" s="1" t="s">
        <v>21</v>
      </c>
      <c r="O1871" s="1" t="s">
        <v>22</v>
      </c>
    </row>
    <row r="1872" spans="1:15" x14ac:dyDescent="0.3">
      <c r="A1872" s="1" t="s">
        <v>5209</v>
      </c>
      <c r="B1872" s="2">
        <v>45445</v>
      </c>
      <c r="C1872" s="1" t="s">
        <v>6666</v>
      </c>
      <c r="D1872" s="1" t="s">
        <v>24</v>
      </c>
      <c r="E1872">
        <v>2024</v>
      </c>
      <c r="F1872" s="1" t="s">
        <v>4599</v>
      </c>
      <c r="G1872" s="1" t="s">
        <v>4600</v>
      </c>
      <c r="H1872" s="1" t="s">
        <v>3962</v>
      </c>
      <c r="I1872" s="1" t="s">
        <v>5210</v>
      </c>
      <c r="J1872" s="1" t="s">
        <v>87</v>
      </c>
      <c r="K1872" s="3">
        <v>22.88</v>
      </c>
      <c r="L1872">
        <v>2</v>
      </c>
      <c r="M1872" s="3">
        <v>45.76</v>
      </c>
      <c r="N1872" s="1" t="s">
        <v>29</v>
      </c>
      <c r="O1872" s="1" t="s">
        <v>37</v>
      </c>
    </row>
    <row r="1873" spans="1:15" x14ac:dyDescent="0.3">
      <c r="A1873" s="1" t="s">
        <v>5211</v>
      </c>
      <c r="B1873" s="2">
        <v>45297</v>
      </c>
      <c r="C1873" s="1" t="s">
        <v>6673</v>
      </c>
      <c r="D1873" s="1" t="s">
        <v>210</v>
      </c>
      <c r="E1873">
        <v>2024</v>
      </c>
      <c r="F1873" s="1" t="s">
        <v>1511</v>
      </c>
      <c r="G1873" s="1" t="s">
        <v>5212</v>
      </c>
      <c r="H1873" s="1" t="s">
        <v>886</v>
      </c>
      <c r="I1873" s="1" t="s">
        <v>2525</v>
      </c>
      <c r="J1873" s="1" t="s">
        <v>87</v>
      </c>
      <c r="K1873" s="3">
        <v>36.090000000000003</v>
      </c>
      <c r="L1873">
        <v>2</v>
      </c>
      <c r="M1873" s="3">
        <v>72.180000000000007</v>
      </c>
      <c r="N1873" s="1" t="s">
        <v>88</v>
      </c>
      <c r="O1873" s="1" t="s">
        <v>193</v>
      </c>
    </row>
    <row r="1874" spans="1:15" x14ac:dyDescent="0.3">
      <c r="A1874" s="1" t="s">
        <v>5213</v>
      </c>
      <c r="B1874" s="2">
        <v>45551</v>
      </c>
      <c r="C1874" s="1" t="s">
        <v>6667</v>
      </c>
      <c r="D1874" s="1" t="s">
        <v>60</v>
      </c>
      <c r="E1874">
        <v>2024</v>
      </c>
      <c r="F1874" s="1" t="s">
        <v>235</v>
      </c>
      <c r="G1874" s="1" t="s">
        <v>5214</v>
      </c>
      <c r="H1874" s="1" t="s">
        <v>5215</v>
      </c>
      <c r="I1874" s="1" t="s">
        <v>5216</v>
      </c>
      <c r="J1874" s="1" t="s">
        <v>70</v>
      </c>
      <c r="K1874" s="3">
        <v>31.94</v>
      </c>
      <c r="L1874">
        <v>5</v>
      </c>
      <c r="M1874" s="3">
        <v>159.69999999999999</v>
      </c>
      <c r="N1874" s="1" t="s">
        <v>88</v>
      </c>
      <c r="O1874" s="1" t="s">
        <v>30</v>
      </c>
    </row>
    <row r="1875" spans="1:15" x14ac:dyDescent="0.3">
      <c r="A1875" s="1" t="s">
        <v>5217</v>
      </c>
      <c r="B1875" s="2">
        <v>45413</v>
      </c>
      <c r="C1875" s="1" t="s">
        <v>6670</v>
      </c>
      <c r="D1875" s="1" t="s">
        <v>46</v>
      </c>
      <c r="E1875">
        <v>2024</v>
      </c>
      <c r="F1875" s="1" t="s">
        <v>149</v>
      </c>
      <c r="G1875" s="1" t="s">
        <v>150</v>
      </c>
      <c r="H1875" s="1" t="s">
        <v>851</v>
      </c>
      <c r="I1875" s="1" t="s">
        <v>3928</v>
      </c>
      <c r="J1875" s="1" t="s">
        <v>87</v>
      </c>
      <c r="K1875" s="3">
        <v>29.68</v>
      </c>
      <c r="L1875">
        <v>2</v>
      </c>
      <c r="M1875" s="3">
        <v>59.36</v>
      </c>
      <c r="N1875" s="1" t="s">
        <v>21</v>
      </c>
      <c r="O1875" s="1" t="s">
        <v>22</v>
      </c>
    </row>
    <row r="1876" spans="1:15" x14ac:dyDescent="0.3">
      <c r="A1876" s="1" t="s">
        <v>5218</v>
      </c>
      <c r="B1876" s="2">
        <v>45089</v>
      </c>
      <c r="C1876" s="1" t="s">
        <v>6667</v>
      </c>
      <c r="D1876" s="1" t="s">
        <v>24</v>
      </c>
      <c r="E1876">
        <v>2023</v>
      </c>
      <c r="F1876" s="1" t="s">
        <v>2368</v>
      </c>
      <c r="G1876" s="1" t="s">
        <v>2369</v>
      </c>
      <c r="H1876" s="1" t="s">
        <v>2185</v>
      </c>
      <c r="I1876" s="1" t="s">
        <v>2186</v>
      </c>
      <c r="J1876" s="1" t="s">
        <v>20</v>
      </c>
      <c r="K1876" s="3">
        <v>14.06</v>
      </c>
      <c r="L1876">
        <v>5</v>
      </c>
      <c r="M1876" s="3">
        <v>70.3</v>
      </c>
      <c r="N1876" s="1" t="s">
        <v>21</v>
      </c>
      <c r="O1876" s="1" t="s">
        <v>80</v>
      </c>
    </row>
    <row r="1877" spans="1:15" x14ac:dyDescent="0.3">
      <c r="A1877" s="1" t="s">
        <v>5219</v>
      </c>
      <c r="B1877" s="2">
        <v>45514</v>
      </c>
      <c r="C1877" s="1" t="s">
        <v>6673</v>
      </c>
      <c r="D1877" s="1" t="s">
        <v>90</v>
      </c>
      <c r="E1877">
        <v>2024</v>
      </c>
      <c r="F1877" s="1" t="s">
        <v>972</v>
      </c>
      <c r="G1877" s="1" t="s">
        <v>973</v>
      </c>
      <c r="H1877" s="1" t="s">
        <v>1825</v>
      </c>
      <c r="I1877" s="1" t="s">
        <v>5220</v>
      </c>
      <c r="J1877" s="1" t="s">
        <v>70</v>
      </c>
      <c r="K1877" s="3">
        <v>5.91</v>
      </c>
      <c r="L1877">
        <v>1</v>
      </c>
      <c r="M1877" s="3">
        <v>5.91</v>
      </c>
      <c r="N1877" s="1" t="s">
        <v>6669</v>
      </c>
      <c r="O1877" s="1" t="s">
        <v>44</v>
      </c>
    </row>
    <row r="1878" spans="1:15" x14ac:dyDescent="0.3">
      <c r="A1878" s="1" t="s">
        <v>5221</v>
      </c>
      <c r="B1878" s="2">
        <v>44924</v>
      </c>
      <c r="C1878" s="1" t="s">
        <v>6672</v>
      </c>
      <c r="D1878" s="1" t="s">
        <v>107</v>
      </c>
      <c r="E1878">
        <v>2022</v>
      </c>
      <c r="F1878" s="1" t="s">
        <v>2051</v>
      </c>
      <c r="G1878" s="1" t="s">
        <v>5222</v>
      </c>
      <c r="H1878" s="1" t="s">
        <v>5223</v>
      </c>
      <c r="I1878" s="1" t="s">
        <v>5224</v>
      </c>
      <c r="J1878" s="1" t="s">
        <v>87</v>
      </c>
      <c r="K1878" s="3">
        <v>27.68</v>
      </c>
      <c r="L1878">
        <v>2</v>
      </c>
      <c r="M1878" s="3">
        <v>55.36</v>
      </c>
      <c r="N1878" s="1" t="s">
        <v>6669</v>
      </c>
      <c r="O1878" s="1" t="s">
        <v>95</v>
      </c>
    </row>
    <row r="1879" spans="1:15" x14ac:dyDescent="0.3">
      <c r="A1879" s="1" t="s">
        <v>5225</v>
      </c>
      <c r="B1879" s="2">
        <v>45196</v>
      </c>
      <c r="C1879" s="1" t="s">
        <v>6670</v>
      </c>
      <c r="D1879" s="1" t="s">
        <v>60</v>
      </c>
      <c r="E1879">
        <v>2023</v>
      </c>
      <c r="F1879" s="1" t="s">
        <v>240</v>
      </c>
      <c r="G1879" s="1" t="s">
        <v>241</v>
      </c>
      <c r="H1879" s="1" t="s">
        <v>4709</v>
      </c>
      <c r="I1879" s="1" t="s">
        <v>5226</v>
      </c>
      <c r="J1879" s="1" t="s">
        <v>70</v>
      </c>
      <c r="K1879" s="3">
        <v>19.61</v>
      </c>
      <c r="L1879">
        <v>1</v>
      </c>
      <c r="M1879" s="3">
        <v>19.61</v>
      </c>
      <c r="N1879" s="1" t="s">
        <v>21</v>
      </c>
      <c r="O1879" s="1" t="s">
        <v>37</v>
      </c>
    </row>
    <row r="1880" spans="1:15" x14ac:dyDescent="0.3">
      <c r="A1880" s="1" t="s">
        <v>5227</v>
      </c>
      <c r="B1880" s="2">
        <v>45496</v>
      </c>
      <c r="C1880" s="1" t="s">
        <v>6671</v>
      </c>
      <c r="D1880" s="1" t="s">
        <v>32</v>
      </c>
      <c r="E1880">
        <v>2024</v>
      </c>
      <c r="F1880" s="1" t="s">
        <v>1143</v>
      </c>
      <c r="G1880" s="1" t="s">
        <v>1144</v>
      </c>
      <c r="H1880" s="1" t="s">
        <v>4709</v>
      </c>
      <c r="I1880" s="1" t="s">
        <v>4710</v>
      </c>
      <c r="J1880" s="1" t="s">
        <v>20</v>
      </c>
      <c r="K1880" s="3">
        <v>38.450000000000003</v>
      </c>
      <c r="L1880">
        <v>1</v>
      </c>
      <c r="M1880" s="3">
        <v>38.450000000000003</v>
      </c>
      <c r="N1880" s="1" t="s">
        <v>29</v>
      </c>
      <c r="O1880" s="1" t="s">
        <v>193</v>
      </c>
    </row>
    <row r="1881" spans="1:15" x14ac:dyDescent="0.3">
      <c r="A1881" s="1" t="s">
        <v>5228</v>
      </c>
      <c r="B1881" s="2">
        <v>45576</v>
      </c>
      <c r="C1881" s="1" t="s">
        <v>6668</v>
      </c>
      <c r="D1881" s="1" t="s">
        <v>133</v>
      </c>
      <c r="E1881">
        <v>2024</v>
      </c>
      <c r="F1881" s="1" t="s">
        <v>799</v>
      </c>
      <c r="G1881" s="1" t="s">
        <v>1579</v>
      </c>
      <c r="H1881" s="1" t="s">
        <v>5229</v>
      </c>
      <c r="I1881" s="1" t="s">
        <v>5230</v>
      </c>
      <c r="J1881" s="1" t="s">
        <v>70</v>
      </c>
      <c r="K1881" s="3">
        <v>41.34</v>
      </c>
      <c r="L1881">
        <v>2</v>
      </c>
      <c r="M1881" s="3">
        <v>82.68</v>
      </c>
      <c r="N1881" s="1" t="s">
        <v>29</v>
      </c>
      <c r="O1881" s="1" t="s">
        <v>44</v>
      </c>
    </row>
    <row r="1882" spans="1:15" x14ac:dyDescent="0.3">
      <c r="A1882" s="1" t="s">
        <v>5231</v>
      </c>
      <c r="B1882" s="2">
        <v>45547</v>
      </c>
      <c r="C1882" s="1" t="s">
        <v>6672</v>
      </c>
      <c r="D1882" s="1" t="s">
        <v>60</v>
      </c>
      <c r="E1882">
        <v>2024</v>
      </c>
      <c r="F1882" s="1" t="s">
        <v>2884</v>
      </c>
      <c r="G1882" s="1" t="s">
        <v>3870</v>
      </c>
      <c r="H1882" s="1" t="s">
        <v>1974</v>
      </c>
      <c r="I1882" s="1" t="s">
        <v>1975</v>
      </c>
      <c r="J1882" s="1" t="s">
        <v>20</v>
      </c>
      <c r="K1882" s="3">
        <v>37.25</v>
      </c>
      <c r="L1882">
        <v>2</v>
      </c>
      <c r="M1882" s="3">
        <v>74.5</v>
      </c>
      <c r="N1882" s="1" t="s">
        <v>6669</v>
      </c>
      <c r="O1882" s="1" t="s">
        <v>44</v>
      </c>
    </row>
    <row r="1883" spans="1:15" x14ac:dyDescent="0.3">
      <c r="A1883" s="1" t="s">
        <v>5232</v>
      </c>
      <c r="B1883" s="2">
        <v>45492</v>
      </c>
      <c r="C1883" s="1" t="s">
        <v>6668</v>
      </c>
      <c r="D1883" s="1" t="s">
        <v>32</v>
      </c>
      <c r="E1883">
        <v>2024</v>
      </c>
      <c r="F1883" s="1" t="s">
        <v>1544</v>
      </c>
      <c r="G1883" s="1" t="s">
        <v>5165</v>
      </c>
      <c r="H1883" s="1" t="s">
        <v>2403</v>
      </c>
      <c r="I1883" s="1" t="s">
        <v>3582</v>
      </c>
      <c r="J1883" s="1" t="s">
        <v>51</v>
      </c>
      <c r="K1883" s="3">
        <v>44.2</v>
      </c>
      <c r="L1883">
        <v>5</v>
      </c>
      <c r="M1883" s="3">
        <v>221</v>
      </c>
      <c r="N1883" s="1" t="s">
        <v>88</v>
      </c>
      <c r="O1883" s="1" t="s">
        <v>37</v>
      </c>
    </row>
    <row r="1884" spans="1:15" x14ac:dyDescent="0.3">
      <c r="A1884" s="1" t="s">
        <v>5233</v>
      </c>
      <c r="B1884" s="2">
        <v>45692</v>
      </c>
      <c r="C1884" s="1" t="s">
        <v>6671</v>
      </c>
      <c r="D1884" s="1" t="s">
        <v>39</v>
      </c>
      <c r="E1884">
        <v>2025</v>
      </c>
      <c r="F1884" s="1" t="s">
        <v>705</v>
      </c>
      <c r="G1884" s="1" t="s">
        <v>706</v>
      </c>
      <c r="H1884" s="1" t="s">
        <v>891</v>
      </c>
      <c r="I1884" s="1" t="s">
        <v>2531</v>
      </c>
      <c r="J1884" s="1" t="s">
        <v>20</v>
      </c>
      <c r="K1884" s="3">
        <v>14.99</v>
      </c>
      <c r="L1884">
        <v>5</v>
      </c>
      <c r="M1884" s="3">
        <v>74.95</v>
      </c>
      <c r="N1884" s="1" t="s">
        <v>21</v>
      </c>
      <c r="O1884" s="1" t="s">
        <v>22</v>
      </c>
    </row>
    <row r="1885" spans="1:15" x14ac:dyDescent="0.3">
      <c r="A1885" s="1" t="s">
        <v>5234</v>
      </c>
      <c r="B1885" s="2">
        <v>45105</v>
      </c>
      <c r="C1885" s="1" t="s">
        <v>6670</v>
      </c>
      <c r="D1885" s="1" t="s">
        <v>24</v>
      </c>
      <c r="E1885">
        <v>2023</v>
      </c>
      <c r="F1885" s="1" t="s">
        <v>1128</v>
      </c>
      <c r="G1885" s="1" t="s">
        <v>1129</v>
      </c>
      <c r="H1885" s="1" t="s">
        <v>2065</v>
      </c>
      <c r="I1885" s="1" t="s">
        <v>2066</v>
      </c>
      <c r="J1885" s="1" t="s">
        <v>70</v>
      </c>
      <c r="K1885" s="3">
        <v>27.93</v>
      </c>
      <c r="L1885">
        <v>4</v>
      </c>
      <c r="M1885" s="3">
        <v>111.72</v>
      </c>
      <c r="N1885" s="1" t="s">
        <v>29</v>
      </c>
      <c r="O1885" s="1" t="s">
        <v>95</v>
      </c>
    </row>
    <row r="1886" spans="1:15" x14ac:dyDescent="0.3">
      <c r="A1886" s="1" t="s">
        <v>5235</v>
      </c>
      <c r="B1886" s="2">
        <v>45105</v>
      </c>
      <c r="C1886" s="1" t="s">
        <v>6670</v>
      </c>
      <c r="D1886" s="1" t="s">
        <v>24</v>
      </c>
      <c r="E1886">
        <v>2023</v>
      </c>
      <c r="F1886" s="1" t="s">
        <v>2615</v>
      </c>
      <c r="G1886" s="1" t="s">
        <v>4298</v>
      </c>
      <c r="H1886" s="1" t="s">
        <v>3676</v>
      </c>
      <c r="I1886" s="1" t="s">
        <v>3677</v>
      </c>
      <c r="J1886" s="1" t="s">
        <v>20</v>
      </c>
      <c r="K1886" s="3">
        <v>5.45</v>
      </c>
      <c r="L1886">
        <v>5</v>
      </c>
      <c r="M1886" s="3">
        <v>27.25</v>
      </c>
      <c r="N1886" s="1" t="s">
        <v>21</v>
      </c>
      <c r="O1886" s="1" t="s">
        <v>193</v>
      </c>
    </row>
    <row r="1887" spans="1:15" x14ac:dyDescent="0.3">
      <c r="A1887" s="1" t="s">
        <v>5236</v>
      </c>
      <c r="B1887" s="2">
        <v>45005</v>
      </c>
      <c r="C1887" s="1" t="s">
        <v>6667</v>
      </c>
      <c r="D1887" s="1" t="s">
        <v>15</v>
      </c>
      <c r="E1887">
        <v>2023</v>
      </c>
      <c r="F1887" s="1" t="s">
        <v>4379</v>
      </c>
      <c r="G1887" s="1" t="s">
        <v>4380</v>
      </c>
      <c r="H1887" s="1" t="s">
        <v>1277</v>
      </c>
      <c r="I1887" s="1" t="s">
        <v>1278</v>
      </c>
      <c r="J1887" s="1" t="s">
        <v>70</v>
      </c>
      <c r="K1887" s="3">
        <v>20.09</v>
      </c>
      <c r="L1887">
        <v>5</v>
      </c>
      <c r="M1887" s="3">
        <v>100.45</v>
      </c>
      <c r="N1887" s="1" t="s">
        <v>6669</v>
      </c>
      <c r="O1887" s="1" t="s">
        <v>52</v>
      </c>
    </row>
    <row r="1888" spans="1:15" x14ac:dyDescent="0.3">
      <c r="A1888" s="1" t="s">
        <v>5237</v>
      </c>
      <c r="B1888" s="2">
        <v>45766</v>
      </c>
      <c r="C1888" s="1" t="s">
        <v>6673</v>
      </c>
      <c r="D1888" s="1" t="s">
        <v>82</v>
      </c>
      <c r="E1888">
        <v>2025</v>
      </c>
      <c r="F1888" s="1" t="s">
        <v>2216</v>
      </c>
      <c r="G1888" s="1" t="s">
        <v>2217</v>
      </c>
      <c r="H1888" s="1" t="s">
        <v>572</v>
      </c>
      <c r="I1888" s="1" t="s">
        <v>3170</v>
      </c>
      <c r="J1888" s="1" t="s">
        <v>20</v>
      </c>
      <c r="K1888" s="3">
        <v>8.0399999999999991</v>
      </c>
      <c r="L1888">
        <v>1</v>
      </c>
      <c r="M1888" s="3">
        <v>8.0399999999999991</v>
      </c>
      <c r="N1888" s="1" t="s">
        <v>6669</v>
      </c>
      <c r="O1888" s="1" t="s">
        <v>44</v>
      </c>
    </row>
    <row r="1889" spans="1:15" x14ac:dyDescent="0.3">
      <c r="A1889" s="1" t="s">
        <v>5238</v>
      </c>
      <c r="B1889" s="2">
        <v>45366</v>
      </c>
      <c r="C1889" s="1" t="s">
        <v>6668</v>
      </c>
      <c r="D1889" s="1" t="s">
        <v>15</v>
      </c>
      <c r="E1889">
        <v>2024</v>
      </c>
      <c r="F1889" s="1" t="s">
        <v>2104</v>
      </c>
      <c r="G1889" s="1" t="s">
        <v>2105</v>
      </c>
      <c r="H1889" s="1" t="s">
        <v>1007</v>
      </c>
      <c r="I1889" s="1" t="s">
        <v>1635</v>
      </c>
      <c r="J1889" s="1" t="s">
        <v>51</v>
      </c>
      <c r="K1889" s="3">
        <v>18.77</v>
      </c>
      <c r="L1889">
        <v>3</v>
      </c>
      <c r="M1889" s="3">
        <v>56.31</v>
      </c>
      <c r="N1889" s="1" t="s">
        <v>21</v>
      </c>
      <c r="O1889" s="1" t="s">
        <v>30</v>
      </c>
    </row>
    <row r="1890" spans="1:15" x14ac:dyDescent="0.3">
      <c r="A1890" s="1" t="s">
        <v>5239</v>
      </c>
      <c r="B1890" s="2">
        <v>45422</v>
      </c>
      <c r="C1890" s="1" t="s">
        <v>6668</v>
      </c>
      <c r="D1890" s="1" t="s">
        <v>46</v>
      </c>
      <c r="E1890">
        <v>2024</v>
      </c>
      <c r="F1890" s="1" t="s">
        <v>844</v>
      </c>
      <c r="G1890" s="1" t="s">
        <v>845</v>
      </c>
      <c r="H1890" s="1" t="s">
        <v>1974</v>
      </c>
      <c r="I1890" s="1" t="s">
        <v>1975</v>
      </c>
      <c r="J1890" s="1" t="s">
        <v>70</v>
      </c>
      <c r="K1890" s="3">
        <v>36.04</v>
      </c>
      <c r="L1890">
        <v>4</v>
      </c>
      <c r="M1890" s="3">
        <v>144.16</v>
      </c>
      <c r="N1890" s="1" t="s">
        <v>29</v>
      </c>
      <c r="O1890" s="1" t="s">
        <v>22</v>
      </c>
    </row>
    <row r="1891" spans="1:15" x14ac:dyDescent="0.3">
      <c r="A1891" s="1" t="s">
        <v>5240</v>
      </c>
      <c r="B1891" s="2">
        <v>45593</v>
      </c>
      <c r="C1891" s="1" t="s">
        <v>6667</v>
      </c>
      <c r="D1891" s="1" t="s">
        <v>133</v>
      </c>
      <c r="E1891">
        <v>2024</v>
      </c>
      <c r="F1891" s="1" t="s">
        <v>3758</v>
      </c>
      <c r="G1891" s="1" t="s">
        <v>4919</v>
      </c>
      <c r="H1891" s="1" t="s">
        <v>228</v>
      </c>
      <c r="I1891" s="1" t="s">
        <v>5241</v>
      </c>
      <c r="J1891" s="1" t="s">
        <v>70</v>
      </c>
      <c r="K1891" s="3">
        <v>40.81</v>
      </c>
      <c r="L1891">
        <v>4</v>
      </c>
      <c r="M1891" s="3">
        <v>163.24</v>
      </c>
      <c r="N1891" s="1" t="s">
        <v>6669</v>
      </c>
      <c r="O1891" s="1" t="s">
        <v>37</v>
      </c>
    </row>
    <row r="1892" spans="1:15" x14ac:dyDescent="0.3">
      <c r="A1892" s="1" t="s">
        <v>5242</v>
      </c>
      <c r="B1892" s="2">
        <v>45140</v>
      </c>
      <c r="C1892" s="1" t="s">
        <v>6670</v>
      </c>
      <c r="D1892" s="1" t="s">
        <v>90</v>
      </c>
      <c r="E1892">
        <v>2023</v>
      </c>
      <c r="F1892" s="1" t="s">
        <v>1083</v>
      </c>
      <c r="G1892" s="1" t="s">
        <v>3966</v>
      </c>
      <c r="H1892" s="1" t="s">
        <v>2171</v>
      </c>
      <c r="I1892" s="1" t="s">
        <v>4285</v>
      </c>
      <c r="J1892" s="1" t="s">
        <v>70</v>
      </c>
      <c r="K1892" s="3">
        <v>30.18</v>
      </c>
      <c r="L1892">
        <v>4</v>
      </c>
      <c r="M1892" s="3">
        <v>120.72</v>
      </c>
      <c r="N1892" s="1" t="s">
        <v>21</v>
      </c>
      <c r="O1892" s="1" t="s">
        <v>37</v>
      </c>
    </row>
    <row r="1893" spans="1:15" x14ac:dyDescent="0.3">
      <c r="A1893" s="1" t="s">
        <v>5243</v>
      </c>
      <c r="B1893" s="2">
        <v>45864</v>
      </c>
      <c r="C1893" s="1" t="s">
        <v>6673</v>
      </c>
      <c r="D1893" s="1" t="s">
        <v>32</v>
      </c>
      <c r="E1893">
        <v>2025</v>
      </c>
      <c r="F1893" s="1" t="s">
        <v>1215</v>
      </c>
      <c r="G1893" s="1" t="s">
        <v>1216</v>
      </c>
      <c r="H1893" s="1" t="s">
        <v>2779</v>
      </c>
      <c r="I1893" s="1" t="s">
        <v>3514</v>
      </c>
      <c r="J1893" s="1" t="s">
        <v>70</v>
      </c>
      <c r="K1893" s="3">
        <v>12.44</v>
      </c>
      <c r="L1893">
        <v>4</v>
      </c>
      <c r="M1893" s="3">
        <v>49.76</v>
      </c>
      <c r="N1893" s="1" t="s">
        <v>21</v>
      </c>
      <c r="O1893" s="1" t="s">
        <v>37</v>
      </c>
    </row>
    <row r="1894" spans="1:15" x14ac:dyDescent="0.3">
      <c r="A1894" s="1" t="s">
        <v>5244</v>
      </c>
      <c r="B1894" s="2">
        <v>45123</v>
      </c>
      <c r="C1894" s="1" t="s">
        <v>6666</v>
      </c>
      <c r="D1894" s="1" t="s">
        <v>32</v>
      </c>
      <c r="E1894">
        <v>2023</v>
      </c>
      <c r="F1894" s="1" t="s">
        <v>2906</v>
      </c>
      <c r="G1894" s="1" t="s">
        <v>2907</v>
      </c>
      <c r="H1894" s="1" t="s">
        <v>3209</v>
      </c>
      <c r="I1894" s="1" t="s">
        <v>3210</v>
      </c>
      <c r="J1894" s="1" t="s">
        <v>87</v>
      </c>
      <c r="K1894" s="3">
        <v>17.420000000000002</v>
      </c>
      <c r="L1894">
        <v>4</v>
      </c>
      <c r="M1894" s="3">
        <v>69.680000000000007</v>
      </c>
      <c r="N1894" s="1" t="s">
        <v>29</v>
      </c>
      <c r="O1894" s="1" t="s">
        <v>193</v>
      </c>
    </row>
    <row r="1895" spans="1:15" x14ac:dyDescent="0.3">
      <c r="A1895" s="1" t="s">
        <v>5245</v>
      </c>
      <c r="B1895" s="2">
        <v>44847</v>
      </c>
      <c r="C1895" s="1" t="s">
        <v>6672</v>
      </c>
      <c r="D1895" s="1" t="s">
        <v>133</v>
      </c>
      <c r="E1895">
        <v>2022</v>
      </c>
      <c r="F1895" s="1" t="s">
        <v>295</v>
      </c>
      <c r="G1895" s="1" t="s">
        <v>3383</v>
      </c>
      <c r="H1895" s="1" t="s">
        <v>785</v>
      </c>
      <c r="I1895" s="1" t="s">
        <v>2665</v>
      </c>
      <c r="J1895" s="1" t="s">
        <v>20</v>
      </c>
      <c r="K1895" s="3">
        <v>30.83</v>
      </c>
      <c r="L1895">
        <v>3</v>
      </c>
      <c r="M1895" s="3">
        <v>92.49</v>
      </c>
      <c r="N1895" s="1" t="s">
        <v>29</v>
      </c>
      <c r="O1895" s="1" t="s">
        <v>22</v>
      </c>
    </row>
    <row r="1896" spans="1:15" x14ac:dyDescent="0.3">
      <c r="A1896" s="1" t="s">
        <v>5246</v>
      </c>
      <c r="B1896" s="2">
        <v>45577</v>
      </c>
      <c r="C1896" s="1" t="s">
        <v>6673</v>
      </c>
      <c r="D1896" s="1" t="s">
        <v>133</v>
      </c>
      <c r="E1896">
        <v>2024</v>
      </c>
      <c r="F1896" s="1" t="s">
        <v>3216</v>
      </c>
      <c r="G1896" s="1" t="s">
        <v>3217</v>
      </c>
      <c r="H1896" s="1" t="s">
        <v>5247</v>
      </c>
      <c r="I1896" s="1" t="s">
        <v>5248</v>
      </c>
      <c r="J1896" s="1" t="s">
        <v>20</v>
      </c>
      <c r="K1896" s="3">
        <v>44.37</v>
      </c>
      <c r="L1896">
        <v>2</v>
      </c>
      <c r="M1896" s="3">
        <v>88.74</v>
      </c>
      <c r="N1896" s="1" t="s">
        <v>88</v>
      </c>
      <c r="O1896" s="1" t="s">
        <v>52</v>
      </c>
    </row>
    <row r="1897" spans="1:15" x14ac:dyDescent="0.3">
      <c r="A1897" s="1" t="s">
        <v>5249</v>
      </c>
      <c r="B1897" s="2">
        <v>45683</v>
      </c>
      <c r="C1897" s="1" t="s">
        <v>6666</v>
      </c>
      <c r="D1897" s="1" t="s">
        <v>210</v>
      </c>
      <c r="E1897">
        <v>2025</v>
      </c>
      <c r="F1897" s="1" t="s">
        <v>1271</v>
      </c>
      <c r="G1897" s="1" t="s">
        <v>1272</v>
      </c>
      <c r="H1897" s="1" t="s">
        <v>337</v>
      </c>
      <c r="I1897" s="1" t="s">
        <v>3969</v>
      </c>
      <c r="J1897" s="1" t="s">
        <v>70</v>
      </c>
      <c r="K1897" s="3">
        <v>51.08</v>
      </c>
      <c r="L1897">
        <v>3</v>
      </c>
      <c r="M1897" s="3">
        <v>153.24</v>
      </c>
      <c r="N1897" s="1" t="s">
        <v>21</v>
      </c>
      <c r="O1897" s="1" t="s">
        <v>22</v>
      </c>
    </row>
    <row r="1898" spans="1:15" x14ac:dyDescent="0.3">
      <c r="A1898" s="1" t="s">
        <v>5250</v>
      </c>
      <c r="B1898" s="2">
        <v>45114</v>
      </c>
      <c r="C1898" s="1" t="s">
        <v>6668</v>
      </c>
      <c r="D1898" s="1" t="s">
        <v>32</v>
      </c>
      <c r="E1898">
        <v>2023</v>
      </c>
      <c r="F1898" s="1" t="s">
        <v>3958</v>
      </c>
      <c r="G1898" s="1" t="s">
        <v>3959</v>
      </c>
      <c r="H1898" s="1" t="s">
        <v>2349</v>
      </c>
      <c r="I1898" s="1" t="s">
        <v>2350</v>
      </c>
      <c r="J1898" s="1" t="s">
        <v>51</v>
      </c>
      <c r="K1898" s="3">
        <v>48.27</v>
      </c>
      <c r="L1898">
        <v>3</v>
      </c>
      <c r="M1898" s="3">
        <v>144.81</v>
      </c>
      <c r="N1898" s="1" t="s">
        <v>21</v>
      </c>
      <c r="O1898" s="1" t="s">
        <v>193</v>
      </c>
    </row>
    <row r="1899" spans="1:15" x14ac:dyDescent="0.3">
      <c r="A1899" s="1" t="s">
        <v>5251</v>
      </c>
      <c r="B1899" s="2">
        <v>45602</v>
      </c>
      <c r="C1899" s="1" t="s">
        <v>6670</v>
      </c>
      <c r="D1899" s="1" t="s">
        <v>54</v>
      </c>
      <c r="E1899">
        <v>2024</v>
      </c>
      <c r="F1899" s="1" t="s">
        <v>4023</v>
      </c>
      <c r="G1899" s="1" t="s">
        <v>4024</v>
      </c>
      <c r="H1899" s="1" t="s">
        <v>947</v>
      </c>
      <c r="I1899" s="1" t="s">
        <v>948</v>
      </c>
      <c r="J1899" s="1" t="s">
        <v>87</v>
      </c>
      <c r="K1899" s="3">
        <v>9.5</v>
      </c>
      <c r="L1899">
        <v>2</v>
      </c>
      <c r="M1899" s="3">
        <v>19</v>
      </c>
      <c r="N1899" s="1" t="s">
        <v>21</v>
      </c>
      <c r="O1899" s="1" t="s">
        <v>193</v>
      </c>
    </row>
    <row r="1900" spans="1:15" x14ac:dyDescent="0.3">
      <c r="A1900" s="1" t="s">
        <v>5252</v>
      </c>
      <c r="B1900" s="2">
        <v>45049</v>
      </c>
      <c r="C1900" s="1" t="s">
        <v>6670</v>
      </c>
      <c r="D1900" s="1" t="s">
        <v>46</v>
      </c>
      <c r="E1900">
        <v>2023</v>
      </c>
      <c r="F1900" s="1" t="s">
        <v>5253</v>
      </c>
      <c r="G1900" s="1" t="s">
        <v>5254</v>
      </c>
      <c r="H1900" s="1" t="s">
        <v>1968</v>
      </c>
      <c r="I1900" s="1" t="s">
        <v>1969</v>
      </c>
      <c r="J1900" s="1" t="s">
        <v>70</v>
      </c>
      <c r="K1900" s="3">
        <v>25.17</v>
      </c>
      <c r="L1900">
        <v>4</v>
      </c>
      <c r="M1900" s="3">
        <v>100.68</v>
      </c>
      <c r="N1900" s="1" t="s">
        <v>6669</v>
      </c>
      <c r="O1900" s="1" t="s">
        <v>37</v>
      </c>
    </row>
    <row r="1901" spans="1:15" x14ac:dyDescent="0.3">
      <c r="A1901" s="1" t="s">
        <v>5255</v>
      </c>
      <c r="B1901" s="2">
        <v>45050</v>
      </c>
      <c r="C1901" s="1" t="s">
        <v>6672</v>
      </c>
      <c r="D1901" s="1" t="s">
        <v>46</v>
      </c>
      <c r="E1901">
        <v>2023</v>
      </c>
      <c r="F1901" s="1" t="s">
        <v>476</v>
      </c>
      <c r="G1901" s="1" t="s">
        <v>5256</v>
      </c>
      <c r="H1901" s="1" t="s">
        <v>1045</v>
      </c>
      <c r="I1901" s="1" t="s">
        <v>1046</v>
      </c>
      <c r="J1901" s="1" t="s">
        <v>20</v>
      </c>
      <c r="K1901" s="3">
        <v>35.86</v>
      </c>
      <c r="L1901">
        <v>3</v>
      </c>
      <c r="M1901" s="3">
        <v>107.58</v>
      </c>
      <c r="N1901" s="1" t="s">
        <v>29</v>
      </c>
      <c r="O1901" s="1" t="s">
        <v>193</v>
      </c>
    </row>
    <row r="1902" spans="1:15" x14ac:dyDescent="0.3">
      <c r="A1902" s="1" t="s">
        <v>5257</v>
      </c>
      <c r="B1902" s="2">
        <v>45251</v>
      </c>
      <c r="C1902" s="1" t="s">
        <v>6671</v>
      </c>
      <c r="D1902" s="1" t="s">
        <v>54</v>
      </c>
      <c r="E1902">
        <v>2023</v>
      </c>
      <c r="F1902" s="1" t="s">
        <v>765</v>
      </c>
      <c r="G1902" s="1" t="s">
        <v>5258</v>
      </c>
      <c r="H1902" s="1" t="s">
        <v>5259</v>
      </c>
      <c r="I1902" s="1" t="s">
        <v>5260</v>
      </c>
      <c r="J1902" s="1" t="s">
        <v>20</v>
      </c>
      <c r="K1902" s="3">
        <v>23.32</v>
      </c>
      <c r="L1902">
        <v>5</v>
      </c>
      <c r="M1902" s="3">
        <v>116.6</v>
      </c>
      <c r="N1902" s="1" t="s">
        <v>21</v>
      </c>
      <c r="O1902" s="1" t="s">
        <v>193</v>
      </c>
    </row>
    <row r="1903" spans="1:15" x14ac:dyDescent="0.3">
      <c r="A1903" s="1" t="s">
        <v>5261</v>
      </c>
      <c r="B1903" s="2">
        <v>45521</v>
      </c>
      <c r="C1903" s="1" t="s">
        <v>6673</v>
      </c>
      <c r="D1903" s="1" t="s">
        <v>90</v>
      </c>
      <c r="E1903">
        <v>2024</v>
      </c>
      <c r="F1903" s="1" t="s">
        <v>829</v>
      </c>
      <c r="G1903" s="1" t="s">
        <v>5262</v>
      </c>
      <c r="H1903" s="1" t="s">
        <v>836</v>
      </c>
      <c r="I1903" s="1" t="s">
        <v>3750</v>
      </c>
      <c r="J1903" s="1" t="s">
        <v>70</v>
      </c>
      <c r="K1903" s="3">
        <v>44.89</v>
      </c>
      <c r="L1903">
        <v>4</v>
      </c>
      <c r="M1903" s="3">
        <v>179.56</v>
      </c>
      <c r="N1903" s="1" t="s">
        <v>6669</v>
      </c>
      <c r="O1903" s="1" t="s">
        <v>30</v>
      </c>
    </row>
    <row r="1904" spans="1:15" x14ac:dyDescent="0.3">
      <c r="A1904" s="1" t="s">
        <v>5263</v>
      </c>
      <c r="B1904" s="2">
        <v>45486</v>
      </c>
      <c r="C1904" s="1" t="s">
        <v>6673</v>
      </c>
      <c r="D1904" s="1" t="s">
        <v>32</v>
      </c>
      <c r="E1904">
        <v>2024</v>
      </c>
      <c r="F1904" s="1" t="s">
        <v>2813</v>
      </c>
      <c r="G1904" s="1" t="s">
        <v>5197</v>
      </c>
      <c r="H1904" s="1" t="s">
        <v>2754</v>
      </c>
      <c r="I1904" s="1" t="s">
        <v>5264</v>
      </c>
      <c r="J1904" s="1" t="s">
        <v>51</v>
      </c>
      <c r="K1904" s="3">
        <v>10.64</v>
      </c>
      <c r="L1904">
        <v>2</v>
      </c>
      <c r="M1904" s="3">
        <v>21.28</v>
      </c>
      <c r="N1904" s="1" t="s">
        <v>29</v>
      </c>
      <c r="O1904" s="1" t="s">
        <v>193</v>
      </c>
    </row>
    <row r="1905" spans="1:15" x14ac:dyDescent="0.3">
      <c r="A1905" s="1" t="s">
        <v>5265</v>
      </c>
      <c r="B1905" s="2">
        <v>45027</v>
      </c>
      <c r="C1905" s="1" t="s">
        <v>6671</v>
      </c>
      <c r="D1905" s="1" t="s">
        <v>82</v>
      </c>
      <c r="E1905">
        <v>2023</v>
      </c>
      <c r="F1905" s="1" t="s">
        <v>4622</v>
      </c>
      <c r="G1905" s="1" t="s">
        <v>654</v>
      </c>
      <c r="H1905" s="1" t="s">
        <v>35</v>
      </c>
      <c r="I1905" s="1" t="s">
        <v>36</v>
      </c>
      <c r="J1905" s="1" t="s">
        <v>20</v>
      </c>
      <c r="K1905" s="3">
        <v>22.46</v>
      </c>
      <c r="L1905">
        <v>5</v>
      </c>
      <c r="M1905" s="3">
        <v>112.3</v>
      </c>
      <c r="N1905" s="1" t="s">
        <v>29</v>
      </c>
      <c r="O1905" s="1" t="s">
        <v>22</v>
      </c>
    </row>
    <row r="1906" spans="1:15" x14ac:dyDescent="0.3">
      <c r="A1906" s="1" t="s">
        <v>5266</v>
      </c>
      <c r="B1906" s="2">
        <v>45028</v>
      </c>
      <c r="C1906" s="1" t="s">
        <v>6670</v>
      </c>
      <c r="D1906" s="1" t="s">
        <v>82</v>
      </c>
      <c r="E1906">
        <v>2023</v>
      </c>
      <c r="F1906" s="1" t="s">
        <v>91</v>
      </c>
      <c r="G1906" s="1" t="s">
        <v>562</v>
      </c>
      <c r="H1906" s="1" t="s">
        <v>282</v>
      </c>
      <c r="I1906" s="1" t="s">
        <v>283</v>
      </c>
      <c r="J1906" s="1" t="s">
        <v>70</v>
      </c>
      <c r="K1906" s="3">
        <v>24.33</v>
      </c>
      <c r="L1906">
        <v>3</v>
      </c>
      <c r="M1906" s="3">
        <v>72.989999999999995</v>
      </c>
      <c r="N1906" s="1" t="s">
        <v>21</v>
      </c>
      <c r="O1906" s="1" t="s">
        <v>22</v>
      </c>
    </row>
    <row r="1907" spans="1:15" x14ac:dyDescent="0.3">
      <c r="A1907" s="1" t="s">
        <v>5267</v>
      </c>
      <c r="B1907" s="2">
        <v>45029</v>
      </c>
      <c r="C1907" s="1" t="s">
        <v>6672</v>
      </c>
      <c r="D1907" s="1" t="s">
        <v>82</v>
      </c>
      <c r="E1907">
        <v>2023</v>
      </c>
      <c r="F1907" s="1" t="s">
        <v>1133</v>
      </c>
      <c r="G1907" s="1" t="s">
        <v>2002</v>
      </c>
      <c r="H1907" s="1" t="s">
        <v>1080</v>
      </c>
      <c r="I1907" s="1" t="s">
        <v>1081</v>
      </c>
      <c r="J1907" s="1" t="s">
        <v>51</v>
      </c>
      <c r="K1907" s="3">
        <v>42.88</v>
      </c>
      <c r="L1907">
        <v>3</v>
      </c>
      <c r="M1907" s="3">
        <v>128.63999999999999</v>
      </c>
      <c r="N1907" s="1" t="s">
        <v>21</v>
      </c>
      <c r="O1907" s="1" t="s">
        <v>44</v>
      </c>
    </row>
    <row r="1908" spans="1:15" x14ac:dyDescent="0.3">
      <c r="A1908" s="1" t="s">
        <v>5268</v>
      </c>
      <c r="B1908" s="2">
        <v>45131</v>
      </c>
      <c r="C1908" s="1" t="s">
        <v>6667</v>
      </c>
      <c r="D1908" s="1" t="s">
        <v>32</v>
      </c>
      <c r="E1908">
        <v>2023</v>
      </c>
      <c r="F1908" s="1" t="s">
        <v>2625</v>
      </c>
      <c r="G1908" s="1" t="s">
        <v>2626</v>
      </c>
      <c r="H1908" s="1" t="s">
        <v>2234</v>
      </c>
      <c r="I1908" s="1" t="s">
        <v>5269</v>
      </c>
      <c r="J1908" s="1" t="s">
        <v>87</v>
      </c>
      <c r="K1908" s="3">
        <v>32.72</v>
      </c>
      <c r="L1908">
        <v>4</v>
      </c>
      <c r="M1908" s="3">
        <v>130.88</v>
      </c>
      <c r="N1908" s="1" t="s">
        <v>6669</v>
      </c>
      <c r="O1908" s="1" t="s">
        <v>30</v>
      </c>
    </row>
    <row r="1909" spans="1:15" x14ac:dyDescent="0.3">
      <c r="A1909" s="1" t="s">
        <v>5270</v>
      </c>
      <c r="B1909" s="2">
        <v>45185</v>
      </c>
      <c r="C1909" s="1" t="s">
        <v>6673</v>
      </c>
      <c r="D1909" s="1" t="s">
        <v>60</v>
      </c>
      <c r="E1909">
        <v>2023</v>
      </c>
      <c r="F1909" s="1" t="s">
        <v>4433</v>
      </c>
      <c r="G1909" s="1" t="s">
        <v>4434</v>
      </c>
      <c r="H1909" s="1" t="s">
        <v>3971</v>
      </c>
      <c r="I1909" s="1" t="s">
        <v>3972</v>
      </c>
      <c r="J1909" s="1" t="s">
        <v>87</v>
      </c>
      <c r="K1909" s="3">
        <v>15.59</v>
      </c>
      <c r="L1909">
        <v>3</v>
      </c>
      <c r="M1909" s="3">
        <v>46.77</v>
      </c>
      <c r="N1909" s="1" t="s">
        <v>29</v>
      </c>
      <c r="O1909" s="1" t="s">
        <v>52</v>
      </c>
    </row>
    <row r="1910" spans="1:15" x14ac:dyDescent="0.3">
      <c r="A1910" s="1" t="s">
        <v>5271</v>
      </c>
      <c r="B1910" s="2">
        <v>44969</v>
      </c>
      <c r="C1910" s="1" t="s">
        <v>6666</v>
      </c>
      <c r="D1910" s="1" t="s">
        <v>39</v>
      </c>
      <c r="E1910">
        <v>2023</v>
      </c>
      <c r="F1910" s="1" t="s">
        <v>939</v>
      </c>
      <c r="G1910" s="1" t="s">
        <v>4703</v>
      </c>
      <c r="H1910" s="1" t="s">
        <v>2249</v>
      </c>
      <c r="I1910" s="1" t="s">
        <v>4614</v>
      </c>
      <c r="J1910" s="1" t="s">
        <v>20</v>
      </c>
      <c r="K1910" s="3">
        <v>25.12</v>
      </c>
      <c r="L1910">
        <v>2</v>
      </c>
      <c r="M1910" s="3">
        <v>50.24</v>
      </c>
      <c r="N1910" s="1" t="s">
        <v>21</v>
      </c>
      <c r="O1910" s="1" t="s">
        <v>37</v>
      </c>
    </row>
    <row r="1911" spans="1:15" x14ac:dyDescent="0.3">
      <c r="A1911" s="1" t="s">
        <v>5272</v>
      </c>
      <c r="B1911" s="2">
        <v>45171</v>
      </c>
      <c r="C1911" s="1" t="s">
        <v>6673</v>
      </c>
      <c r="D1911" s="1" t="s">
        <v>60</v>
      </c>
      <c r="E1911">
        <v>2023</v>
      </c>
      <c r="F1911" s="1" t="s">
        <v>3752</v>
      </c>
      <c r="G1911" s="1" t="s">
        <v>3753</v>
      </c>
      <c r="H1911" s="1" t="s">
        <v>63</v>
      </c>
      <c r="I1911" s="1" t="s">
        <v>64</v>
      </c>
      <c r="J1911" s="1" t="s">
        <v>70</v>
      </c>
      <c r="K1911" s="3">
        <v>10.84</v>
      </c>
      <c r="L1911">
        <v>3</v>
      </c>
      <c r="M1911" s="3">
        <v>32.520000000000003</v>
      </c>
      <c r="N1911" s="1" t="s">
        <v>6669</v>
      </c>
      <c r="O1911" s="1" t="s">
        <v>95</v>
      </c>
    </row>
    <row r="1912" spans="1:15" x14ac:dyDescent="0.3">
      <c r="A1912" s="1" t="s">
        <v>5273</v>
      </c>
      <c r="B1912" s="2">
        <v>45289</v>
      </c>
      <c r="C1912" s="1" t="s">
        <v>6668</v>
      </c>
      <c r="D1912" s="1" t="s">
        <v>107</v>
      </c>
      <c r="E1912">
        <v>2023</v>
      </c>
      <c r="F1912" s="1" t="s">
        <v>4798</v>
      </c>
      <c r="G1912" s="1" t="s">
        <v>4799</v>
      </c>
      <c r="H1912" s="1" t="s">
        <v>171</v>
      </c>
      <c r="I1912" s="1" t="s">
        <v>1724</v>
      </c>
      <c r="J1912" s="1" t="s">
        <v>20</v>
      </c>
      <c r="K1912" s="3">
        <v>7.46</v>
      </c>
      <c r="L1912">
        <v>4</v>
      </c>
      <c r="M1912" s="3">
        <v>29.84</v>
      </c>
      <c r="N1912" s="1" t="s">
        <v>6669</v>
      </c>
      <c r="O1912" s="1" t="s">
        <v>22</v>
      </c>
    </row>
    <row r="1913" spans="1:15" x14ac:dyDescent="0.3">
      <c r="A1913" s="1" t="s">
        <v>5274</v>
      </c>
      <c r="B1913" s="2">
        <v>45811</v>
      </c>
      <c r="C1913" s="1" t="s">
        <v>6671</v>
      </c>
      <c r="D1913" s="1" t="s">
        <v>24</v>
      </c>
      <c r="E1913">
        <v>2025</v>
      </c>
      <c r="F1913" s="1" t="s">
        <v>3796</v>
      </c>
      <c r="G1913" s="1" t="s">
        <v>3797</v>
      </c>
      <c r="H1913" s="1" t="s">
        <v>2438</v>
      </c>
      <c r="I1913" s="1" t="s">
        <v>2439</v>
      </c>
      <c r="J1913" s="1" t="s">
        <v>87</v>
      </c>
      <c r="K1913" s="3">
        <v>12.16</v>
      </c>
      <c r="L1913">
        <v>2</v>
      </c>
      <c r="M1913" s="3">
        <v>24.32</v>
      </c>
      <c r="N1913" s="1" t="s">
        <v>6669</v>
      </c>
      <c r="O1913" s="1" t="s">
        <v>44</v>
      </c>
    </row>
    <row r="1914" spans="1:15" x14ac:dyDescent="0.3">
      <c r="A1914" s="1" t="s">
        <v>5275</v>
      </c>
      <c r="B1914" s="2">
        <v>45871</v>
      </c>
      <c r="C1914" s="1" t="s">
        <v>6673</v>
      </c>
      <c r="D1914" s="1" t="s">
        <v>90</v>
      </c>
      <c r="E1914">
        <v>2025</v>
      </c>
      <c r="F1914" s="1" t="s">
        <v>3698</v>
      </c>
      <c r="G1914" s="1" t="s">
        <v>4692</v>
      </c>
      <c r="H1914" s="1" t="s">
        <v>1602</v>
      </c>
      <c r="I1914" s="1" t="s">
        <v>1603</v>
      </c>
      <c r="J1914" s="1" t="s">
        <v>70</v>
      </c>
      <c r="K1914" s="3">
        <v>26.04</v>
      </c>
      <c r="L1914">
        <v>5</v>
      </c>
      <c r="M1914" s="3">
        <v>130.19999999999999</v>
      </c>
      <c r="N1914" s="1" t="s">
        <v>21</v>
      </c>
      <c r="O1914" s="1" t="s">
        <v>44</v>
      </c>
    </row>
    <row r="1915" spans="1:15" x14ac:dyDescent="0.3">
      <c r="A1915" s="1" t="s">
        <v>5276</v>
      </c>
      <c r="B1915" s="2">
        <v>45105</v>
      </c>
      <c r="C1915" s="1" t="s">
        <v>6670</v>
      </c>
      <c r="D1915" s="1" t="s">
        <v>24</v>
      </c>
      <c r="E1915">
        <v>2023</v>
      </c>
      <c r="F1915" s="1" t="s">
        <v>3475</v>
      </c>
      <c r="G1915" s="1" t="s">
        <v>5277</v>
      </c>
      <c r="H1915" s="1" t="s">
        <v>247</v>
      </c>
      <c r="I1915" s="1" t="s">
        <v>4099</v>
      </c>
      <c r="J1915" s="1" t="s">
        <v>20</v>
      </c>
      <c r="K1915" s="3">
        <v>42.81</v>
      </c>
      <c r="L1915">
        <v>4</v>
      </c>
      <c r="M1915" s="3">
        <v>171.24</v>
      </c>
      <c r="N1915" s="1" t="s">
        <v>29</v>
      </c>
      <c r="O1915" s="1" t="s">
        <v>30</v>
      </c>
    </row>
    <row r="1916" spans="1:15" x14ac:dyDescent="0.3">
      <c r="A1916" s="1" t="s">
        <v>5278</v>
      </c>
      <c r="B1916" s="2">
        <v>45496</v>
      </c>
      <c r="C1916" s="1" t="s">
        <v>6671</v>
      </c>
      <c r="D1916" s="1" t="s">
        <v>32</v>
      </c>
      <c r="E1916">
        <v>2024</v>
      </c>
      <c r="F1916" s="1" t="s">
        <v>463</v>
      </c>
      <c r="G1916" s="1" t="s">
        <v>2621</v>
      </c>
      <c r="H1916" s="1" t="s">
        <v>518</v>
      </c>
      <c r="I1916" s="1" t="s">
        <v>916</v>
      </c>
      <c r="J1916" s="1" t="s">
        <v>51</v>
      </c>
      <c r="K1916" s="3">
        <v>30.24</v>
      </c>
      <c r="L1916">
        <v>4</v>
      </c>
      <c r="M1916" s="3">
        <v>120.96</v>
      </c>
      <c r="N1916" s="1" t="s">
        <v>21</v>
      </c>
      <c r="O1916" s="1" t="s">
        <v>22</v>
      </c>
    </row>
    <row r="1917" spans="1:15" x14ac:dyDescent="0.3">
      <c r="A1917" s="1" t="s">
        <v>5279</v>
      </c>
      <c r="B1917" s="2">
        <v>45827</v>
      </c>
      <c r="C1917" s="1" t="s">
        <v>6672</v>
      </c>
      <c r="D1917" s="1" t="s">
        <v>24</v>
      </c>
      <c r="E1917">
        <v>2025</v>
      </c>
      <c r="F1917" s="1" t="s">
        <v>3030</v>
      </c>
      <c r="G1917" s="1" t="s">
        <v>3031</v>
      </c>
      <c r="H1917" s="1" t="s">
        <v>1108</v>
      </c>
      <c r="I1917" s="1" t="s">
        <v>1109</v>
      </c>
      <c r="J1917" s="1" t="s">
        <v>70</v>
      </c>
      <c r="K1917" s="3">
        <v>30.62</v>
      </c>
      <c r="L1917">
        <v>1</v>
      </c>
      <c r="M1917" s="3">
        <v>30.62</v>
      </c>
      <c r="N1917" s="1" t="s">
        <v>6669</v>
      </c>
      <c r="O1917" s="1" t="s">
        <v>22</v>
      </c>
    </row>
    <row r="1918" spans="1:15" x14ac:dyDescent="0.3">
      <c r="A1918" s="1" t="s">
        <v>5280</v>
      </c>
      <c r="B1918" s="2">
        <v>45872</v>
      </c>
      <c r="C1918" s="1" t="s">
        <v>6666</v>
      </c>
      <c r="D1918" s="1" t="s">
        <v>90</v>
      </c>
      <c r="E1918">
        <v>2025</v>
      </c>
      <c r="F1918" s="1" t="s">
        <v>2035</v>
      </c>
      <c r="G1918" s="1" t="s">
        <v>5281</v>
      </c>
      <c r="H1918" s="1" t="s">
        <v>5139</v>
      </c>
      <c r="I1918" s="1" t="s">
        <v>5140</v>
      </c>
      <c r="J1918" s="1" t="s">
        <v>70</v>
      </c>
      <c r="K1918" s="3">
        <v>12.88</v>
      </c>
      <c r="L1918">
        <v>5</v>
      </c>
      <c r="M1918" s="3">
        <v>64.400000000000006</v>
      </c>
      <c r="N1918" s="1" t="s">
        <v>21</v>
      </c>
      <c r="O1918" s="1" t="s">
        <v>37</v>
      </c>
    </row>
    <row r="1919" spans="1:15" x14ac:dyDescent="0.3">
      <c r="A1919" s="1" t="s">
        <v>5282</v>
      </c>
      <c r="B1919" s="2">
        <v>45530</v>
      </c>
      <c r="C1919" s="1" t="s">
        <v>6667</v>
      </c>
      <c r="D1919" s="1" t="s">
        <v>90</v>
      </c>
      <c r="E1919">
        <v>2024</v>
      </c>
      <c r="F1919" s="1" t="s">
        <v>809</v>
      </c>
      <c r="G1919" s="1" t="s">
        <v>810</v>
      </c>
      <c r="H1919" s="1" t="s">
        <v>337</v>
      </c>
      <c r="I1919" s="1" t="s">
        <v>5283</v>
      </c>
      <c r="J1919" s="1" t="s">
        <v>20</v>
      </c>
      <c r="K1919" s="3">
        <v>31.92</v>
      </c>
      <c r="L1919">
        <v>1</v>
      </c>
      <c r="M1919" s="3">
        <v>31.92</v>
      </c>
      <c r="N1919" s="1" t="s">
        <v>6669</v>
      </c>
      <c r="O1919" s="1" t="s">
        <v>22</v>
      </c>
    </row>
    <row r="1920" spans="1:15" x14ac:dyDescent="0.3">
      <c r="A1920" s="1" t="s">
        <v>5284</v>
      </c>
      <c r="B1920" s="2">
        <v>45250</v>
      </c>
      <c r="C1920" s="1" t="s">
        <v>6667</v>
      </c>
      <c r="D1920" s="1" t="s">
        <v>54</v>
      </c>
      <c r="E1920">
        <v>2023</v>
      </c>
      <c r="F1920" s="1" t="s">
        <v>245</v>
      </c>
      <c r="G1920" s="1" t="s">
        <v>246</v>
      </c>
      <c r="H1920" s="1" t="s">
        <v>2730</v>
      </c>
      <c r="I1920" s="1" t="s">
        <v>2731</v>
      </c>
      <c r="J1920" s="1" t="s">
        <v>70</v>
      </c>
      <c r="K1920" s="3">
        <v>38.229999999999997</v>
      </c>
      <c r="L1920">
        <v>5</v>
      </c>
      <c r="M1920" s="3">
        <v>191.15</v>
      </c>
      <c r="N1920" s="1" t="s">
        <v>6669</v>
      </c>
      <c r="O1920" s="1" t="s">
        <v>22</v>
      </c>
    </row>
    <row r="1921" spans="1:15" x14ac:dyDescent="0.3">
      <c r="A1921" s="1" t="s">
        <v>5285</v>
      </c>
      <c r="B1921" s="2">
        <v>45089</v>
      </c>
      <c r="C1921" s="1" t="s">
        <v>6667</v>
      </c>
      <c r="D1921" s="1" t="s">
        <v>24</v>
      </c>
      <c r="E1921">
        <v>2023</v>
      </c>
      <c r="F1921" s="1" t="s">
        <v>2822</v>
      </c>
      <c r="G1921" s="1" t="s">
        <v>2823</v>
      </c>
      <c r="H1921" s="1" t="s">
        <v>421</v>
      </c>
      <c r="I1921" s="1" t="s">
        <v>422</v>
      </c>
      <c r="J1921" s="1" t="s">
        <v>70</v>
      </c>
      <c r="K1921" s="3">
        <v>11.81</v>
      </c>
      <c r="L1921">
        <v>4</v>
      </c>
      <c r="M1921" s="3">
        <v>47.24</v>
      </c>
      <c r="N1921" s="1" t="s">
        <v>21</v>
      </c>
      <c r="O1921" s="1" t="s">
        <v>80</v>
      </c>
    </row>
    <row r="1922" spans="1:15" x14ac:dyDescent="0.3">
      <c r="A1922" s="1" t="s">
        <v>5286</v>
      </c>
      <c r="B1922" s="2">
        <v>45146</v>
      </c>
      <c r="C1922" s="1" t="s">
        <v>6671</v>
      </c>
      <c r="D1922" s="1" t="s">
        <v>90</v>
      </c>
      <c r="E1922">
        <v>2023</v>
      </c>
      <c r="F1922" s="1" t="s">
        <v>2919</v>
      </c>
      <c r="G1922" s="1" t="s">
        <v>3745</v>
      </c>
      <c r="H1922" s="1" t="s">
        <v>572</v>
      </c>
      <c r="I1922" s="1" t="s">
        <v>573</v>
      </c>
      <c r="J1922" s="1" t="s">
        <v>87</v>
      </c>
      <c r="K1922" s="3">
        <v>17.79</v>
      </c>
      <c r="L1922">
        <v>2</v>
      </c>
      <c r="M1922" s="3">
        <v>35.58</v>
      </c>
      <c r="N1922" s="1" t="s">
        <v>21</v>
      </c>
      <c r="O1922" s="1" t="s">
        <v>30</v>
      </c>
    </row>
    <row r="1923" spans="1:15" x14ac:dyDescent="0.3">
      <c r="A1923" s="1" t="s">
        <v>5287</v>
      </c>
      <c r="B1923" s="2">
        <v>45269</v>
      </c>
      <c r="C1923" s="1" t="s">
        <v>6673</v>
      </c>
      <c r="D1923" s="1" t="s">
        <v>107</v>
      </c>
      <c r="E1923">
        <v>2023</v>
      </c>
      <c r="F1923" s="1" t="s">
        <v>5288</v>
      </c>
      <c r="G1923" s="1" t="s">
        <v>5289</v>
      </c>
      <c r="H1923" s="1" t="s">
        <v>2796</v>
      </c>
      <c r="I1923" s="1" t="s">
        <v>4159</v>
      </c>
      <c r="J1923" s="1" t="s">
        <v>87</v>
      </c>
      <c r="K1923" s="3">
        <v>38.700000000000003</v>
      </c>
      <c r="L1923">
        <v>1</v>
      </c>
      <c r="M1923" s="3">
        <v>38.700000000000003</v>
      </c>
      <c r="N1923" s="1" t="s">
        <v>21</v>
      </c>
      <c r="O1923" s="1" t="s">
        <v>52</v>
      </c>
    </row>
    <row r="1924" spans="1:15" x14ac:dyDescent="0.3">
      <c r="A1924" s="1" t="s">
        <v>5290</v>
      </c>
      <c r="B1924" s="2">
        <v>44860</v>
      </c>
      <c r="C1924" s="1" t="s">
        <v>6670</v>
      </c>
      <c r="D1924" s="1" t="s">
        <v>133</v>
      </c>
      <c r="E1924">
        <v>2022</v>
      </c>
      <c r="F1924" s="1" t="s">
        <v>235</v>
      </c>
      <c r="G1924" s="1" t="s">
        <v>877</v>
      </c>
      <c r="H1924" s="1" t="s">
        <v>1390</v>
      </c>
      <c r="I1924" s="1" t="s">
        <v>2749</v>
      </c>
      <c r="J1924" s="1" t="s">
        <v>51</v>
      </c>
      <c r="K1924" s="3">
        <v>39.61</v>
      </c>
      <c r="L1924">
        <v>1</v>
      </c>
      <c r="M1924" s="3">
        <v>39.61</v>
      </c>
      <c r="N1924" s="1" t="s">
        <v>21</v>
      </c>
      <c r="O1924" s="1" t="s">
        <v>22</v>
      </c>
    </row>
    <row r="1925" spans="1:15" x14ac:dyDescent="0.3">
      <c r="A1925" s="1" t="s">
        <v>5291</v>
      </c>
      <c r="B1925" s="2">
        <v>45582</v>
      </c>
      <c r="C1925" s="1" t="s">
        <v>6672</v>
      </c>
      <c r="D1925" s="1" t="s">
        <v>133</v>
      </c>
      <c r="E1925">
        <v>2024</v>
      </c>
      <c r="F1925" s="1" t="s">
        <v>1439</v>
      </c>
      <c r="G1925" s="1" t="s">
        <v>4035</v>
      </c>
      <c r="H1925" s="1" t="s">
        <v>3573</v>
      </c>
      <c r="I1925" s="1" t="s">
        <v>3574</v>
      </c>
      <c r="J1925" s="1" t="s">
        <v>70</v>
      </c>
      <c r="K1925" s="3">
        <v>30.85</v>
      </c>
      <c r="L1925">
        <v>5</v>
      </c>
      <c r="M1925" s="3">
        <v>154.25</v>
      </c>
      <c r="N1925" s="1" t="s">
        <v>21</v>
      </c>
      <c r="O1925" s="1" t="s">
        <v>30</v>
      </c>
    </row>
    <row r="1926" spans="1:15" x14ac:dyDescent="0.3">
      <c r="A1926" s="1" t="s">
        <v>5292</v>
      </c>
      <c r="B1926" s="2">
        <v>44869</v>
      </c>
      <c r="C1926" s="1" t="s">
        <v>6668</v>
      </c>
      <c r="D1926" s="1" t="s">
        <v>54</v>
      </c>
      <c r="E1926">
        <v>2022</v>
      </c>
      <c r="F1926" s="1" t="s">
        <v>2077</v>
      </c>
      <c r="G1926" s="1" t="s">
        <v>2078</v>
      </c>
      <c r="H1926" s="1" t="s">
        <v>870</v>
      </c>
      <c r="I1926" s="1" t="s">
        <v>871</v>
      </c>
      <c r="J1926" s="1" t="s">
        <v>70</v>
      </c>
      <c r="K1926" s="3">
        <v>16.489999999999998</v>
      </c>
      <c r="L1926">
        <v>3</v>
      </c>
      <c r="M1926" s="3">
        <v>49.47</v>
      </c>
      <c r="N1926" s="1" t="s">
        <v>21</v>
      </c>
      <c r="O1926" s="1" t="s">
        <v>37</v>
      </c>
    </row>
    <row r="1927" spans="1:15" x14ac:dyDescent="0.3">
      <c r="A1927" s="1" t="s">
        <v>5293</v>
      </c>
      <c r="B1927" s="2">
        <v>44848</v>
      </c>
      <c r="C1927" s="1" t="s">
        <v>6668</v>
      </c>
      <c r="D1927" s="1" t="s">
        <v>133</v>
      </c>
      <c r="E1927">
        <v>2022</v>
      </c>
      <c r="F1927" s="1" t="s">
        <v>1680</v>
      </c>
      <c r="G1927" s="1" t="s">
        <v>1681</v>
      </c>
      <c r="H1927" s="1" t="s">
        <v>1856</v>
      </c>
      <c r="I1927" s="1" t="s">
        <v>2276</v>
      </c>
      <c r="J1927" s="1" t="s">
        <v>70</v>
      </c>
      <c r="K1927" s="3">
        <v>23.47</v>
      </c>
      <c r="L1927">
        <v>1</v>
      </c>
      <c r="M1927" s="3">
        <v>23.47</v>
      </c>
      <c r="N1927" s="1" t="s">
        <v>21</v>
      </c>
      <c r="O1927" s="1" t="s">
        <v>22</v>
      </c>
    </row>
    <row r="1928" spans="1:15" x14ac:dyDescent="0.3">
      <c r="A1928" s="1" t="s">
        <v>5294</v>
      </c>
      <c r="B1928" s="2">
        <v>45363</v>
      </c>
      <c r="C1928" s="1" t="s">
        <v>6671</v>
      </c>
      <c r="D1928" s="1" t="s">
        <v>15</v>
      </c>
      <c r="E1928">
        <v>2024</v>
      </c>
      <c r="F1928" s="1" t="s">
        <v>4261</v>
      </c>
      <c r="G1928" s="1" t="s">
        <v>5185</v>
      </c>
      <c r="H1928" s="1" t="s">
        <v>3145</v>
      </c>
      <c r="I1928" s="1" t="s">
        <v>3146</v>
      </c>
      <c r="J1928" s="1" t="s">
        <v>87</v>
      </c>
      <c r="K1928" s="3">
        <v>8.15</v>
      </c>
      <c r="L1928">
        <v>3</v>
      </c>
      <c r="M1928" s="3">
        <v>24.45</v>
      </c>
      <c r="N1928" s="1" t="s">
        <v>29</v>
      </c>
      <c r="O1928" s="1" t="s">
        <v>30</v>
      </c>
    </row>
    <row r="1929" spans="1:15" x14ac:dyDescent="0.3">
      <c r="A1929" s="1" t="s">
        <v>5295</v>
      </c>
      <c r="B1929" s="2">
        <v>45161</v>
      </c>
      <c r="C1929" s="1" t="s">
        <v>6670</v>
      </c>
      <c r="D1929" s="1" t="s">
        <v>90</v>
      </c>
      <c r="E1929">
        <v>2023</v>
      </c>
      <c r="F1929" s="1" t="s">
        <v>1583</v>
      </c>
      <c r="G1929" s="1" t="s">
        <v>3047</v>
      </c>
      <c r="H1929" s="1" t="s">
        <v>355</v>
      </c>
      <c r="I1929" s="1" t="s">
        <v>356</v>
      </c>
      <c r="J1929" s="1" t="s">
        <v>70</v>
      </c>
      <c r="K1929" s="3">
        <v>39.44</v>
      </c>
      <c r="L1929">
        <v>5</v>
      </c>
      <c r="M1929" s="3">
        <v>197.2</v>
      </c>
      <c r="N1929" s="1" t="s">
        <v>88</v>
      </c>
      <c r="O1929" s="1" t="s">
        <v>22</v>
      </c>
    </row>
    <row r="1930" spans="1:15" x14ac:dyDescent="0.3">
      <c r="A1930" s="1" t="s">
        <v>5296</v>
      </c>
      <c r="B1930" s="2">
        <v>45698</v>
      </c>
      <c r="C1930" s="1" t="s">
        <v>6667</v>
      </c>
      <c r="D1930" s="1" t="s">
        <v>39</v>
      </c>
      <c r="E1930">
        <v>2025</v>
      </c>
      <c r="F1930" s="1" t="s">
        <v>802</v>
      </c>
      <c r="G1930" s="1" t="s">
        <v>803</v>
      </c>
      <c r="H1930" s="1" t="s">
        <v>628</v>
      </c>
      <c r="I1930" s="1" t="s">
        <v>629</v>
      </c>
      <c r="J1930" s="1" t="s">
        <v>20</v>
      </c>
      <c r="K1930" s="3">
        <v>39.86</v>
      </c>
      <c r="L1930">
        <v>2</v>
      </c>
      <c r="M1930" s="3">
        <v>79.72</v>
      </c>
      <c r="N1930" s="1" t="s">
        <v>21</v>
      </c>
      <c r="O1930" s="1" t="s">
        <v>37</v>
      </c>
    </row>
    <row r="1931" spans="1:15" x14ac:dyDescent="0.3">
      <c r="A1931" s="1" t="s">
        <v>5297</v>
      </c>
      <c r="B1931" s="2">
        <v>45200</v>
      </c>
      <c r="C1931" s="1" t="s">
        <v>6666</v>
      </c>
      <c r="D1931" s="1" t="s">
        <v>133</v>
      </c>
      <c r="E1931">
        <v>2023</v>
      </c>
      <c r="F1931" s="1" t="s">
        <v>1078</v>
      </c>
      <c r="G1931" s="1" t="s">
        <v>1079</v>
      </c>
      <c r="H1931" s="1" t="s">
        <v>554</v>
      </c>
      <c r="I1931" s="1" t="s">
        <v>1116</v>
      </c>
      <c r="J1931" s="1" t="s">
        <v>70</v>
      </c>
      <c r="K1931" s="3">
        <v>47.8</v>
      </c>
      <c r="L1931">
        <v>5</v>
      </c>
      <c r="M1931" s="3">
        <v>239</v>
      </c>
      <c r="N1931" s="1" t="s">
        <v>88</v>
      </c>
      <c r="O1931" s="1" t="s">
        <v>193</v>
      </c>
    </row>
    <row r="1932" spans="1:15" x14ac:dyDescent="0.3">
      <c r="A1932" s="1" t="s">
        <v>5298</v>
      </c>
      <c r="B1932" s="2">
        <v>45698</v>
      </c>
      <c r="C1932" s="1" t="s">
        <v>6667</v>
      </c>
      <c r="D1932" s="1" t="s">
        <v>39</v>
      </c>
      <c r="E1932">
        <v>2025</v>
      </c>
      <c r="F1932" s="1" t="s">
        <v>91</v>
      </c>
      <c r="G1932" s="1" t="s">
        <v>92</v>
      </c>
      <c r="H1932" s="1" t="s">
        <v>1125</v>
      </c>
      <c r="I1932" s="1" t="s">
        <v>1126</v>
      </c>
      <c r="J1932" s="1" t="s">
        <v>70</v>
      </c>
      <c r="K1932" s="3">
        <v>6.23</v>
      </c>
      <c r="L1932">
        <v>5</v>
      </c>
      <c r="M1932" s="3">
        <v>31.15</v>
      </c>
      <c r="N1932" s="1" t="s">
        <v>6669</v>
      </c>
      <c r="O1932" s="1" t="s">
        <v>30</v>
      </c>
    </row>
    <row r="1933" spans="1:15" x14ac:dyDescent="0.3">
      <c r="A1933" s="1" t="s">
        <v>5299</v>
      </c>
      <c r="B1933" s="2">
        <v>45573</v>
      </c>
      <c r="C1933" s="1" t="s">
        <v>6671</v>
      </c>
      <c r="D1933" s="1" t="s">
        <v>133</v>
      </c>
      <c r="E1933">
        <v>2024</v>
      </c>
      <c r="F1933" s="1" t="s">
        <v>2455</v>
      </c>
      <c r="G1933" s="1" t="s">
        <v>5300</v>
      </c>
      <c r="H1933" s="1" t="s">
        <v>668</v>
      </c>
      <c r="I1933" s="1" t="s">
        <v>669</v>
      </c>
      <c r="J1933" s="1" t="s">
        <v>70</v>
      </c>
      <c r="K1933" s="3">
        <v>44.34</v>
      </c>
      <c r="L1933">
        <v>1</v>
      </c>
      <c r="M1933" s="3">
        <v>44.34</v>
      </c>
      <c r="N1933" s="1" t="s">
        <v>29</v>
      </c>
      <c r="O1933" s="1" t="s">
        <v>37</v>
      </c>
    </row>
    <row r="1934" spans="1:15" x14ac:dyDescent="0.3">
      <c r="A1934" s="1" t="s">
        <v>5301</v>
      </c>
      <c r="B1934" s="2">
        <v>45642</v>
      </c>
      <c r="C1934" s="1" t="s">
        <v>6667</v>
      </c>
      <c r="D1934" s="1" t="s">
        <v>107</v>
      </c>
      <c r="E1934">
        <v>2024</v>
      </c>
      <c r="F1934" s="1" t="s">
        <v>2099</v>
      </c>
      <c r="G1934" s="1" t="s">
        <v>2995</v>
      </c>
      <c r="H1934" s="1" t="s">
        <v>668</v>
      </c>
      <c r="I1934" s="1" t="s">
        <v>2801</v>
      </c>
      <c r="J1934" s="1" t="s">
        <v>20</v>
      </c>
      <c r="K1934" s="3">
        <v>32</v>
      </c>
      <c r="L1934">
        <v>3</v>
      </c>
      <c r="M1934" s="3">
        <v>96</v>
      </c>
      <c r="N1934" s="1" t="s">
        <v>6669</v>
      </c>
      <c r="O1934" s="1" t="s">
        <v>193</v>
      </c>
    </row>
    <row r="1935" spans="1:15" x14ac:dyDescent="0.3">
      <c r="A1935" s="1" t="s">
        <v>5302</v>
      </c>
      <c r="B1935" s="2">
        <v>44852</v>
      </c>
      <c r="C1935" s="1" t="s">
        <v>6671</v>
      </c>
      <c r="D1935" s="1" t="s">
        <v>133</v>
      </c>
      <c r="E1935">
        <v>2022</v>
      </c>
      <c r="F1935" s="1" t="s">
        <v>829</v>
      </c>
      <c r="G1935" s="1" t="s">
        <v>830</v>
      </c>
      <c r="H1935" s="1" t="s">
        <v>2312</v>
      </c>
      <c r="I1935" s="1" t="s">
        <v>2313</v>
      </c>
      <c r="J1935" s="1" t="s">
        <v>51</v>
      </c>
      <c r="K1935" s="3">
        <v>28.51</v>
      </c>
      <c r="L1935">
        <v>3</v>
      </c>
      <c r="M1935" s="3">
        <v>85.53</v>
      </c>
      <c r="N1935" s="1" t="s">
        <v>6669</v>
      </c>
      <c r="O1935" s="1" t="s">
        <v>193</v>
      </c>
    </row>
    <row r="1936" spans="1:15" x14ac:dyDescent="0.3">
      <c r="A1936" s="1" t="s">
        <v>5303</v>
      </c>
      <c r="B1936" s="2">
        <v>45418</v>
      </c>
      <c r="C1936" s="1" t="s">
        <v>6667</v>
      </c>
      <c r="D1936" s="1" t="s">
        <v>46</v>
      </c>
      <c r="E1936">
        <v>2024</v>
      </c>
      <c r="F1936" s="1" t="s">
        <v>2799</v>
      </c>
      <c r="G1936" s="1" t="s">
        <v>5304</v>
      </c>
      <c r="H1936" s="1" t="s">
        <v>1301</v>
      </c>
      <c r="I1936" s="1" t="s">
        <v>3883</v>
      </c>
      <c r="J1936" s="1" t="s">
        <v>70</v>
      </c>
      <c r="K1936" s="3">
        <v>13.81</v>
      </c>
      <c r="L1936">
        <v>2</v>
      </c>
      <c r="M1936" s="3">
        <v>27.62</v>
      </c>
      <c r="N1936" s="1" t="s">
        <v>29</v>
      </c>
      <c r="O1936" s="1" t="s">
        <v>37</v>
      </c>
    </row>
    <row r="1937" spans="1:15" x14ac:dyDescent="0.3">
      <c r="A1937" s="1" t="s">
        <v>5305</v>
      </c>
      <c r="B1937" s="2">
        <v>45853</v>
      </c>
      <c r="C1937" s="1" t="s">
        <v>6671</v>
      </c>
      <c r="D1937" s="1" t="s">
        <v>32</v>
      </c>
      <c r="E1937">
        <v>2025</v>
      </c>
      <c r="F1937" s="1" t="s">
        <v>231</v>
      </c>
      <c r="G1937" s="1" t="s">
        <v>232</v>
      </c>
      <c r="H1937" s="1" t="s">
        <v>1713</v>
      </c>
      <c r="I1937" s="1" t="s">
        <v>1714</v>
      </c>
      <c r="J1937" s="1" t="s">
        <v>20</v>
      </c>
      <c r="K1937" s="3">
        <v>24.14</v>
      </c>
      <c r="L1937">
        <v>2</v>
      </c>
      <c r="M1937" s="3">
        <v>48.28</v>
      </c>
      <c r="N1937" s="1" t="s">
        <v>21</v>
      </c>
      <c r="O1937" s="1" t="s">
        <v>44</v>
      </c>
    </row>
    <row r="1938" spans="1:15" x14ac:dyDescent="0.3">
      <c r="A1938" s="1" t="s">
        <v>5306</v>
      </c>
      <c r="B1938" s="2">
        <v>45668</v>
      </c>
      <c r="C1938" s="1" t="s">
        <v>6673</v>
      </c>
      <c r="D1938" s="1" t="s">
        <v>210</v>
      </c>
      <c r="E1938">
        <v>2025</v>
      </c>
      <c r="F1938" s="1" t="s">
        <v>1719</v>
      </c>
      <c r="G1938" s="1" t="s">
        <v>1720</v>
      </c>
      <c r="H1938" s="1" t="s">
        <v>1337</v>
      </c>
      <c r="I1938" s="1" t="s">
        <v>1338</v>
      </c>
      <c r="J1938" s="1" t="s">
        <v>70</v>
      </c>
      <c r="K1938" s="3">
        <v>15</v>
      </c>
      <c r="L1938">
        <v>1</v>
      </c>
      <c r="M1938" s="3">
        <v>15</v>
      </c>
      <c r="N1938" s="1" t="s">
        <v>6669</v>
      </c>
      <c r="O1938" s="1" t="s">
        <v>30</v>
      </c>
    </row>
    <row r="1939" spans="1:15" x14ac:dyDescent="0.3">
      <c r="A1939" s="1" t="s">
        <v>5307</v>
      </c>
      <c r="B1939" s="2">
        <v>44826</v>
      </c>
      <c r="C1939" s="1" t="s">
        <v>6672</v>
      </c>
      <c r="D1939" s="1" t="s">
        <v>60</v>
      </c>
      <c r="E1939">
        <v>2022</v>
      </c>
      <c r="F1939" s="1" t="s">
        <v>33</v>
      </c>
      <c r="G1939" s="1" t="s">
        <v>34</v>
      </c>
      <c r="H1939" s="1" t="s">
        <v>2182</v>
      </c>
      <c r="I1939" s="1" t="s">
        <v>2911</v>
      </c>
      <c r="J1939" s="1" t="s">
        <v>20</v>
      </c>
      <c r="K1939" s="3">
        <v>45.98</v>
      </c>
      <c r="L1939">
        <v>2</v>
      </c>
      <c r="M1939" s="3">
        <v>91.96</v>
      </c>
      <c r="N1939" s="1" t="s">
        <v>29</v>
      </c>
      <c r="O1939" s="1" t="s">
        <v>22</v>
      </c>
    </row>
    <row r="1940" spans="1:15" x14ac:dyDescent="0.3">
      <c r="A1940" s="1" t="s">
        <v>5308</v>
      </c>
      <c r="B1940" s="2">
        <v>45768</v>
      </c>
      <c r="C1940" s="1" t="s">
        <v>6667</v>
      </c>
      <c r="D1940" s="1" t="s">
        <v>82</v>
      </c>
      <c r="E1940">
        <v>2025</v>
      </c>
      <c r="F1940" s="1" t="s">
        <v>1143</v>
      </c>
      <c r="G1940" s="1" t="s">
        <v>2817</v>
      </c>
      <c r="H1940" s="1" t="s">
        <v>5148</v>
      </c>
      <c r="I1940" s="1" t="s">
        <v>5309</v>
      </c>
      <c r="J1940" s="1" t="s">
        <v>70</v>
      </c>
      <c r="K1940" s="3">
        <v>51.56</v>
      </c>
      <c r="L1940">
        <v>4</v>
      </c>
      <c r="M1940" s="3">
        <v>206.24</v>
      </c>
      <c r="N1940" s="1" t="s">
        <v>29</v>
      </c>
      <c r="O1940" s="1" t="s">
        <v>22</v>
      </c>
    </row>
    <row r="1941" spans="1:15" x14ac:dyDescent="0.3">
      <c r="A1941" s="1" t="s">
        <v>5310</v>
      </c>
      <c r="B1941" s="2">
        <v>45241</v>
      </c>
      <c r="C1941" s="1" t="s">
        <v>6673</v>
      </c>
      <c r="D1941" s="1" t="s">
        <v>54</v>
      </c>
      <c r="E1941">
        <v>2023</v>
      </c>
      <c r="F1941" s="1" t="s">
        <v>868</v>
      </c>
      <c r="G1941" s="1" t="s">
        <v>4683</v>
      </c>
      <c r="H1941" s="1" t="s">
        <v>2796</v>
      </c>
      <c r="I1941" s="1" t="s">
        <v>2797</v>
      </c>
      <c r="J1941" s="1" t="s">
        <v>20</v>
      </c>
      <c r="K1941" s="3">
        <v>33.31</v>
      </c>
      <c r="L1941">
        <v>2</v>
      </c>
      <c r="M1941" s="3">
        <v>66.62</v>
      </c>
      <c r="N1941" s="1" t="s">
        <v>6669</v>
      </c>
      <c r="O1941" s="1" t="s">
        <v>37</v>
      </c>
    </row>
    <row r="1942" spans="1:15" x14ac:dyDescent="0.3">
      <c r="A1942" s="1" t="s">
        <v>5311</v>
      </c>
      <c r="B1942" s="2">
        <v>45090</v>
      </c>
      <c r="C1942" s="1" t="s">
        <v>6671</v>
      </c>
      <c r="D1942" s="1" t="s">
        <v>24</v>
      </c>
      <c r="E1942">
        <v>2023</v>
      </c>
      <c r="F1942" s="1" t="s">
        <v>2017</v>
      </c>
      <c r="G1942" s="1" t="s">
        <v>2018</v>
      </c>
      <c r="H1942" s="1" t="s">
        <v>1282</v>
      </c>
      <c r="I1942" s="1" t="s">
        <v>2279</v>
      </c>
      <c r="J1942" s="1" t="s">
        <v>20</v>
      </c>
      <c r="K1942" s="3">
        <v>49.73</v>
      </c>
      <c r="L1942">
        <v>4</v>
      </c>
      <c r="M1942" s="3">
        <v>198.92</v>
      </c>
      <c r="N1942" s="1" t="s">
        <v>6669</v>
      </c>
      <c r="O1942" s="1" t="s">
        <v>30</v>
      </c>
    </row>
    <row r="1943" spans="1:15" x14ac:dyDescent="0.3">
      <c r="A1943" s="1" t="s">
        <v>5312</v>
      </c>
      <c r="B1943" s="2">
        <v>45539</v>
      </c>
      <c r="C1943" s="1" t="s">
        <v>6670</v>
      </c>
      <c r="D1943" s="1" t="s">
        <v>60</v>
      </c>
      <c r="E1943">
        <v>2024</v>
      </c>
      <c r="F1943" s="1" t="s">
        <v>255</v>
      </c>
      <c r="G1943" s="1" t="s">
        <v>256</v>
      </c>
      <c r="H1943" s="1" t="s">
        <v>5313</v>
      </c>
      <c r="I1943" s="1" t="s">
        <v>5314</v>
      </c>
      <c r="J1943" s="1" t="s">
        <v>51</v>
      </c>
      <c r="K1943" s="3">
        <v>20.03</v>
      </c>
      <c r="L1943">
        <v>3</v>
      </c>
      <c r="M1943" s="3">
        <v>60.09</v>
      </c>
      <c r="N1943" s="1" t="s">
        <v>88</v>
      </c>
      <c r="O1943" s="1" t="s">
        <v>52</v>
      </c>
    </row>
    <row r="1944" spans="1:15" x14ac:dyDescent="0.3">
      <c r="A1944" s="1" t="s">
        <v>5315</v>
      </c>
      <c r="B1944" s="2">
        <v>45726</v>
      </c>
      <c r="C1944" s="1" t="s">
        <v>6667</v>
      </c>
      <c r="D1944" s="1" t="s">
        <v>15</v>
      </c>
      <c r="E1944">
        <v>2025</v>
      </c>
      <c r="F1944" s="1" t="s">
        <v>1957</v>
      </c>
      <c r="G1944" s="1" t="s">
        <v>1958</v>
      </c>
      <c r="H1944" s="1" t="s">
        <v>2913</v>
      </c>
      <c r="I1944" s="1" t="s">
        <v>4831</v>
      </c>
      <c r="J1944" s="1" t="s">
        <v>70</v>
      </c>
      <c r="K1944" s="3">
        <v>16.649999999999999</v>
      </c>
      <c r="L1944">
        <v>4</v>
      </c>
      <c r="M1944" s="3">
        <v>66.599999999999994</v>
      </c>
      <c r="N1944" s="1" t="s">
        <v>29</v>
      </c>
      <c r="O1944" s="1" t="s">
        <v>193</v>
      </c>
    </row>
    <row r="1945" spans="1:15" x14ac:dyDescent="0.3">
      <c r="A1945" s="1" t="s">
        <v>5316</v>
      </c>
      <c r="B1945" s="2">
        <v>45269</v>
      </c>
      <c r="C1945" s="1" t="s">
        <v>6673</v>
      </c>
      <c r="D1945" s="1" t="s">
        <v>107</v>
      </c>
      <c r="E1945">
        <v>2023</v>
      </c>
      <c r="F1945" s="1" t="s">
        <v>1560</v>
      </c>
      <c r="G1945" s="1" t="s">
        <v>1664</v>
      </c>
      <c r="H1945" s="1" t="s">
        <v>5317</v>
      </c>
      <c r="I1945" s="1" t="s">
        <v>5318</v>
      </c>
      <c r="J1945" s="1" t="s">
        <v>20</v>
      </c>
      <c r="K1945" s="3">
        <v>19.22</v>
      </c>
      <c r="L1945">
        <v>5</v>
      </c>
      <c r="M1945" s="3">
        <v>96.1</v>
      </c>
      <c r="N1945" s="1" t="s">
        <v>21</v>
      </c>
      <c r="O1945" s="1" t="s">
        <v>80</v>
      </c>
    </row>
    <row r="1946" spans="1:15" x14ac:dyDescent="0.3">
      <c r="A1946" s="1" t="s">
        <v>5319</v>
      </c>
      <c r="B1946" s="2">
        <v>45570</v>
      </c>
      <c r="C1946" s="1" t="s">
        <v>6673</v>
      </c>
      <c r="D1946" s="1" t="s">
        <v>133</v>
      </c>
      <c r="E1946">
        <v>2024</v>
      </c>
      <c r="F1946" s="1" t="s">
        <v>326</v>
      </c>
      <c r="G1946" s="1" t="s">
        <v>4223</v>
      </c>
      <c r="H1946" s="1" t="s">
        <v>2171</v>
      </c>
      <c r="I1946" s="1" t="s">
        <v>2172</v>
      </c>
      <c r="J1946" s="1" t="s">
        <v>70</v>
      </c>
      <c r="K1946" s="3">
        <v>18.45</v>
      </c>
      <c r="L1946">
        <v>1</v>
      </c>
      <c r="M1946" s="3">
        <v>18.45</v>
      </c>
      <c r="N1946" s="1" t="s">
        <v>6669</v>
      </c>
      <c r="O1946" s="1" t="s">
        <v>37</v>
      </c>
    </row>
    <row r="1947" spans="1:15" x14ac:dyDescent="0.3">
      <c r="A1947" s="1" t="s">
        <v>5320</v>
      </c>
      <c r="B1947" s="2">
        <v>45622</v>
      </c>
      <c r="C1947" s="1" t="s">
        <v>6671</v>
      </c>
      <c r="D1947" s="1" t="s">
        <v>54</v>
      </c>
      <c r="E1947">
        <v>2024</v>
      </c>
      <c r="F1947" s="1" t="s">
        <v>3804</v>
      </c>
      <c r="G1947" s="1" t="s">
        <v>2109</v>
      </c>
      <c r="H1947" s="1" t="s">
        <v>821</v>
      </c>
      <c r="I1947" s="1" t="s">
        <v>822</v>
      </c>
      <c r="J1947" s="1" t="s">
        <v>70</v>
      </c>
      <c r="K1947" s="3">
        <v>8.4</v>
      </c>
      <c r="L1947">
        <v>5</v>
      </c>
      <c r="M1947" s="3">
        <v>42</v>
      </c>
      <c r="N1947" s="1" t="s">
        <v>6669</v>
      </c>
      <c r="O1947" s="1" t="s">
        <v>37</v>
      </c>
    </row>
    <row r="1948" spans="1:15" x14ac:dyDescent="0.3">
      <c r="A1948" s="1" t="s">
        <v>5321</v>
      </c>
      <c r="B1948" s="2">
        <v>45438</v>
      </c>
      <c r="C1948" s="1" t="s">
        <v>6666</v>
      </c>
      <c r="D1948" s="1" t="s">
        <v>46</v>
      </c>
      <c r="E1948">
        <v>2024</v>
      </c>
      <c r="F1948" s="1" t="s">
        <v>2051</v>
      </c>
      <c r="G1948" s="1" t="s">
        <v>5222</v>
      </c>
      <c r="H1948" s="1" t="s">
        <v>3195</v>
      </c>
      <c r="I1948" s="1" t="s">
        <v>3196</v>
      </c>
      <c r="J1948" s="1" t="s">
        <v>20</v>
      </c>
      <c r="K1948" s="3">
        <v>7.67</v>
      </c>
      <c r="L1948">
        <v>4</v>
      </c>
      <c r="M1948" s="3">
        <v>30.68</v>
      </c>
      <c r="N1948" s="1" t="s">
        <v>29</v>
      </c>
      <c r="O1948" s="1" t="s">
        <v>44</v>
      </c>
    </row>
    <row r="1949" spans="1:15" x14ac:dyDescent="0.3">
      <c r="A1949" s="1" t="s">
        <v>5322</v>
      </c>
      <c r="B1949" s="2">
        <v>45013</v>
      </c>
      <c r="C1949" s="1" t="s">
        <v>6671</v>
      </c>
      <c r="D1949" s="1" t="s">
        <v>15</v>
      </c>
      <c r="E1949">
        <v>2023</v>
      </c>
      <c r="F1949" s="1" t="s">
        <v>1544</v>
      </c>
      <c r="G1949" s="1" t="s">
        <v>5323</v>
      </c>
      <c r="H1949" s="1" t="s">
        <v>3999</v>
      </c>
      <c r="I1949" s="1" t="s">
        <v>5324</v>
      </c>
      <c r="J1949" s="1" t="s">
        <v>87</v>
      </c>
      <c r="K1949" s="3">
        <v>45.82</v>
      </c>
      <c r="L1949">
        <v>4</v>
      </c>
      <c r="M1949" s="3">
        <v>183.28</v>
      </c>
      <c r="N1949" s="1" t="s">
        <v>88</v>
      </c>
      <c r="O1949" s="1" t="s">
        <v>193</v>
      </c>
    </row>
    <row r="1950" spans="1:15" x14ac:dyDescent="0.3">
      <c r="A1950" s="1" t="s">
        <v>5325</v>
      </c>
      <c r="B1950" s="2">
        <v>45816</v>
      </c>
      <c r="C1950" s="1" t="s">
        <v>6666</v>
      </c>
      <c r="D1950" s="1" t="s">
        <v>24</v>
      </c>
      <c r="E1950">
        <v>2025</v>
      </c>
      <c r="F1950" s="1" t="s">
        <v>1596</v>
      </c>
      <c r="G1950" s="1" t="s">
        <v>1597</v>
      </c>
      <c r="H1950" s="1" t="s">
        <v>1296</v>
      </c>
      <c r="I1950" s="1" t="s">
        <v>1297</v>
      </c>
      <c r="J1950" s="1" t="s">
        <v>70</v>
      </c>
      <c r="K1950" s="3">
        <v>50.99</v>
      </c>
      <c r="L1950">
        <v>5</v>
      </c>
      <c r="M1950" s="3">
        <v>254.95</v>
      </c>
      <c r="N1950" s="1" t="s">
        <v>6669</v>
      </c>
      <c r="O1950" s="1" t="s">
        <v>37</v>
      </c>
    </row>
    <row r="1951" spans="1:15" x14ac:dyDescent="0.3">
      <c r="A1951" s="1" t="s">
        <v>5326</v>
      </c>
      <c r="B1951" s="2">
        <v>44813</v>
      </c>
      <c r="C1951" s="1" t="s">
        <v>6668</v>
      </c>
      <c r="D1951" s="1" t="s">
        <v>60</v>
      </c>
      <c r="E1951">
        <v>2022</v>
      </c>
      <c r="F1951" s="1" t="s">
        <v>788</v>
      </c>
      <c r="G1951" s="1" t="s">
        <v>2223</v>
      </c>
      <c r="H1951" s="1" t="s">
        <v>3505</v>
      </c>
      <c r="I1951" s="1" t="s">
        <v>3862</v>
      </c>
      <c r="J1951" s="1" t="s">
        <v>51</v>
      </c>
      <c r="K1951" s="3">
        <v>6.03</v>
      </c>
      <c r="L1951">
        <v>2</v>
      </c>
      <c r="M1951" s="3">
        <v>12.06</v>
      </c>
      <c r="N1951" s="1" t="s">
        <v>21</v>
      </c>
      <c r="O1951" s="1" t="s">
        <v>37</v>
      </c>
    </row>
    <row r="1952" spans="1:15" x14ac:dyDescent="0.3">
      <c r="A1952" s="1" t="s">
        <v>5327</v>
      </c>
      <c r="B1952" s="2">
        <v>45231</v>
      </c>
      <c r="C1952" s="1" t="s">
        <v>6670</v>
      </c>
      <c r="D1952" s="1" t="s">
        <v>54</v>
      </c>
      <c r="E1952">
        <v>2023</v>
      </c>
      <c r="F1952" s="1" t="s">
        <v>2143</v>
      </c>
      <c r="G1952" s="1" t="s">
        <v>2144</v>
      </c>
      <c r="H1952" s="1" t="s">
        <v>2053</v>
      </c>
      <c r="I1952" s="1" t="s">
        <v>5328</v>
      </c>
      <c r="J1952" s="1" t="s">
        <v>20</v>
      </c>
      <c r="K1952" s="3">
        <v>54.13</v>
      </c>
      <c r="L1952">
        <v>4</v>
      </c>
      <c r="M1952" s="3">
        <v>216.52</v>
      </c>
      <c r="N1952" s="1" t="s">
        <v>29</v>
      </c>
      <c r="O1952" s="1" t="s">
        <v>30</v>
      </c>
    </row>
    <row r="1953" spans="1:15" x14ac:dyDescent="0.3">
      <c r="A1953" s="1" t="s">
        <v>5329</v>
      </c>
      <c r="B1953" s="2">
        <v>45178</v>
      </c>
      <c r="C1953" s="1" t="s">
        <v>6673</v>
      </c>
      <c r="D1953" s="1" t="s">
        <v>60</v>
      </c>
      <c r="E1953">
        <v>2023</v>
      </c>
      <c r="F1953" s="1" t="s">
        <v>5330</v>
      </c>
      <c r="G1953" s="1" t="s">
        <v>5331</v>
      </c>
      <c r="H1953" s="1" t="s">
        <v>2595</v>
      </c>
      <c r="I1953" s="1" t="s">
        <v>2596</v>
      </c>
      <c r="J1953" s="1" t="s">
        <v>87</v>
      </c>
      <c r="K1953" s="3">
        <v>19.100000000000001</v>
      </c>
      <c r="L1953">
        <v>3</v>
      </c>
      <c r="M1953" s="3">
        <v>57.3</v>
      </c>
      <c r="N1953" s="1" t="s">
        <v>6669</v>
      </c>
      <c r="O1953" s="1" t="s">
        <v>52</v>
      </c>
    </row>
    <row r="1954" spans="1:15" x14ac:dyDescent="0.3">
      <c r="A1954" s="1" t="s">
        <v>5332</v>
      </c>
      <c r="B1954" s="2">
        <v>45385</v>
      </c>
      <c r="C1954" s="1" t="s">
        <v>6670</v>
      </c>
      <c r="D1954" s="1" t="s">
        <v>82</v>
      </c>
      <c r="E1954">
        <v>2024</v>
      </c>
      <c r="F1954" s="1" t="s">
        <v>2477</v>
      </c>
      <c r="G1954" s="1" t="s">
        <v>3861</v>
      </c>
      <c r="H1954" s="1" t="s">
        <v>2070</v>
      </c>
      <c r="I1954" s="1" t="s">
        <v>2071</v>
      </c>
      <c r="J1954" s="1" t="s">
        <v>87</v>
      </c>
      <c r="K1954" s="3">
        <v>18.68</v>
      </c>
      <c r="L1954">
        <v>3</v>
      </c>
      <c r="M1954" s="3">
        <v>56.04</v>
      </c>
      <c r="N1954" s="1" t="s">
        <v>6669</v>
      </c>
      <c r="O1954" s="1" t="s">
        <v>30</v>
      </c>
    </row>
    <row r="1955" spans="1:15" x14ac:dyDescent="0.3">
      <c r="A1955" s="1" t="s">
        <v>5333</v>
      </c>
      <c r="B1955" s="2">
        <v>45230</v>
      </c>
      <c r="C1955" s="1" t="s">
        <v>6671</v>
      </c>
      <c r="D1955" s="1" t="s">
        <v>133</v>
      </c>
      <c r="E1955">
        <v>2023</v>
      </c>
      <c r="F1955" s="1" t="s">
        <v>849</v>
      </c>
      <c r="G1955" s="1" t="s">
        <v>850</v>
      </c>
      <c r="H1955" s="1" t="s">
        <v>3573</v>
      </c>
      <c r="I1955" s="1" t="s">
        <v>5334</v>
      </c>
      <c r="J1955" s="1" t="s">
        <v>87</v>
      </c>
      <c r="K1955" s="3">
        <v>32.159999999999997</v>
      </c>
      <c r="L1955">
        <v>2</v>
      </c>
      <c r="M1955" s="3">
        <v>64.319999999999993</v>
      </c>
      <c r="N1955" s="1" t="s">
        <v>29</v>
      </c>
      <c r="O1955" s="1" t="s">
        <v>37</v>
      </c>
    </row>
    <row r="1956" spans="1:15" x14ac:dyDescent="0.3">
      <c r="A1956" s="1" t="s">
        <v>5335</v>
      </c>
      <c r="B1956" s="2">
        <v>45625</v>
      </c>
      <c r="C1956" s="1" t="s">
        <v>6668</v>
      </c>
      <c r="D1956" s="1" t="s">
        <v>54</v>
      </c>
      <c r="E1956">
        <v>2024</v>
      </c>
      <c r="F1956" s="1" t="s">
        <v>873</v>
      </c>
      <c r="G1956" s="1" t="s">
        <v>5336</v>
      </c>
      <c r="H1956" s="1" t="s">
        <v>811</v>
      </c>
      <c r="I1956" s="1" t="s">
        <v>5159</v>
      </c>
      <c r="J1956" s="1" t="s">
        <v>70</v>
      </c>
      <c r="K1956" s="3">
        <v>20.78</v>
      </c>
      <c r="L1956">
        <v>4</v>
      </c>
      <c r="M1956" s="3">
        <v>83.12</v>
      </c>
      <c r="N1956" s="1" t="s">
        <v>21</v>
      </c>
      <c r="O1956" s="1" t="s">
        <v>95</v>
      </c>
    </row>
    <row r="1957" spans="1:15" x14ac:dyDescent="0.3">
      <c r="A1957" s="1" t="s">
        <v>5337</v>
      </c>
      <c r="B1957" s="2">
        <v>45871</v>
      </c>
      <c r="C1957" s="1" t="s">
        <v>6673</v>
      </c>
      <c r="D1957" s="1" t="s">
        <v>90</v>
      </c>
      <c r="E1957">
        <v>2025</v>
      </c>
      <c r="F1957" s="1" t="s">
        <v>1114</v>
      </c>
      <c r="G1957" s="1" t="s">
        <v>4524</v>
      </c>
      <c r="H1957" s="1" t="s">
        <v>4346</v>
      </c>
      <c r="I1957" s="1" t="s">
        <v>4347</v>
      </c>
      <c r="J1957" s="1" t="s">
        <v>20</v>
      </c>
      <c r="K1957" s="3">
        <v>11.65</v>
      </c>
      <c r="L1957">
        <v>2</v>
      </c>
      <c r="M1957" s="3">
        <v>23.3</v>
      </c>
      <c r="N1957" s="1" t="s">
        <v>6669</v>
      </c>
      <c r="O1957" s="1" t="s">
        <v>193</v>
      </c>
    </row>
    <row r="1958" spans="1:15" x14ac:dyDescent="0.3">
      <c r="A1958" s="1" t="s">
        <v>5338</v>
      </c>
      <c r="B1958" s="2">
        <v>44884</v>
      </c>
      <c r="C1958" s="1" t="s">
        <v>6673</v>
      </c>
      <c r="D1958" s="1" t="s">
        <v>54</v>
      </c>
      <c r="E1958">
        <v>2022</v>
      </c>
      <c r="F1958" s="1" t="s">
        <v>391</v>
      </c>
      <c r="G1958" s="1" t="s">
        <v>392</v>
      </c>
      <c r="H1958" s="1" t="s">
        <v>49</v>
      </c>
      <c r="I1958" s="1" t="s">
        <v>50</v>
      </c>
      <c r="J1958" s="1" t="s">
        <v>70</v>
      </c>
      <c r="K1958" s="3">
        <v>44.18</v>
      </c>
      <c r="L1958">
        <v>2</v>
      </c>
      <c r="M1958" s="3">
        <v>88.36</v>
      </c>
      <c r="N1958" s="1" t="s">
        <v>6669</v>
      </c>
      <c r="O1958" s="1" t="s">
        <v>44</v>
      </c>
    </row>
    <row r="1959" spans="1:15" x14ac:dyDescent="0.3">
      <c r="A1959" s="1" t="s">
        <v>5339</v>
      </c>
      <c r="B1959" s="2">
        <v>44891</v>
      </c>
      <c r="C1959" s="1" t="s">
        <v>6673</v>
      </c>
      <c r="D1959" s="1" t="s">
        <v>54</v>
      </c>
      <c r="E1959">
        <v>2022</v>
      </c>
      <c r="F1959" s="1" t="s">
        <v>295</v>
      </c>
      <c r="G1959" s="1" t="s">
        <v>1605</v>
      </c>
      <c r="H1959" s="1" t="s">
        <v>4376</v>
      </c>
      <c r="I1959" s="1" t="s">
        <v>4377</v>
      </c>
      <c r="J1959" s="1" t="s">
        <v>70</v>
      </c>
      <c r="K1959" s="3">
        <v>30.84</v>
      </c>
      <c r="L1959">
        <v>3</v>
      </c>
      <c r="M1959" s="3">
        <v>92.52</v>
      </c>
      <c r="N1959" s="1" t="s">
        <v>21</v>
      </c>
      <c r="O1959" s="1" t="s">
        <v>95</v>
      </c>
    </row>
    <row r="1960" spans="1:15" x14ac:dyDescent="0.3">
      <c r="A1960" s="1" t="s">
        <v>5340</v>
      </c>
      <c r="B1960" s="2">
        <v>45786</v>
      </c>
      <c r="C1960" s="1" t="s">
        <v>6668</v>
      </c>
      <c r="D1960" s="1" t="s">
        <v>46</v>
      </c>
      <c r="E1960">
        <v>2025</v>
      </c>
      <c r="F1960" s="1" t="s">
        <v>3706</v>
      </c>
      <c r="G1960" s="1" t="s">
        <v>5138</v>
      </c>
      <c r="H1960" s="1" t="s">
        <v>508</v>
      </c>
      <c r="I1960" s="1" t="s">
        <v>5341</v>
      </c>
      <c r="J1960" s="1" t="s">
        <v>20</v>
      </c>
      <c r="K1960" s="3">
        <v>24.08</v>
      </c>
      <c r="L1960">
        <v>4</v>
      </c>
      <c r="M1960" s="3">
        <v>96.32</v>
      </c>
      <c r="N1960" s="1" t="s">
        <v>6669</v>
      </c>
      <c r="O1960" s="1" t="s">
        <v>80</v>
      </c>
    </row>
    <row r="1961" spans="1:15" x14ac:dyDescent="0.3">
      <c r="A1961" s="1" t="s">
        <v>5342</v>
      </c>
      <c r="B1961" s="2">
        <v>44834</v>
      </c>
      <c r="C1961" s="1" t="s">
        <v>6668</v>
      </c>
      <c r="D1961" s="1" t="s">
        <v>60</v>
      </c>
      <c r="E1961">
        <v>2022</v>
      </c>
      <c r="F1961" s="1" t="s">
        <v>4002</v>
      </c>
      <c r="G1961" s="1" t="s">
        <v>4401</v>
      </c>
      <c r="H1961" s="1" t="s">
        <v>4085</v>
      </c>
      <c r="I1961" s="1" t="s">
        <v>5343</v>
      </c>
      <c r="J1961" s="1" t="s">
        <v>20</v>
      </c>
      <c r="K1961" s="3">
        <v>45.89</v>
      </c>
      <c r="L1961">
        <v>5</v>
      </c>
      <c r="M1961" s="3">
        <v>229.45</v>
      </c>
      <c r="N1961" s="1" t="s">
        <v>6669</v>
      </c>
      <c r="O1961" s="1" t="s">
        <v>95</v>
      </c>
    </row>
    <row r="1962" spans="1:15" x14ac:dyDescent="0.3">
      <c r="A1962" s="1" t="s">
        <v>5344</v>
      </c>
      <c r="B1962" s="2">
        <v>45197</v>
      </c>
      <c r="C1962" s="1" t="s">
        <v>6672</v>
      </c>
      <c r="D1962" s="1" t="s">
        <v>60</v>
      </c>
      <c r="E1962">
        <v>2023</v>
      </c>
      <c r="F1962" s="1" t="s">
        <v>4398</v>
      </c>
      <c r="G1962" s="1" t="s">
        <v>4399</v>
      </c>
      <c r="H1962" s="1" t="s">
        <v>2312</v>
      </c>
      <c r="I1962" s="1" t="s">
        <v>2313</v>
      </c>
      <c r="J1962" s="1" t="s">
        <v>20</v>
      </c>
      <c r="K1962" s="3">
        <v>27.69</v>
      </c>
      <c r="L1962">
        <v>4</v>
      </c>
      <c r="M1962" s="3">
        <v>110.76</v>
      </c>
      <c r="N1962" s="1" t="s">
        <v>6669</v>
      </c>
      <c r="O1962" s="1" t="s">
        <v>193</v>
      </c>
    </row>
    <row r="1963" spans="1:15" x14ac:dyDescent="0.3">
      <c r="A1963" s="1" t="s">
        <v>5345</v>
      </c>
      <c r="B1963" s="2">
        <v>45242</v>
      </c>
      <c r="C1963" s="1" t="s">
        <v>6666</v>
      </c>
      <c r="D1963" s="1" t="s">
        <v>54</v>
      </c>
      <c r="E1963">
        <v>2023</v>
      </c>
      <c r="F1963" s="1" t="s">
        <v>5073</v>
      </c>
      <c r="G1963" s="1" t="s">
        <v>5074</v>
      </c>
      <c r="H1963" s="1" t="s">
        <v>1024</v>
      </c>
      <c r="I1963" s="1" t="s">
        <v>5346</v>
      </c>
      <c r="J1963" s="1" t="s">
        <v>87</v>
      </c>
      <c r="K1963" s="3">
        <v>46.32</v>
      </c>
      <c r="L1963">
        <v>1</v>
      </c>
      <c r="M1963" s="3">
        <v>46.32</v>
      </c>
      <c r="N1963" s="1" t="s">
        <v>29</v>
      </c>
      <c r="O1963" s="1" t="s">
        <v>22</v>
      </c>
    </row>
    <row r="1964" spans="1:15" x14ac:dyDescent="0.3">
      <c r="A1964" s="1" t="s">
        <v>5347</v>
      </c>
      <c r="B1964" s="2">
        <v>45556</v>
      </c>
      <c r="C1964" s="1" t="s">
        <v>6673</v>
      </c>
      <c r="D1964" s="1" t="s">
        <v>60</v>
      </c>
      <c r="E1964">
        <v>2024</v>
      </c>
      <c r="F1964" s="1" t="s">
        <v>1235</v>
      </c>
      <c r="G1964" s="1" t="s">
        <v>5348</v>
      </c>
      <c r="H1964" s="1" t="s">
        <v>1959</v>
      </c>
      <c r="I1964" s="1" t="s">
        <v>1960</v>
      </c>
      <c r="J1964" s="1" t="s">
        <v>87</v>
      </c>
      <c r="K1964" s="3">
        <v>12.36</v>
      </c>
      <c r="L1964">
        <v>3</v>
      </c>
      <c r="M1964" s="3">
        <v>37.08</v>
      </c>
      <c r="N1964" s="1" t="s">
        <v>29</v>
      </c>
      <c r="O1964" s="1" t="s">
        <v>193</v>
      </c>
    </row>
    <row r="1965" spans="1:15" x14ac:dyDescent="0.3">
      <c r="A1965" s="1" t="s">
        <v>5349</v>
      </c>
      <c r="B1965" s="2">
        <v>44977</v>
      </c>
      <c r="C1965" s="1" t="s">
        <v>6667</v>
      </c>
      <c r="D1965" s="1" t="s">
        <v>39</v>
      </c>
      <c r="E1965">
        <v>2023</v>
      </c>
      <c r="F1965" s="1" t="s">
        <v>1680</v>
      </c>
      <c r="G1965" s="1" t="s">
        <v>3968</v>
      </c>
      <c r="H1965" s="1" t="s">
        <v>3971</v>
      </c>
      <c r="I1965" s="1" t="s">
        <v>3972</v>
      </c>
      <c r="J1965" s="1" t="s">
        <v>87</v>
      </c>
      <c r="K1965" s="3">
        <v>16.7</v>
      </c>
      <c r="L1965">
        <v>1</v>
      </c>
      <c r="M1965" s="3">
        <v>16.7</v>
      </c>
      <c r="N1965" s="1" t="s">
        <v>21</v>
      </c>
      <c r="O1965" s="1" t="s">
        <v>22</v>
      </c>
    </row>
    <row r="1966" spans="1:15" x14ac:dyDescent="0.3">
      <c r="A1966" s="1" t="s">
        <v>5350</v>
      </c>
      <c r="B1966" s="2">
        <v>45646</v>
      </c>
      <c r="C1966" s="1" t="s">
        <v>6668</v>
      </c>
      <c r="D1966" s="1" t="s">
        <v>107</v>
      </c>
      <c r="E1966">
        <v>2024</v>
      </c>
      <c r="F1966" s="1" t="s">
        <v>4062</v>
      </c>
      <c r="G1966" s="1" t="s">
        <v>4063</v>
      </c>
      <c r="H1966" s="1" t="s">
        <v>166</v>
      </c>
      <c r="I1966" s="1" t="s">
        <v>2714</v>
      </c>
      <c r="J1966" s="1" t="s">
        <v>20</v>
      </c>
      <c r="K1966" s="3">
        <v>45.6</v>
      </c>
      <c r="L1966">
        <v>3</v>
      </c>
      <c r="M1966" s="3">
        <v>136.80000000000001</v>
      </c>
      <c r="N1966" s="1" t="s">
        <v>29</v>
      </c>
      <c r="O1966" s="1" t="s">
        <v>44</v>
      </c>
    </row>
    <row r="1967" spans="1:15" x14ac:dyDescent="0.3">
      <c r="A1967" s="1" t="s">
        <v>5351</v>
      </c>
      <c r="B1967" s="2">
        <v>45630</v>
      </c>
      <c r="C1967" s="1" t="s">
        <v>6670</v>
      </c>
      <c r="D1967" s="1" t="s">
        <v>107</v>
      </c>
      <c r="E1967">
        <v>2024</v>
      </c>
      <c r="F1967" s="1" t="s">
        <v>3493</v>
      </c>
      <c r="G1967" s="1" t="s">
        <v>3494</v>
      </c>
      <c r="H1967" s="1" t="s">
        <v>1301</v>
      </c>
      <c r="I1967" s="1" t="s">
        <v>1302</v>
      </c>
      <c r="J1967" s="1" t="s">
        <v>70</v>
      </c>
      <c r="K1967" s="3">
        <v>36.630000000000003</v>
      </c>
      <c r="L1967">
        <v>1</v>
      </c>
      <c r="M1967" s="3">
        <v>36.630000000000003</v>
      </c>
      <c r="N1967" s="1" t="s">
        <v>6669</v>
      </c>
      <c r="O1967" s="1" t="s">
        <v>80</v>
      </c>
    </row>
    <row r="1968" spans="1:15" x14ac:dyDescent="0.3">
      <c r="A1968" s="1" t="s">
        <v>5352</v>
      </c>
      <c r="B1968" s="2">
        <v>45819</v>
      </c>
      <c r="C1968" s="1" t="s">
        <v>6670</v>
      </c>
      <c r="D1968" s="1" t="s">
        <v>24</v>
      </c>
      <c r="E1968">
        <v>2025</v>
      </c>
      <c r="F1968" s="1" t="s">
        <v>2571</v>
      </c>
      <c r="G1968" s="1" t="s">
        <v>2572</v>
      </c>
      <c r="H1968" s="1" t="s">
        <v>518</v>
      </c>
      <c r="I1968" s="1" t="s">
        <v>3457</v>
      </c>
      <c r="J1968" s="1" t="s">
        <v>20</v>
      </c>
      <c r="K1968" s="3">
        <v>39.86</v>
      </c>
      <c r="L1968">
        <v>5</v>
      </c>
      <c r="M1968" s="3">
        <v>199.3</v>
      </c>
      <c r="N1968" s="1" t="s">
        <v>6669</v>
      </c>
      <c r="O1968" s="1" t="s">
        <v>80</v>
      </c>
    </row>
    <row r="1969" spans="1:15" x14ac:dyDescent="0.3">
      <c r="A1969" s="1" t="s">
        <v>5353</v>
      </c>
      <c r="B1969" s="2">
        <v>45574</v>
      </c>
      <c r="C1969" s="1" t="s">
        <v>6670</v>
      </c>
      <c r="D1969" s="1" t="s">
        <v>133</v>
      </c>
      <c r="E1969">
        <v>2024</v>
      </c>
      <c r="F1969" s="1" t="s">
        <v>463</v>
      </c>
      <c r="G1969" s="1" t="s">
        <v>5354</v>
      </c>
      <c r="H1969" s="1" t="s">
        <v>2942</v>
      </c>
      <c r="I1969" s="1" t="s">
        <v>2943</v>
      </c>
      <c r="J1969" s="1" t="s">
        <v>20</v>
      </c>
      <c r="K1969" s="3">
        <v>51.61</v>
      </c>
      <c r="L1969">
        <v>5</v>
      </c>
      <c r="M1969" s="3">
        <v>258.05</v>
      </c>
      <c r="N1969" s="1" t="s">
        <v>6669</v>
      </c>
      <c r="O1969" s="1" t="s">
        <v>30</v>
      </c>
    </row>
    <row r="1970" spans="1:15" x14ac:dyDescent="0.3">
      <c r="A1970" s="1" t="s">
        <v>5355</v>
      </c>
      <c r="B1970" s="2">
        <v>45115</v>
      </c>
      <c r="C1970" s="1" t="s">
        <v>6673</v>
      </c>
      <c r="D1970" s="1" t="s">
        <v>32</v>
      </c>
      <c r="E1970">
        <v>2023</v>
      </c>
      <c r="F1970" s="1" t="s">
        <v>1449</v>
      </c>
      <c r="G1970" s="1" t="s">
        <v>2362</v>
      </c>
      <c r="H1970" s="1" t="s">
        <v>2174</v>
      </c>
      <c r="I1970" s="1" t="s">
        <v>4202</v>
      </c>
      <c r="J1970" s="1" t="s">
        <v>20</v>
      </c>
      <c r="K1970" s="3">
        <v>24.76</v>
      </c>
      <c r="L1970">
        <v>1</v>
      </c>
      <c r="M1970" s="3">
        <v>24.76</v>
      </c>
      <c r="N1970" s="1" t="s">
        <v>29</v>
      </c>
      <c r="O1970" s="1" t="s">
        <v>22</v>
      </c>
    </row>
    <row r="1971" spans="1:15" x14ac:dyDescent="0.3">
      <c r="A1971" s="1" t="s">
        <v>5356</v>
      </c>
      <c r="B1971" s="2">
        <v>45558</v>
      </c>
      <c r="C1971" s="1" t="s">
        <v>6667</v>
      </c>
      <c r="D1971" s="1" t="s">
        <v>60</v>
      </c>
      <c r="E1971">
        <v>2024</v>
      </c>
      <c r="F1971" s="1" t="s">
        <v>285</v>
      </c>
      <c r="G1971" s="1" t="s">
        <v>2954</v>
      </c>
      <c r="H1971" s="1" t="s">
        <v>445</v>
      </c>
      <c r="I1971" s="1" t="s">
        <v>446</v>
      </c>
      <c r="J1971" s="1" t="s">
        <v>70</v>
      </c>
      <c r="K1971" s="3">
        <v>35.35</v>
      </c>
      <c r="L1971">
        <v>2</v>
      </c>
      <c r="M1971" s="3">
        <v>70.7</v>
      </c>
      <c r="N1971" s="1" t="s">
        <v>21</v>
      </c>
      <c r="O1971" s="1" t="s">
        <v>37</v>
      </c>
    </row>
    <row r="1972" spans="1:15" x14ac:dyDescent="0.3">
      <c r="A1972" s="1" t="s">
        <v>5357</v>
      </c>
      <c r="B1972" s="2">
        <v>44969</v>
      </c>
      <c r="C1972" s="1" t="s">
        <v>6666</v>
      </c>
      <c r="D1972" s="1" t="s">
        <v>39</v>
      </c>
      <c r="E1972">
        <v>2023</v>
      </c>
      <c r="F1972" s="1" t="s">
        <v>2285</v>
      </c>
      <c r="G1972" s="1" t="s">
        <v>2286</v>
      </c>
      <c r="H1972" s="1" t="s">
        <v>342</v>
      </c>
      <c r="I1972" s="1" t="s">
        <v>343</v>
      </c>
      <c r="J1972" s="1" t="s">
        <v>51</v>
      </c>
      <c r="K1972" s="3">
        <v>38.549999999999997</v>
      </c>
      <c r="L1972">
        <v>4</v>
      </c>
      <c r="M1972" s="3">
        <v>154.19999999999999</v>
      </c>
      <c r="N1972" s="1" t="s">
        <v>21</v>
      </c>
      <c r="O1972" s="1" t="s">
        <v>37</v>
      </c>
    </row>
    <row r="1973" spans="1:15" x14ac:dyDescent="0.3">
      <c r="A1973" s="1" t="s">
        <v>5358</v>
      </c>
      <c r="B1973" s="2">
        <v>45688</v>
      </c>
      <c r="C1973" s="1" t="s">
        <v>6668</v>
      </c>
      <c r="D1973" s="1" t="s">
        <v>210</v>
      </c>
      <c r="E1973">
        <v>2025</v>
      </c>
      <c r="F1973" s="1" t="s">
        <v>91</v>
      </c>
      <c r="G1973" s="1" t="s">
        <v>92</v>
      </c>
      <c r="H1973" s="1" t="s">
        <v>559</v>
      </c>
      <c r="I1973" s="1" t="s">
        <v>1779</v>
      </c>
      <c r="J1973" s="1" t="s">
        <v>87</v>
      </c>
      <c r="K1973" s="3">
        <v>29.32</v>
      </c>
      <c r="L1973">
        <v>3</v>
      </c>
      <c r="M1973" s="3">
        <v>87.96</v>
      </c>
      <c r="N1973" s="1" t="s">
        <v>21</v>
      </c>
      <c r="O1973" s="1" t="s">
        <v>37</v>
      </c>
    </row>
    <row r="1974" spans="1:15" x14ac:dyDescent="0.3">
      <c r="A1974" s="1" t="s">
        <v>5359</v>
      </c>
      <c r="B1974" s="2">
        <v>45101</v>
      </c>
      <c r="C1974" s="1" t="s">
        <v>6673</v>
      </c>
      <c r="D1974" s="1" t="s">
        <v>24</v>
      </c>
      <c r="E1974">
        <v>2023</v>
      </c>
      <c r="F1974" s="1" t="s">
        <v>552</v>
      </c>
      <c r="G1974" s="1" t="s">
        <v>5360</v>
      </c>
      <c r="H1974" s="1" t="s">
        <v>2900</v>
      </c>
      <c r="I1974" s="1" t="s">
        <v>5361</v>
      </c>
      <c r="J1974" s="1" t="s">
        <v>20</v>
      </c>
      <c r="K1974" s="3">
        <v>19.5</v>
      </c>
      <c r="L1974">
        <v>5</v>
      </c>
      <c r="M1974" s="3">
        <v>97.5</v>
      </c>
      <c r="N1974" s="1" t="s">
        <v>21</v>
      </c>
      <c r="O1974" s="1" t="s">
        <v>44</v>
      </c>
    </row>
    <row r="1975" spans="1:15" x14ac:dyDescent="0.3">
      <c r="A1975" s="1" t="s">
        <v>5362</v>
      </c>
      <c r="B1975" s="2">
        <v>45546</v>
      </c>
      <c r="C1975" s="1" t="s">
        <v>6670</v>
      </c>
      <c r="D1975" s="1" t="s">
        <v>60</v>
      </c>
      <c r="E1975">
        <v>2024</v>
      </c>
      <c r="F1975" s="1" t="s">
        <v>373</v>
      </c>
      <c r="G1975" s="1" t="s">
        <v>374</v>
      </c>
      <c r="H1975" s="1" t="s">
        <v>110</v>
      </c>
      <c r="I1975" s="1" t="s">
        <v>111</v>
      </c>
      <c r="J1975" s="1" t="s">
        <v>51</v>
      </c>
      <c r="K1975" s="3">
        <v>47.39</v>
      </c>
      <c r="L1975">
        <v>3</v>
      </c>
      <c r="M1975" s="3">
        <v>142.16999999999999</v>
      </c>
      <c r="N1975" s="1" t="s">
        <v>29</v>
      </c>
      <c r="O1975" s="1" t="s">
        <v>193</v>
      </c>
    </row>
    <row r="1976" spans="1:15" x14ac:dyDescent="0.3">
      <c r="A1976" s="1" t="s">
        <v>5363</v>
      </c>
      <c r="B1976" s="2">
        <v>44972</v>
      </c>
      <c r="C1976" s="1" t="s">
        <v>6670</v>
      </c>
      <c r="D1976" s="1" t="s">
        <v>39</v>
      </c>
      <c r="E1976">
        <v>2023</v>
      </c>
      <c r="F1976" s="1" t="s">
        <v>1123</v>
      </c>
      <c r="G1976" s="1" t="s">
        <v>1124</v>
      </c>
      <c r="H1976" s="1" t="s">
        <v>767</v>
      </c>
      <c r="I1976" s="1" t="s">
        <v>2904</v>
      </c>
      <c r="J1976" s="1" t="s">
        <v>70</v>
      </c>
      <c r="K1976" s="3">
        <v>24.97</v>
      </c>
      <c r="L1976">
        <v>3</v>
      </c>
      <c r="M1976" s="3">
        <v>74.91</v>
      </c>
      <c r="N1976" s="1" t="s">
        <v>29</v>
      </c>
      <c r="O1976" s="1" t="s">
        <v>37</v>
      </c>
    </row>
    <row r="1977" spans="1:15" x14ac:dyDescent="0.3">
      <c r="A1977" s="1" t="s">
        <v>5364</v>
      </c>
      <c r="B1977" s="2">
        <v>45565</v>
      </c>
      <c r="C1977" s="1" t="s">
        <v>6667</v>
      </c>
      <c r="D1977" s="1" t="s">
        <v>60</v>
      </c>
      <c r="E1977">
        <v>2024</v>
      </c>
      <c r="F1977" s="1" t="s">
        <v>5365</v>
      </c>
      <c r="G1977" s="1" t="s">
        <v>5366</v>
      </c>
      <c r="H1977" s="1" t="s">
        <v>2048</v>
      </c>
      <c r="I1977" s="1" t="s">
        <v>2049</v>
      </c>
      <c r="J1977" s="1" t="s">
        <v>20</v>
      </c>
      <c r="K1977" s="3">
        <v>39.36</v>
      </c>
      <c r="L1977">
        <v>4</v>
      </c>
      <c r="M1977" s="3">
        <v>157.44</v>
      </c>
      <c r="N1977" s="1" t="s">
        <v>29</v>
      </c>
      <c r="O1977" s="1" t="s">
        <v>193</v>
      </c>
    </row>
    <row r="1978" spans="1:15" x14ac:dyDescent="0.3">
      <c r="A1978" s="1" t="s">
        <v>5367</v>
      </c>
      <c r="B1978" s="2">
        <v>45339</v>
      </c>
      <c r="C1978" s="1" t="s">
        <v>6673</v>
      </c>
      <c r="D1978" s="1" t="s">
        <v>39</v>
      </c>
      <c r="E1978">
        <v>2024</v>
      </c>
      <c r="F1978" s="1" t="s">
        <v>1192</v>
      </c>
      <c r="G1978" s="1" t="s">
        <v>1193</v>
      </c>
      <c r="H1978" s="1" t="s">
        <v>4346</v>
      </c>
      <c r="I1978" s="1" t="s">
        <v>4347</v>
      </c>
      <c r="J1978" s="1" t="s">
        <v>20</v>
      </c>
      <c r="K1978" s="3">
        <v>13.16</v>
      </c>
      <c r="L1978">
        <v>3</v>
      </c>
      <c r="M1978" s="3">
        <v>39.479999999999997</v>
      </c>
      <c r="N1978" s="1" t="s">
        <v>88</v>
      </c>
      <c r="O1978" s="1" t="s">
        <v>44</v>
      </c>
    </row>
    <row r="1979" spans="1:15" x14ac:dyDescent="0.3">
      <c r="A1979" s="1" t="s">
        <v>5368</v>
      </c>
      <c r="B1979" s="2">
        <v>45322</v>
      </c>
      <c r="C1979" s="1" t="s">
        <v>6670</v>
      </c>
      <c r="D1979" s="1" t="s">
        <v>210</v>
      </c>
      <c r="E1979">
        <v>2024</v>
      </c>
      <c r="F1979" s="1" t="s">
        <v>2089</v>
      </c>
      <c r="G1979" s="1" t="s">
        <v>2090</v>
      </c>
      <c r="H1979" s="1" t="s">
        <v>554</v>
      </c>
      <c r="I1979" s="1" t="s">
        <v>555</v>
      </c>
      <c r="J1979" s="1" t="s">
        <v>20</v>
      </c>
      <c r="K1979" s="3">
        <v>39.020000000000003</v>
      </c>
      <c r="L1979">
        <v>1</v>
      </c>
      <c r="M1979" s="3">
        <v>39.020000000000003</v>
      </c>
      <c r="N1979" s="1" t="s">
        <v>21</v>
      </c>
      <c r="O1979" s="1" t="s">
        <v>22</v>
      </c>
    </row>
    <row r="1980" spans="1:15" x14ac:dyDescent="0.3">
      <c r="A1980" s="1" t="s">
        <v>5369</v>
      </c>
      <c r="B1980" s="2">
        <v>44955</v>
      </c>
      <c r="C1980" s="1" t="s">
        <v>6666</v>
      </c>
      <c r="D1980" s="1" t="s">
        <v>210</v>
      </c>
      <c r="E1980">
        <v>2023</v>
      </c>
      <c r="F1980" s="1" t="s">
        <v>16</v>
      </c>
      <c r="G1980" s="1" t="s">
        <v>17</v>
      </c>
      <c r="H1980" s="1" t="s">
        <v>2535</v>
      </c>
      <c r="I1980" s="1" t="s">
        <v>2536</v>
      </c>
      <c r="J1980" s="1" t="s">
        <v>20</v>
      </c>
      <c r="K1980" s="3">
        <v>22.79</v>
      </c>
      <c r="L1980">
        <v>2</v>
      </c>
      <c r="M1980" s="3">
        <v>45.58</v>
      </c>
      <c r="N1980" s="1" t="s">
        <v>6669</v>
      </c>
      <c r="O1980" s="1" t="s">
        <v>22</v>
      </c>
    </row>
    <row r="1981" spans="1:15" x14ac:dyDescent="0.3">
      <c r="A1981" s="1" t="s">
        <v>5370</v>
      </c>
      <c r="B1981" s="2">
        <v>45251</v>
      </c>
      <c r="C1981" s="1" t="s">
        <v>6671</v>
      </c>
      <c r="D1981" s="1" t="s">
        <v>54</v>
      </c>
      <c r="E1981">
        <v>2023</v>
      </c>
      <c r="F1981" s="1" t="s">
        <v>621</v>
      </c>
      <c r="G1981" s="1" t="s">
        <v>622</v>
      </c>
      <c r="H1981" s="1" t="s">
        <v>5313</v>
      </c>
      <c r="I1981" s="1" t="s">
        <v>5314</v>
      </c>
      <c r="J1981" s="1" t="s">
        <v>20</v>
      </c>
      <c r="K1981" s="3">
        <v>20.21</v>
      </c>
      <c r="L1981">
        <v>5</v>
      </c>
      <c r="M1981" s="3">
        <v>101.05</v>
      </c>
      <c r="N1981" s="1" t="s">
        <v>21</v>
      </c>
      <c r="O1981" s="1" t="s">
        <v>37</v>
      </c>
    </row>
    <row r="1982" spans="1:15" x14ac:dyDescent="0.3">
      <c r="A1982" s="1" t="s">
        <v>5371</v>
      </c>
      <c r="B1982" s="2">
        <v>45166</v>
      </c>
      <c r="C1982" s="1" t="s">
        <v>6667</v>
      </c>
      <c r="D1982" s="1" t="s">
        <v>90</v>
      </c>
      <c r="E1982">
        <v>2023</v>
      </c>
      <c r="F1982" s="1" t="s">
        <v>3669</v>
      </c>
      <c r="G1982" s="1" t="s">
        <v>3670</v>
      </c>
      <c r="H1982" s="1" t="s">
        <v>3952</v>
      </c>
      <c r="I1982" s="1" t="s">
        <v>3953</v>
      </c>
      <c r="J1982" s="1" t="s">
        <v>20</v>
      </c>
      <c r="K1982" s="3">
        <v>36.409999999999997</v>
      </c>
      <c r="L1982">
        <v>1</v>
      </c>
      <c r="M1982" s="3">
        <v>36.409999999999997</v>
      </c>
      <c r="N1982" s="1" t="s">
        <v>21</v>
      </c>
      <c r="O1982" s="1" t="s">
        <v>193</v>
      </c>
    </row>
    <row r="1983" spans="1:15" x14ac:dyDescent="0.3">
      <c r="A1983" s="1" t="s">
        <v>5372</v>
      </c>
      <c r="B1983" s="2">
        <v>45399</v>
      </c>
      <c r="C1983" s="1" t="s">
        <v>6670</v>
      </c>
      <c r="D1983" s="1" t="s">
        <v>82</v>
      </c>
      <c r="E1983">
        <v>2024</v>
      </c>
      <c r="F1983" s="1" t="s">
        <v>802</v>
      </c>
      <c r="G1983" s="1" t="s">
        <v>803</v>
      </c>
      <c r="H1983" s="1" t="s">
        <v>1848</v>
      </c>
      <c r="I1983" s="1" t="s">
        <v>1849</v>
      </c>
      <c r="J1983" s="1" t="s">
        <v>20</v>
      </c>
      <c r="K1983" s="3">
        <v>14.25</v>
      </c>
      <c r="L1983">
        <v>1</v>
      </c>
      <c r="M1983" s="3">
        <v>14.25</v>
      </c>
      <c r="N1983" s="1" t="s">
        <v>6669</v>
      </c>
      <c r="O1983" s="1" t="s">
        <v>80</v>
      </c>
    </row>
    <row r="1984" spans="1:15" x14ac:dyDescent="0.3">
      <c r="A1984" s="1" t="s">
        <v>5373</v>
      </c>
      <c r="B1984" s="2">
        <v>45150</v>
      </c>
      <c r="C1984" s="1" t="s">
        <v>6673</v>
      </c>
      <c r="D1984" s="1" t="s">
        <v>90</v>
      </c>
      <c r="E1984">
        <v>2023</v>
      </c>
      <c r="F1984" s="1" t="s">
        <v>1815</v>
      </c>
      <c r="G1984" s="1" t="s">
        <v>1816</v>
      </c>
      <c r="H1984" s="1" t="s">
        <v>342</v>
      </c>
      <c r="I1984" s="1" t="s">
        <v>4878</v>
      </c>
      <c r="J1984" s="1" t="s">
        <v>20</v>
      </c>
      <c r="K1984" s="3">
        <v>31.97</v>
      </c>
      <c r="L1984">
        <v>1</v>
      </c>
      <c r="M1984" s="3">
        <v>31.97</v>
      </c>
      <c r="N1984" s="1" t="s">
        <v>21</v>
      </c>
      <c r="O1984" s="1" t="s">
        <v>193</v>
      </c>
    </row>
    <row r="1985" spans="1:15" x14ac:dyDescent="0.3">
      <c r="A1985" s="1" t="s">
        <v>5374</v>
      </c>
      <c r="B1985" s="2">
        <v>45126</v>
      </c>
      <c r="C1985" s="1" t="s">
        <v>6670</v>
      </c>
      <c r="D1985" s="1" t="s">
        <v>32</v>
      </c>
      <c r="E1985">
        <v>2023</v>
      </c>
      <c r="F1985" s="1" t="s">
        <v>5375</v>
      </c>
      <c r="G1985" s="1" t="s">
        <v>5376</v>
      </c>
      <c r="H1985" s="1" t="s">
        <v>1425</v>
      </c>
      <c r="I1985" s="1" t="s">
        <v>1964</v>
      </c>
      <c r="J1985" s="1" t="s">
        <v>20</v>
      </c>
      <c r="K1985" s="3">
        <v>41.23</v>
      </c>
      <c r="L1985">
        <v>4</v>
      </c>
      <c r="M1985" s="3">
        <v>164.92</v>
      </c>
      <c r="N1985" s="1" t="s">
        <v>6669</v>
      </c>
      <c r="O1985" s="1" t="s">
        <v>44</v>
      </c>
    </row>
    <row r="1986" spans="1:15" x14ac:dyDescent="0.3">
      <c r="A1986" s="1" t="s">
        <v>5377</v>
      </c>
      <c r="B1986" s="2">
        <v>45045</v>
      </c>
      <c r="C1986" s="1" t="s">
        <v>6673</v>
      </c>
      <c r="D1986" s="1" t="s">
        <v>82</v>
      </c>
      <c r="E1986">
        <v>2023</v>
      </c>
      <c r="F1986" s="1" t="s">
        <v>91</v>
      </c>
      <c r="G1986" s="1" t="s">
        <v>92</v>
      </c>
      <c r="H1986" s="1" t="s">
        <v>4709</v>
      </c>
      <c r="I1986" s="1" t="s">
        <v>5226</v>
      </c>
      <c r="J1986" s="1" t="s">
        <v>70</v>
      </c>
      <c r="K1986" s="3">
        <v>17.18</v>
      </c>
      <c r="L1986">
        <v>4</v>
      </c>
      <c r="M1986" s="3">
        <v>68.72</v>
      </c>
      <c r="N1986" s="1" t="s">
        <v>21</v>
      </c>
      <c r="O1986" s="1" t="s">
        <v>44</v>
      </c>
    </row>
    <row r="1987" spans="1:15" x14ac:dyDescent="0.3">
      <c r="A1987" s="1" t="s">
        <v>5378</v>
      </c>
      <c r="B1987" s="2">
        <v>45496</v>
      </c>
      <c r="C1987" s="1" t="s">
        <v>6671</v>
      </c>
      <c r="D1987" s="1" t="s">
        <v>32</v>
      </c>
      <c r="E1987">
        <v>2024</v>
      </c>
      <c r="F1987" s="1" t="s">
        <v>3163</v>
      </c>
      <c r="G1987" s="1" t="s">
        <v>3164</v>
      </c>
      <c r="H1987" s="1" t="s">
        <v>1361</v>
      </c>
      <c r="I1987" s="1" t="s">
        <v>3328</v>
      </c>
      <c r="J1987" s="1" t="s">
        <v>70</v>
      </c>
      <c r="K1987" s="3">
        <v>43.87</v>
      </c>
      <c r="L1987">
        <v>5</v>
      </c>
      <c r="M1987" s="3">
        <v>219.35</v>
      </c>
      <c r="N1987" s="1" t="s">
        <v>29</v>
      </c>
      <c r="O1987" s="1" t="s">
        <v>44</v>
      </c>
    </row>
    <row r="1988" spans="1:15" x14ac:dyDescent="0.3">
      <c r="A1988" s="1" t="s">
        <v>5379</v>
      </c>
      <c r="B1988" s="2">
        <v>45811</v>
      </c>
      <c r="C1988" s="1" t="s">
        <v>6671</v>
      </c>
      <c r="D1988" s="1" t="s">
        <v>24</v>
      </c>
      <c r="E1988">
        <v>2025</v>
      </c>
      <c r="F1988" s="1" t="s">
        <v>2330</v>
      </c>
      <c r="G1988" s="1" t="s">
        <v>2331</v>
      </c>
      <c r="H1988" s="1" t="s">
        <v>1894</v>
      </c>
      <c r="I1988" s="1" t="s">
        <v>1895</v>
      </c>
      <c r="J1988" s="1" t="s">
        <v>20</v>
      </c>
      <c r="K1988" s="3">
        <v>19.53</v>
      </c>
      <c r="L1988">
        <v>1</v>
      </c>
      <c r="M1988" s="3">
        <v>19.53</v>
      </c>
      <c r="N1988" s="1" t="s">
        <v>29</v>
      </c>
      <c r="O1988" s="1" t="s">
        <v>30</v>
      </c>
    </row>
    <row r="1989" spans="1:15" x14ac:dyDescent="0.3">
      <c r="A1989" s="1" t="s">
        <v>5380</v>
      </c>
      <c r="B1989" s="2">
        <v>45722</v>
      </c>
      <c r="C1989" s="1" t="s">
        <v>6672</v>
      </c>
      <c r="D1989" s="1" t="s">
        <v>15</v>
      </c>
      <c r="E1989">
        <v>2025</v>
      </c>
      <c r="F1989" s="1" t="s">
        <v>216</v>
      </c>
      <c r="G1989" s="1" t="s">
        <v>5098</v>
      </c>
      <c r="H1989" s="1" t="s">
        <v>1071</v>
      </c>
      <c r="I1989" s="1" t="s">
        <v>1072</v>
      </c>
      <c r="J1989" s="1" t="s">
        <v>87</v>
      </c>
      <c r="K1989" s="3">
        <v>43.78</v>
      </c>
      <c r="L1989">
        <v>2</v>
      </c>
      <c r="M1989" s="3">
        <v>87.56</v>
      </c>
      <c r="N1989" s="1" t="s">
        <v>6669</v>
      </c>
      <c r="O1989" s="1" t="s">
        <v>80</v>
      </c>
    </row>
    <row r="1990" spans="1:15" x14ac:dyDescent="0.3">
      <c r="A1990" s="1" t="s">
        <v>5381</v>
      </c>
      <c r="B1990" s="2">
        <v>45307</v>
      </c>
      <c r="C1990" s="1" t="s">
        <v>6671</v>
      </c>
      <c r="D1990" s="1" t="s">
        <v>210</v>
      </c>
      <c r="E1990">
        <v>2024</v>
      </c>
      <c r="F1990" s="1" t="s">
        <v>2089</v>
      </c>
      <c r="G1990" s="1" t="s">
        <v>2090</v>
      </c>
      <c r="H1990" s="1" t="s">
        <v>360</v>
      </c>
      <c r="I1990" s="1" t="s">
        <v>361</v>
      </c>
      <c r="J1990" s="1" t="s">
        <v>51</v>
      </c>
      <c r="K1990" s="3">
        <v>21.5</v>
      </c>
      <c r="L1990">
        <v>2</v>
      </c>
      <c r="M1990" s="3">
        <v>43</v>
      </c>
      <c r="N1990" s="1" t="s">
        <v>88</v>
      </c>
      <c r="O1990" s="1" t="s">
        <v>193</v>
      </c>
    </row>
    <row r="1991" spans="1:15" x14ac:dyDescent="0.3">
      <c r="A1991" s="1" t="s">
        <v>5382</v>
      </c>
      <c r="B1991" s="2">
        <v>45089</v>
      </c>
      <c r="C1991" s="1" t="s">
        <v>6667</v>
      </c>
      <c r="D1991" s="1" t="s">
        <v>24</v>
      </c>
      <c r="E1991">
        <v>2023</v>
      </c>
      <c r="F1991" s="1" t="s">
        <v>5383</v>
      </c>
      <c r="G1991" s="1" t="s">
        <v>5384</v>
      </c>
      <c r="H1991" s="1" t="s">
        <v>3791</v>
      </c>
      <c r="I1991" s="1" t="s">
        <v>3792</v>
      </c>
      <c r="J1991" s="1" t="s">
        <v>51</v>
      </c>
      <c r="K1991" s="3">
        <v>49.2</v>
      </c>
      <c r="L1991">
        <v>1</v>
      </c>
      <c r="M1991" s="3">
        <v>49.2</v>
      </c>
      <c r="N1991" s="1" t="s">
        <v>88</v>
      </c>
      <c r="O1991" s="1" t="s">
        <v>44</v>
      </c>
    </row>
    <row r="1992" spans="1:15" x14ac:dyDescent="0.3">
      <c r="A1992" s="1" t="s">
        <v>5385</v>
      </c>
      <c r="B1992" s="2">
        <v>45486</v>
      </c>
      <c r="C1992" s="1" t="s">
        <v>6673</v>
      </c>
      <c r="D1992" s="1" t="s">
        <v>32</v>
      </c>
      <c r="E1992">
        <v>2024</v>
      </c>
      <c r="F1992" s="1" t="s">
        <v>2761</v>
      </c>
      <c r="G1992" s="1" t="s">
        <v>2762</v>
      </c>
      <c r="H1992" s="1" t="s">
        <v>2213</v>
      </c>
      <c r="I1992" s="1" t="s">
        <v>4447</v>
      </c>
      <c r="J1992" s="1" t="s">
        <v>87</v>
      </c>
      <c r="K1992" s="3">
        <v>35.28</v>
      </c>
      <c r="L1992">
        <v>2</v>
      </c>
      <c r="M1992" s="3">
        <v>70.56</v>
      </c>
      <c r="N1992" s="1" t="s">
        <v>29</v>
      </c>
      <c r="O1992" s="1" t="s">
        <v>37</v>
      </c>
    </row>
    <row r="1993" spans="1:15" x14ac:dyDescent="0.3">
      <c r="A1993" s="1" t="s">
        <v>5386</v>
      </c>
      <c r="B1993" s="2">
        <v>45542</v>
      </c>
      <c r="C1993" s="1" t="s">
        <v>6673</v>
      </c>
      <c r="D1993" s="1" t="s">
        <v>60</v>
      </c>
      <c r="E1993">
        <v>2024</v>
      </c>
      <c r="F1993" s="1" t="s">
        <v>611</v>
      </c>
      <c r="G1993" s="1" t="s">
        <v>2740</v>
      </c>
      <c r="H1993" s="1" t="s">
        <v>613</v>
      </c>
      <c r="I1993" s="1" t="s">
        <v>614</v>
      </c>
      <c r="J1993" s="1" t="s">
        <v>70</v>
      </c>
      <c r="K1993" s="3">
        <v>38.479999999999997</v>
      </c>
      <c r="L1993">
        <v>1</v>
      </c>
      <c r="M1993" s="3">
        <v>38.479999999999997</v>
      </c>
      <c r="N1993" s="1" t="s">
        <v>29</v>
      </c>
      <c r="O1993" s="1" t="s">
        <v>22</v>
      </c>
    </row>
    <row r="1994" spans="1:15" x14ac:dyDescent="0.3">
      <c r="A1994" s="1" t="s">
        <v>5387</v>
      </c>
      <c r="B1994" s="2">
        <v>44907</v>
      </c>
      <c r="C1994" s="1" t="s">
        <v>6667</v>
      </c>
      <c r="D1994" s="1" t="s">
        <v>107</v>
      </c>
      <c r="E1994">
        <v>2022</v>
      </c>
      <c r="F1994" s="1" t="s">
        <v>3417</v>
      </c>
      <c r="G1994" s="1" t="s">
        <v>3418</v>
      </c>
      <c r="H1994" s="1" t="s">
        <v>1251</v>
      </c>
      <c r="I1994" s="1" t="s">
        <v>3658</v>
      </c>
      <c r="J1994" s="1" t="s">
        <v>20</v>
      </c>
      <c r="K1994" s="3">
        <v>13.76</v>
      </c>
      <c r="L1994">
        <v>3</v>
      </c>
      <c r="M1994" s="3">
        <v>41.28</v>
      </c>
      <c r="N1994" s="1" t="s">
        <v>6669</v>
      </c>
      <c r="O1994" s="1" t="s">
        <v>37</v>
      </c>
    </row>
    <row r="1995" spans="1:15" x14ac:dyDescent="0.3">
      <c r="A1995" s="1" t="s">
        <v>5388</v>
      </c>
      <c r="B1995" s="2">
        <v>45003</v>
      </c>
      <c r="C1995" s="1" t="s">
        <v>6673</v>
      </c>
      <c r="D1995" s="1" t="s">
        <v>15</v>
      </c>
      <c r="E1995">
        <v>2023</v>
      </c>
      <c r="F1995" s="1" t="s">
        <v>2143</v>
      </c>
      <c r="G1995" s="1" t="s">
        <v>2657</v>
      </c>
      <c r="H1995" s="1" t="s">
        <v>856</v>
      </c>
      <c r="I1995" s="1" t="s">
        <v>857</v>
      </c>
      <c r="J1995" s="1" t="s">
        <v>20</v>
      </c>
      <c r="K1995" s="3">
        <v>53.66</v>
      </c>
      <c r="L1995">
        <v>2</v>
      </c>
      <c r="M1995" s="3">
        <v>107.32</v>
      </c>
      <c r="N1995" s="1" t="s">
        <v>29</v>
      </c>
      <c r="O1995" s="1" t="s">
        <v>44</v>
      </c>
    </row>
    <row r="1996" spans="1:15" x14ac:dyDescent="0.3">
      <c r="A1996" s="1" t="s">
        <v>5389</v>
      </c>
      <c r="B1996" s="2">
        <v>44991</v>
      </c>
      <c r="C1996" s="1" t="s">
        <v>6667</v>
      </c>
      <c r="D1996" s="1" t="s">
        <v>15</v>
      </c>
      <c r="E1996">
        <v>2023</v>
      </c>
      <c r="F1996" s="1" t="s">
        <v>3262</v>
      </c>
      <c r="G1996" s="1" t="s">
        <v>5390</v>
      </c>
      <c r="H1996" s="1" t="s">
        <v>2983</v>
      </c>
      <c r="I1996" s="1" t="s">
        <v>2984</v>
      </c>
      <c r="J1996" s="1" t="s">
        <v>20</v>
      </c>
      <c r="K1996" s="3">
        <v>32.549999999999997</v>
      </c>
      <c r="L1996">
        <v>4</v>
      </c>
      <c r="M1996" s="3">
        <v>130.19999999999999</v>
      </c>
      <c r="N1996" s="1" t="s">
        <v>6669</v>
      </c>
      <c r="O1996" s="1" t="s">
        <v>193</v>
      </c>
    </row>
    <row r="1997" spans="1:15" x14ac:dyDescent="0.3">
      <c r="A1997" s="1" t="s">
        <v>5391</v>
      </c>
      <c r="B1997" s="2">
        <v>45487</v>
      </c>
      <c r="C1997" s="1" t="s">
        <v>6666</v>
      </c>
      <c r="D1997" s="1" t="s">
        <v>32</v>
      </c>
      <c r="E1997">
        <v>2024</v>
      </c>
      <c r="F1997" s="1" t="s">
        <v>666</v>
      </c>
      <c r="G1997" s="1" t="s">
        <v>3335</v>
      </c>
      <c r="H1997" s="1" t="s">
        <v>49</v>
      </c>
      <c r="I1997" s="1" t="s">
        <v>4402</v>
      </c>
      <c r="J1997" s="1" t="s">
        <v>70</v>
      </c>
      <c r="K1997" s="3">
        <v>7.46</v>
      </c>
      <c r="L1997">
        <v>3</v>
      </c>
      <c r="M1997" s="3">
        <v>22.38</v>
      </c>
      <c r="N1997" s="1" t="s">
        <v>6669</v>
      </c>
      <c r="O1997" s="1" t="s">
        <v>22</v>
      </c>
    </row>
    <row r="1998" spans="1:15" x14ac:dyDescent="0.3">
      <c r="A1998" s="1" t="s">
        <v>5392</v>
      </c>
      <c r="B1998" s="2">
        <v>45269</v>
      </c>
      <c r="C1998" s="1" t="s">
        <v>6673</v>
      </c>
      <c r="D1998" s="1" t="s">
        <v>107</v>
      </c>
      <c r="E1998">
        <v>2023</v>
      </c>
      <c r="F1998" s="1" t="s">
        <v>3216</v>
      </c>
      <c r="G1998" s="1" t="s">
        <v>5393</v>
      </c>
      <c r="H1998" s="1" t="s">
        <v>508</v>
      </c>
      <c r="I1998" s="1" t="s">
        <v>5341</v>
      </c>
      <c r="J1998" s="1" t="s">
        <v>51</v>
      </c>
      <c r="K1998" s="3">
        <v>25.37</v>
      </c>
      <c r="L1998">
        <v>2</v>
      </c>
      <c r="M1998" s="3">
        <v>50.74</v>
      </c>
      <c r="N1998" s="1" t="s">
        <v>21</v>
      </c>
      <c r="O1998" s="1" t="s">
        <v>193</v>
      </c>
    </row>
    <row r="1999" spans="1:15" x14ac:dyDescent="0.3">
      <c r="A1999" s="1" t="s">
        <v>5394</v>
      </c>
      <c r="B1999" s="2">
        <v>45093</v>
      </c>
      <c r="C1999" s="1" t="s">
        <v>6668</v>
      </c>
      <c r="D1999" s="1" t="s">
        <v>24</v>
      </c>
      <c r="E1999">
        <v>2023</v>
      </c>
      <c r="F1999" s="1" t="s">
        <v>583</v>
      </c>
      <c r="G1999" s="1" t="s">
        <v>3372</v>
      </c>
      <c r="H1999" s="1" t="s">
        <v>5395</v>
      </c>
      <c r="I1999" s="1" t="s">
        <v>5396</v>
      </c>
      <c r="J1999" s="1" t="s">
        <v>20</v>
      </c>
      <c r="K1999" s="3">
        <v>19.12</v>
      </c>
      <c r="L1999">
        <v>4</v>
      </c>
      <c r="M1999" s="3">
        <v>76.48</v>
      </c>
      <c r="N1999" s="1" t="s">
        <v>29</v>
      </c>
      <c r="O1999" s="1" t="s">
        <v>44</v>
      </c>
    </row>
    <row r="2000" spans="1:15" x14ac:dyDescent="0.3">
      <c r="A2000" s="1" t="s">
        <v>5397</v>
      </c>
      <c r="B2000" s="2">
        <v>45172</v>
      </c>
      <c r="C2000" s="1" t="s">
        <v>6666</v>
      </c>
      <c r="D2000" s="1" t="s">
        <v>60</v>
      </c>
      <c r="E2000">
        <v>2023</v>
      </c>
      <c r="F2000" s="1" t="s">
        <v>134</v>
      </c>
      <c r="G2000" s="1" t="s">
        <v>5398</v>
      </c>
      <c r="H2000" s="1" t="s">
        <v>2048</v>
      </c>
      <c r="I2000" s="1" t="s">
        <v>2453</v>
      </c>
      <c r="J2000" s="1" t="s">
        <v>20</v>
      </c>
      <c r="K2000" s="3">
        <v>23.9</v>
      </c>
      <c r="L2000">
        <v>3</v>
      </c>
      <c r="M2000" s="3">
        <v>71.7</v>
      </c>
      <c r="N2000" s="1" t="s">
        <v>29</v>
      </c>
      <c r="O2000" s="1" t="s">
        <v>30</v>
      </c>
    </row>
    <row r="2001" spans="1:15" x14ac:dyDescent="0.3">
      <c r="A2001" s="1" t="s">
        <v>5399</v>
      </c>
      <c r="B2001" s="2">
        <v>45690</v>
      </c>
      <c r="C2001" s="1" t="s">
        <v>6666</v>
      </c>
      <c r="D2001" s="1" t="s">
        <v>39</v>
      </c>
      <c r="E2001">
        <v>2025</v>
      </c>
      <c r="F2001" s="1" t="s">
        <v>780</v>
      </c>
      <c r="G2001" s="1" t="s">
        <v>781</v>
      </c>
      <c r="H2001" s="1" t="s">
        <v>1194</v>
      </c>
      <c r="I2001" s="1" t="s">
        <v>1195</v>
      </c>
      <c r="J2001" s="1" t="s">
        <v>70</v>
      </c>
      <c r="K2001" s="3">
        <v>15.18</v>
      </c>
      <c r="L2001">
        <v>4</v>
      </c>
      <c r="M2001" s="3">
        <v>60.72</v>
      </c>
      <c r="N2001" s="1" t="s">
        <v>6669</v>
      </c>
      <c r="O2001" s="1" t="s">
        <v>95</v>
      </c>
    </row>
    <row r="2002" spans="1:15" x14ac:dyDescent="0.3">
      <c r="A2002" s="1" t="s">
        <v>5400</v>
      </c>
      <c r="B2002" s="2">
        <v>45473</v>
      </c>
      <c r="C2002" s="1" t="s">
        <v>6666</v>
      </c>
      <c r="D2002" s="1" t="s">
        <v>24</v>
      </c>
      <c r="E2002">
        <v>2024</v>
      </c>
      <c r="F2002" s="1" t="s">
        <v>5401</v>
      </c>
      <c r="G2002" s="1" t="s">
        <v>5402</v>
      </c>
      <c r="H2002" s="1" t="s">
        <v>5403</v>
      </c>
      <c r="I2002" s="1" t="s">
        <v>5404</v>
      </c>
      <c r="J2002" s="1" t="s">
        <v>20</v>
      </c>
      <c r="K2002" s="3">
        <v>18.89</v>
      </c>
      <c r="L2002">
        <v>2</v>
      </c>
      <c r="M2002" s="3">
        <v>37.78</v>
      </c>
      <c r="N2002" s="1" t="s">
        <v>21</v>
      </c>
      <c r="O2002" s="1" t="s">
        <v>44</v>
      </c>
    </row>
    <row r="2003" spans="1:15" x14ac:dyDescent="0.3">
      <c r="A2003" s="1" t="s">
        <v>5405</v>
      </c>
      <c r="B2003" s="2">
        <v>44931</v>
      </c>
      <c r="C2003" s="1" t="s">
        <v>6672</v>
      </c>
      <c r="D2003" s="1" t="s">
        <v>210</v>
      </c>
      <c r="E2003">
        <v>2023</v>
      </c>
      <c r="F2003" s="1" t="s">
        <v>666</v>
      </c>
      <c r="G2003" s="1" t="s">
        <v>3439</v>
      </c>
      <c r="H2003" s="1" t="s">
        <v>3505</v>
      </c>
      <c r="I2003" s="1" t="s">
        <v>3862</v>
      </c>
      <c r="J2003" s="1" t="s">
        <v>70</v>
      </c>
      <c r="K2003" s="3">
        <v>5.0999999999999996</v>
      </c>
      <c r="L2003">
        <v>4</v>
      </c>
      <c r="M2003" s="3">
        <v>20.399999999999999</v>
      </c>
      <c r="N2003" s="1" t="s">
        <v>21</v>
      </c>
      <c r="O2003" s="1" t="s">
        <v>37</v>
      </c>
    </row>
    <row r="2004" spans="1:15" x14ac:dyDescent="0.3">
      <c r="A2004" s="1" t="s">
        <v>5406</v>
      </c>
      <c r="B2004" s="2">
        <v>45280</v>
      </c>
      <c r="C2004" s="1" t="s">
        <v>6670</v>
      </c>
      <c r="D2004" s="1" t="s">
        <v>107</v>
      </c>
      <c r="E2004">
        <v>2023</v>
      </c>
      <c r="F2004" s="1" t="s">
        <v>849</v>
      </c>
      <c r="G2004" s="1" t="s">
        <v>850</v>
      </c>
      <c r="H2004" s="1" t="s">
        <v>927</v>
      </c>
      <c r="I2004" s="1" t="s">
        <v>928</v>
      </c>
      <c r="J2004" s="1" t="s">
        <v>70</v>
      </c>
      <c r="K2004" s="3">
        <v>5.18</v>
      </c>
      <c r="L2004">
        <v>5</v>
      </c>
      <c r="M2004" s="3">
        <v>25.9</v>
      </c>
      <c r="N2004" s="1" t="s">
        <v>6669</v>
      </c>
      <c r="O2004" s="1" t="s">
        <v>37</v>
      </c>
    </row>
    <row r="2005" spans="1:15" x14ac:dyDescent="0.3">
      <c r="A2005" s="1" t="s">
        <v>5407</v>
      </c>
      <c r="B2005" s="2">
        <v>45549</v>
      </c>
      <c r="C2005" s="1" t="s">
        <v>6673</v>
      </c>
      <c r="D2005" s="1" t="s">
        <v>60</v>
      </c>
      <c r="E2005">
        <v>2024</v>
      </c>
      <c r="F2005" s="1" t="s">
        <v>1495</v>
      </c>
      <c r="G2005" s="1" t="s">
        <v>1496</v>
      </c>
      <c r="H2005" s="1" t="s">
        <v>1646</v>
      </c>
      <c r="I2005" s="1" t="s">
        <v>1647</v>
      </c>
      <c r="J2005" s="1" t="s">
        <v>70</v>
      </c>
      <c r="K2005" s="3">
        <v>26.91</v>
      </c>
      <c r="L2005">
        <v>2</v>
      </c>
      <c r="M2005" s="3">
        <v>53.82</v>
      </c>
      <c r="N2005" s="1" t="s">
        <v>21</v>
      </c>
      <c r="O2005" s="1" t="s">
        <v>30</v>
      </c>
    </row>
    <row r="2006" spans="1:15" x14ac:dyDescent="0.3">
      <c r="A2006" s="1" t="s">
        <v>5408</v>
      </c>
      <c r="B2006" s="2">
        <v>44980</v>
      </c>
      <c r="C2006" s="1" t="s">
        <v>6672</v>
      </c>
      <c r="D2006" s="1" t="s">
        <v>39</v>
      </c>
      <c r="E2006">
        <v>2023</v>
      </c>
      <c r="F2006" s="1" t="s">
        <v>1241</v>
      </c>
      <c r="G2006" s="1" t="s">
        <v>4859</v>
      </c>
      <c r="H2006" s="1" t="s">
        <v>2374</v>
      </c>
      <c r="I2006" s="1" t="s">
        <v>2375</v>
      </c>
      <c r="J2006" s="1" t="s">
        <v>70</v>
      </c>
      <c r="K2006" s="3">
        <v>7.08</v>
      </c>
      <c r="L2006">
        <v>5</v>
      </c>
      <c r="M2006" s="3">
        <v>35.4</v>
      </c>
      <c r="N2006" s="1" t="s">
        <v>21</v>
      </c>
      <c r="O2006" s="1" t="s">
        <v>37</v>
      </c>
    </row>
    <row r="2007" spans="1:15" x14ac:dyDescent="0.3">
      <c r="A2007" s="1" t="s">
        <v>5409</v>
      </c>
      <c r="B2007" s="2">
        <v>45423</v>
      </c>
      <c r="C2007" s="1" t="s">
        <v>6673</v>
      </c>
      <c r="D2007" s="1" t="s">
        <v>46</v>
      </c>
      <c r="E2007">
        <v>2024</v>
      </c>
      <c r="F2007" s="1" t="s">
        <v>2281</v>
      </c>
      <c r="G2007" s="1" t="s">
        <v>2282</v>
      </c>
      <c r="H2007" s="1" t="s">
        <v>2161</v>
      </c>
      <c r="I2007" s="1" t="s">
        <v>2162</v>
      </c>
      <c r="J2007" s="1" t="s">
        <v>70</v>
      </c>
      <c r="K2007" s="3">
        <v>31.12</v>
      </c>
      <c r="L2007">
        <v>2</v>
      </c>
      <c r="M2007" s="3">
        <v>62.24</v>
      </c>
      <c r="N2007" s="1" t="s">
        <v>21</v>
      </c>
      <c r="O2007" s="1" t="s">
        <v>44</v>
      </c>
    </row>
    <row r="2008" spans="1:15" x14ac:dyDescent="0.3">
      <c r="A2008" s="1" t="s">
        <v>5410</v>
      </c>
      <c r="B2008" s="2">
        <v>45431</v>
      </c>
      <c r="C2008" s="1" t="s">
        <v>6666</v>
      </c>
      <c r="D2008" s="1" t="s">
        <v>46</v>
      </c>
      <c r="E2008">
        <v>2024</v>
      </c>
      <c r="F2008" s="1" t="s">
        <v>1106</v>
      </c>
      <c r="G2008" s="1" t="s">
        <v>1107</v>
      </c>
      <c r="H2008" s="1" t="s">
        <v>1197</v>
      </c>
      <c r="I2008" s="1" t="s">
        <v>1198</v>
      </c>
      <c r="J2008" s="1" t="s">
        <v>20</v>
      </c>
      <c r="K2008" s="3">
        <v>56.13</v>
      </c>
      <c r="L2008">
        <v>4</v>
      </c>
      <c r="M2008" s="3">
        <v>224.52</v>
      </c>
      <c r="N2008" s="1" t="s">
        <v>21</v>
      </c>
      <c r="O2008" s="1" t="s">
        <v>37</v>
      </c>
    </row>
    <row r="2009" spans="1:15" x14ac:dyDescent="0.3">
      <c r="A2009" s="1" t="s">
        <v>5411</v>
      </c>
      <c r="B2009" s="2">
        <v>45842</v>
      </c>
      <c r="C2009" s="1" t="s">
        <v>6668</v>
      </c>
      <c r="D2009" s="1" t="s">
        <v>32</v>
      </c>
      <c r="E2009">
        <v>2025</v>
      </c>
      <c r="F2009" s="1" t="s">
        <v>1449</v>
      </c>
      <c r="G2009" s="1" t="s">
        <v>1450</v>
      </c>
      <c r="H2009" s="1" t="s">
        <v>697</v>
      </c>
      <c r="I2009" s="1" t="s">
        <v>698</v>
      </c>
      <c r="J2009" s="1" t="s">
        <v>20</v>
      </c>
      <c r="K2009" s="3">
        <v>15.54</v>
      </c>
      <c r="L2009">
        <v>5</v>
      </c>
      <c r="M2009" s="3">
        <v>77.7</v>
      </c>
      <c r="N2009" s="1" t="s">
        <v>21</v>
      </c>
      <c r="O2009" s="1" t="s">
        <v>22</v>
      </c>
    </row>
    <row r="2010" spans="1:15" x14ac:dyDescent="0.3">
      <c r="A2010" s="1" t="s">
        <v>5412</v>
      </c>
      <c r="B2010" s="2">
        <v>44888</v>
      </c>
      <c r="C2010" s="1" t="s">
        <v>6670</v>
      </c>
      <c r="D2010" s="1" t="s">
        <v>54</v>
      </c>
      <c r="E2010">
        <v>2022</v>
      </c>
      <c r="F2010" s="1" t="s">
        <v>4876</v>
      </c>
      <c r="G2010" s="1" t="s">
        <v>4877</v>
      </c>
      <c r="H2010" s="1" t="s">
        <v>398</v>
      </c>
      <c r="I2010" s="1" t="s">
        <v>399</v>
      </c>
      <c r="J2010" s="1" t="s">
        <v>70</v>
      </c>
      <c r="K2010" s="3">
        <v>30.82</v>
      </c>
      <c r="L2010">
        <v>2</v>
      </c>
      <c r="M2010" s="3">
        <v>61.64</v>
      </c>
      <c r="N2010" s="1" t="s">
        <v>21</v>
      </c>
      <c r="O2010" s="1" t="s">
        <v>44</v>
      </c>
    </row>
    <row r="2011" spans="1:15" x14ac:dyDescent="0.3">
      <c r="A2011" s="1" t="s">
        <v>5413</v>
      </c>
      <c r="B2011" s="2">
        <v>45021</v>
      </c>
      <c r="C2011" s="1" t="s">
        <v>6670</v>
      </c>
      <c r="D2011" s="1" t="s">
        <v>82</v>
      </c>
      <c r="E2011">
        <v>2023</v>
      </c>
      <c r="F2011" s="1" t="s">
        <v>1168</v>
      </c>
      <c r="G2011" s="1" t="s">
        <v>1169</v>
      </c>
      <c r="H2011" s="1" t="s">
        <v>2272</v>
      </c>
      <c r="I2011" s="1" t="s">
        <v>5414</v>
      </c>
      <c r="J2011" s="1" t="s">
        <v>70</v>
      </c>
      <c r="K2011" s="3">
        <v>18.3</v>
      </c>
      <c r="L2011">
        <v>1</v>
      </c>
      <c r="M2011" s="3">
        <v>18.3</v>
      </c>
      <c r="N2011" s="1" t="s">
        <v>88</v>
      </c>
      <c r="O2011" s="1" t="s">
        <v>52</v>
      </c>
    </row>
    <row r="2012" spans="1:15" x14ac:dyDescent="0.3">
      <c r="A2012" s="1" t="s">
        <v>5415</v>
      </c>
      <c r="B2012" s="2">
        <v>45130</v>
      </c>
      <c r="C2012" s="1" t="s">
        <v>6666</v>
      </c>
      <c r="D2012" s="1" t="s">
        <v>32</v>
      </c>
      <c r="E2012">
        <v>2023</v>
      </c>
      <c r="F2012" s="1" t="s">
        <v>2932</v>
      </c>
      <c r="G2012" s="1" t="s">
        <v>3341</v>
      </c>
      <c r="H2012" s="1" t="s">
        <v>2174</v>
      </c>
      <c r="I2012" s="1" t="s">
        <v>2712</v>
      </c>
      <c r="J2012" s="1" t="s">
        <v>20</v>
      </c>
      <c r="K2012" s="3">
        <v>14.53</v>
      </c>
      <c r="L2012">
        <v>3</v>
      </c>
      <c r="M2012" s="3">
        <v>43.59</v>
      </c>
      <c r="N2012" s="1" t="s">
        <v>21</v>
      </c>
      <c r="O2012" s="1" t="s">
        <v>37</v>
      </c>
    </row>
    <row r="2013" spans="1:15" x14ac:dyDescent="0.3">
      <c r="A2013" s="1" t="s">
        <v>5416</v>
      </c>
      <c r="B2013" s="2">
        <v>45234</v>
      </c>
      <c r="C2013" s="1" t="s">
        <v>6673</v>
      </c>
      <c r="D2013" s="1" t="s">
        <v>54</v>
      </c>
      <c r="E2013">
        <v>2023</v>
      </c>
      <c r="F2013" s="1" t="s">
        <v>1040</v>
      </c>
      <c r="G2013" s="1" t="s">
        <v>3571</v>
      </c>
      <c r="H2013" s="1" t="s">
        <v>1425</v>
      </c>
      <c r="I2013" s="1" t="s">
        <v>3337</v>
      </c>
      <c r="J2013" s="1" t="s">
        <v>70</v>
      </c>
      <c r="K2013" s="3">
        <v>44.3</v>
      </c>
      <c r="L2013">
        <v>1</v>
      </c>
      <c r="M2013" s="3">
        <v>44.3</v>
      </c>
      <c r="N2013" s="1" t="s">
        <v>6669</v>
      </c>
      <c r="O2013" s="1" t="s">
        <v>193</v>
      </c>
    </row>
    <row r="2014" spans="1:15" x14ac:dyDescent="0.3">
      <c r="A2014" s="1" t="s">
        <v>5417</v>
      </c>
      <c r="B2014" s="2">
        <v>44850</v>
      </c>
      <c r="C2014" s="1" t="s">
        <v>6666</v>
      </c>
      <c r="D2014" s="1" t="s">
        <v>133</v>
      </c>
      <c r="E2014">
        <v>2022</v>
      </c>
      <c r="F2014" s="1" t="s">
        <v>4622</v>
      </c>
      <c r="G2014" s="1" t="s">
        <v>4623</v>
      </c>
      <c r="H2014" s="1" t="s">
        <v>3133</v>
      </c>
      <c r="I2014" s="1" t="s">
        <v>3134</v>
      </c>
      <c r="J2014" s="1" t="s">
        <v>20</v>
      </c>
      <c r="K2014" s="3">
        <v>44.42</v>
      </c>
      <c r="L2014">
        <v>3</v>
      </c>
      <c r="M2014" s="3">
        <v>133.26</v>
      </c>
      <c r="N2014" s="1" t="s">
        <v>21</v>
      </c>
      <c r="O2014" s="1" t="s">
        <v>80</v>
      </c>
    </row>
    <row r="2015" spans="1:15" x14ac:dyDescent="0.3">
      <c r="A2015" s="1" t="s">
        <v>5418</v>
      </c>
      <c r="B2015" s="2">
        <v>44804</v>
      </c>
      <c r="C2015" s="1" t="s">
        <v>6670</v>
      </c>
      <c r="D2015" s="1" t="s">
        <v>90</v>
      </c>
      <c r="E2015">
        <v>2022</v>
      </c>
      <c r="F2015" s="1" t="s">
        <v>1524</v>
      </c>
      <c r="G2015" s="1" t="s">
        <v>1525</v>
      </c>
      <c r="H2015" s="1" t="s">
        <v>1538</v>
      </c>
      <c r="I2015" s="1" t="s">
        <v>2461</v>
      </c>
      <c r="J2015" s="1" t="s">
        <v>20</v>
      </c>
      <c r="K2015" s="3">
        <v>53.52</v>
      </c>
      <c r="L2015">
        <v>5</v>
      </c>
      <c r="M2015" s="3">
        <v>267.60000000000002</v>
      </c>
      <c r="N2015" s="1" t="s">
        <v>21</v>
      </c>
      <c r="O2015" s="1" t="s">
        <v>37</v>
      </c>
    </row>
    <row r="2016" spans="1:15" x14ac:dyDescent="0.3">
      <c r="A2016" s="1" t="s">
        <v>5419</v>
      </c>
      <c r="B2016" s="2">
        <v>45792</v>
      </c>
      <c r="C2016" s="1" t="s">
        <v>6672</v>
      </c>
      <c r="D2016" s="1" t="s">
        <v>46</v>
      </c>
      <c r="E2016">
        <v>2025</v>
      </c>
      <c r="F2016" s="1" t="s">
        <v>2458</v>
      </c>
      <c r="G2016" s="1" t="s">
        <v>2459</v>
      </c>
      <c r="H2016" s="1" t="s">
        <v>3366</v>
      </c>
      <c r="I2016" s="1" t="s">
        <v>3367</v>
      </c>
      <c r="J2016" s="1" t="s">
        <v>70</v>
      </c>
      <c r="K2016" s="3">
        <v>17.09</v>
      </c>
      <c r="L2016">
        <v>3</v>
      </c>
      <c r="M2016" s="3">
        <v>51.27</v>
      </c>
      <c r="N2016" s="1" t="s">
        <v>29</v>
      </c>
      <c r="O2016" s="1" t="s">
        <v>37</v>
      </c>
    </row>
    <row r="2017" spans="1:15" x14ac:dyDescent="0.3">
      <c r="A2017" s="1" t="s">
        <v>5420</v>
      </c>
      <c r="B2017" s="2">
        <v>44876</v>
      </c>
      <c r="C2017" s="1" t="s">
        <v>6668</v>
      </c>
      <c r="D2017" s="1" t="s">
        <v>54</v>
      </c>
      <c r="E2017">
        <v>2022</v>
      </c>
      <c r="F2017" s="1" t="s">
        <v>2035</v>
      </c>
      <c r="G2017" s="1" t="s">
        <v>2036</v>
      </c>
      <c r="H2017" s="1" t="s">
        <v>593</v>
      </c>
      <c r="I2017" s="1" t="s">
        <v>2923</v>
      </c>
      <c r="J2017" s="1" t="s">
        <v>87</v>
      </c>
      <c r="K2017" s="3">
        <v>45.19</v>
      </c>
      <c r="L2017">
        <v>3</v>
      </c>
      <c r="M2017" s="3">
        <v>135.57</v>
      </c>
      <c r="N2017" s="1" t="s">
        <v>21</v>
      </c>
      <c r="O2017" s="1" t="s">
        <v>193</v>
      </c>
    </row>
    <row r="2018" spans="1:15" x14ac:dyDescent="0.3">
      <c r="A2018" s="1" t="s">
        <v>5421</v>
      </c>
      <c r="B2018" s="2">
        <v>45439</v>
      </c>
      <c r="C2018" s="1" t="s">
        <v>6667</v>
      </c>
      <c r="D2018" s="1" t="s">
        <v>46</v>
      </c>
      <c r="E2018">
        <v>2024</v>
      </c>
      <c r="F2018" s="1" t="s">
        <v>1326</v>
      </c>
      <c r="G2018" s="1" t="s">
        <v>4161</v>
      </c>
      <c r="H2018" s="1" t="s">
        <v>702</v>
      </c>
      <c r="I2018" s="1" t="s">
        <v>703</v>
      </c>
      <c r="J2018" s="1" t="s">
        <v>51</v>
      </c>
      <c r="K2018" s="3">
        <v>13.68</v>
      </c>
      <c r="L2018">
        <v>2</v>
      </c>
      <c r="M2018" s="3">
        <v>27.36</v>
      </c>
      <c r="N2018" s="1" t="s">
        <v>6669</v>
      </c>
      <c r="O2018" s="1" t="s">
        <v>37</v>
      </c>
    </row>
    <row r="2019" spans="1:15" x14ac:dyDescent="0.3">
      <c r="A2019" s="1" t="s">
        <v>5422</v>
      </c>
      <c r="B2019" s="2">
        <v>45381</v>
      </c>
      <c r="C2019" s="1" t="s">
        <v>6673</v>
      </c>
      <c r="D2019" s="1" t="s">
        <v>15</v>
      </c>
      <c r="E2019">
        <v>2024</v>
      </c>
      <c r="F2019" s="1" t="s">
        <v>4466</v>
      </c>
      <c r="G2019" s="1" t="s">
        <v>4467</v>
      </c>
      <c r="H2019" s="1" t="s">
        <v>1566</v>
      </c>
      <c r="I2019" s="1" t="s">
        <v>1567</v>
      </c>
      <c r="J2019" s="1" t="s">
        <v>70</v>
      </c>
      <c r="K2019" s="3">
        <v>8.69</v>
      </c>
      <c r="L2019">
        <v>2</v>
      </c>
      <c r="M2019" s="3">
        <v>17.38</v>
      </c>
      <c r="N2019" s="1" t="s">
        <v>21</v>
      </c>
      <c r="O2019" s="1" t="s">
        <v>80</v>
      </c>
    </row>
    <row r="2020" spans="1:15" x14ac:dyDescent="0.3">
      <c r="A2020" s="1" t="s">
        <v>5423</v>
      </c>
      <c r="B2020" s="2">
        <v>45113</v>
      </c>
      <c r="C2020" s="1" t="s">
        <v>6672</v>
      </c>
      <c r="D2020" s="1" t="s">
        <v>32</v>
      </c>
      <c r="E2020">
        <v>2023</v>
      </c>
      <c r="F2020" s="1" t="s">
        <v>1942</v>
      </c>
      <c r="G2020" s="1" t="s">
        <v>3399</v>
      </c>
      <c r="H2020" s="1" t="s">
        <v>375</v>
      </c>
      <c r="I2020" s="1" t="s">
        <v>1854</v>
      </c>
      <c r="J2020" s="1" t="s">
        <v>70</v>
      </c>
      <c r="K2020" s="3">
        <v>13.79</v>
      </c>
      <c r="L2020">
        <v>4</v>
      </c>
      <c r="M2020" s="3">
        <v>55.16</v>
      </c>
      <c r="N2020" s="1" t="s">
        <v>21</v>
      </c>
      <c r="O2020" s="1" t="s">
        <v>37</v>
      </c>
    </row>
    <row r="2021" spans="1:15" x14ac:dyDescent="0.3">
      <c r="A2021" s="1" t="s">
        <v>5424</v>
      </c>
      <c r="B2021" s="2">
        <v>45025</v>
      </c>
      <c r="C2021" s="1" t="s">
        <v>6666</v>
      </c>
      <c r="D2021" s="1" t="s">
        <v>82</v>
      </c>
      <c r="E2021">
        <v>2023</v>
      </c>
      <c r="F2021" s="1" t="s">
        <v>3063</v>
      </c>
      <c r="G2021" s="1" t="s">
        <v>3064</v>
      </c>
      <c r="H2021" s="1" t="s">
        <v>5425</v>
      </c>
      <c r="I2021" s="1" t="s">
        <v>5426</v>
      </c>
      <c r="J2021" s="1" t="s">
        <v>70</v>
      </c>
      <c r="K2021" s="3">
        <v>24.83</v>
      </c>
      <c r="L2021">
        <v>4</v>
      </c>
      <c r="M2021" s="3">
        <v>99.32</v>
      </c>
      <c r="N2021" s="1" t="s">
        <v>6669</v>
      </c>
      <c r="O2021" s="1" t="s">
        <v>22</v>
      </c>
    </row>
    <row r="2022" spans="1:15" x14ac:dyDescent="0.3">
      <c r="A2022" s="1" t="s">
        <v>5427</v>
      </c>
      <c r="B2022" s="2">
        <v>45339</v>
      </c>
      <c r="C2022" s="1" t="s">
        <v>6673</v>
      </c>
      <c r="D2022" s="1" t="s">
        <v>39</v>
      </c>
      <c r="E2022">
        <v>2024</v>
      </c>
      <c r="F2022" s="1" t="s">
        <v>2295</v>
      </c>
      <c r="G2022" s="1" t="s">
        <v>2296</v>
      </c>
      <c r="H2022" s="1" t="s">
        <v>554</v>
      </c>
      <c r="I2022" s="1" t="s">
        <v>555</v>
      </c>
      <c r="J2022" s="1" t="s">
        <v>87</v>
      </c>
      <c r="K2022" s="3">
        <v>40.700000000000003</v>
      </c>
      <c r="L2022">
        <v>1</v>
      </c>
      <c r="M2022" s="3">
        <v>40.700000000000003</v>
      </c>
      <c r="N2022" s="1" t="s">
        <v>21</v>
      </c>
      <c r="O2022" s="1" t="s">
        <v>44</v>
      </c>
    </row>
    <row r="2023" spans="1:15" x14ac:dyDescent="0.3">
      <c r="A2023" s="1" t="s">
        <v>5428</v>
      </c>
      <c r="B2023" s="2">
        <v>45003</v>
      </c>
      <c r="C2023" s="1" t="s">
        <v>6673</v>
      </c>
      <c r="D2023" s="1" t="s">
        <v>15</v>
      </c>
      <c r="E2023">
        <v>2023</v>
      </c>
      <c r="F2023" s="1" t="s">
        <v>4571</v>
      </c>
      <c r="G2023" s="1" t="s">
        <v>4572</v>
      </c>
      <c r="H2023" s="1" t="s">
        <v>2690</v>
      </c>
      <c r="I2023" s="1" t="s">
        <v>2691</v>
      </c>
      <c r="J2023" s="1" t="s">
        <v>87</v>
      </c>
      <c r="K2023" s="3">
        <v>43.21</v>
      </c>
      <c r="L2023">
        <v>1</v>
      </c>
      <c r="M2023" s="3">
        <v>43.21</v>
      </c>
      <c r="N2023" s="1" t="s">
        <v>29</v>
      </c>
      <c r="O2023" s="1" t="s">
        <v>22</v>
      </c>
    </row>
    <row r="2024" spans="1:15" x14ac:dyDescent="0.3">
      <c r="A2024" s="1" t="s">
        <v>5429</v>
      </c>
      <c r="B2024" s="2">
        <v>45614</v>
      </c>
      <c r="C2024" s="1" t="s">
        <v>6667</v>
      </c>
      <c r="D2024" s="1" t="s">
        <v>54</v>
      </c>
      <c r="E2024">
        <v>2024</v>
      </c>
      <c r="F2024" s="1" t="s">
        <v>5430</v>
      </c>
      <c r="G2024" s="1" t="s">
        <v>5431</v>
      </c>
      <c r="H2024" s="1" t="s">
        <v>608</v>
      </c>
      <c r="I2024" s="1" t="s">
        <v>3516</v>
      </c>
      <c r="J2024" s="1" t="s">
        <v>70</v>
      </c>
      <c r="K2024" s="3">
        <v>38.9</v>
      </c>
      <c r="L2024">
        <v>5</v>
      </c>
      <c r="M2024" s="3">
        <v>194.5</v>
      </c>
      <c r="N2024" s="1" t="s">
        <v>29</v>
      </c>
      <c r="O2024" s="1" t="s">
        <v>44</v>
      </c>
    </row>
    <row r="2025" spans="1:15" x14ac:dyDescent="0.3">
      <c r="A2025" s="1" t="s">
        <v>5432</v>
      </c>
      <c r="B2025" s="2">
        <v>45091</v>
      </c>
      <c r="C2025" s="1" t="s">
        <v>6670</v>
      </c>
      <c r="D2025" s="1" t="s">
        <v>24</v>
      </c>
      <c r="E2025">
        <v>2023</v>
      </c>
      <c r="F2025" s="1" t="s">
        <v>2932</v>
      </c>
      <c r="G2025" s="1" t="s">
        <v>3406</v>
      </c>
      <c r="H2025" s="1" t="s">
        <v>5433</v>
      </c>
      <c r="I2025" s="1" t="s">
        <v>5434</v>
      </c>
      <c r="J2025" s="1" t="s">
        <v>70</v>
      </c>
      <c r="K2025" s="3">
        <v>29.53</v>
      </c>
      <c r="L2025">
        <v>3</v>
      </c>
      <c r="M2025" s="3">
        <v>88.59</v>
      </c>
      <c r="N2025" s="1" t="s">
        <v>21</v>
      </c>
      <c r="O2025" s="1" t="s">
        <v>22</v>
      </c>
    </row>
    <row r="2026" spans="1:15" x14ac:dyDescent="0.3">
      <c r="A2026" s="1" t="s">
        <v>5435</v>
      </c>
      <c r="B2026" s="2">
        <v>45720</v>
      </c>
      <c r="C2026" s="1" t="s">
        <v>6671</v>
      </c>
      <c r="D2026" s="1" t="s">
        <v>15</v>
      </c>
      <c r="E2026">
        <v>2025</v>
      </c>
      <c r="F2026" s="1" t="s">
        <v>524</v>
      </c>
      <c r="G2026" s="1" t="s">
        <v>525</v>
      </c>
      <c r="H2026" s="1" t="s">
        <v>1602</v>
      </c>
      <c r="I2026" s="1" t="s">
        <v>1603</v>
      </c>
      <c r="J2026" s="1" t="s">
        <v>51</v>
      </c>
      <c r="K2026" s="3">
        <v>22.15</v>
      </c>
      <c r="L2026">
        <v>3</v>
      </c>
      <c r="M2026" s="3">
        <v>66.45</v>
      </c>
      <c r="N2026" s="1" t="s">
        <v>6669</v>
      </c>
      <c r="O2026" s="1" t="s">
        <v>44</v>
      </c>
    </row>
    <row r="2027" spans="1:15" x14ac:dyDescent="0.3">
      <c r="A2027" s="1" t="s">
        <v>5436</v>
      </c>
      <c r="B2027" s="2">
        <v>45618</v>
      </c>
      <c r="C2027" s="1" t="s">
        <v>6668</v>
      </c>
      <c r="D2027" s="1" t="s">
        <v>54</v>
      </c>
      <c r="E2027">
        <v>2024</v>
      </c>
      <c r="F2027" s="1" t="s">
        <v>1058</v>
      </c>
      <c r="G2027" s="1" t="s">
        <v>2843</v>
      </c>
      <c r="H2027" s="1" t="s">
        <v>673</v>
      </c>
      <c r="I2027" s="1" t="s">
        <v>4458</v>
      </c>
      <c r="J2027" s="1" t="s">
        <v>20</v>
      </c>
      <c r="K2027" s="3">
        <v>19.29</v>
      </c>
      <c r="L2027">
        <v>3</v>
      </c>
      <c r="M2027" s="3">
        <v>57.87</v>
      </c>
      <c r="N2027" s="1" t="s">
        <v>6669</v>
      </c>
      <c r="O2027" s="1" t="s">
        <v>37</v>
      </c>
    </row>
    <row r="2028" spans="1:15" x14ac:dyDescent="0.3">
      <c r="A2028" s="1" t="s">
        <v>5437</v>
      </c>
      <c r="B2028" s="2">
        <v>45758</v>
      </c>
      <c r="C2028" s="1" t="s">
        <v>6668</v>
      </c>
      <c r="D2028" s="1" t="s">
        <v>82</v>
      </c>
      <c r="E2028">
        <v>2025</v>
      </c>
      <c r="F2028" s="1" t="s">
        <v>992</v>
      </c>
      <c r="G2028" s="1" t="s">
        <v>2058</v>
      </c>
      <c r="H2028" s="1" t="s">
        <v>4474</v>
      </c>
      <c r="I2028" s="1" t="s">
        <v>4475</v>
      </c>
      <c r="J2028" s="1" t="s">
        <v>70</v>
      </c>
      <c r="K2028" s="3">
        <v>17.66</v>
      </c>
      <c r="L2028">
        <v>5</v>
      </c>
      <c r="M2028" s="3">
        <v>88.3</v>
      </c>
      <c r="N2028" s="1" t="s">
        <v>21</v>
      </c>
      <c r="O2028" s="1" t="s">
        <v>193</v>
      </c>
    </row>
    <row r="2029" spans="1:15" x14ac:dyDescent="0.3">
      <c r="A2029" s="1" t="s">
        <v>5438</v>
      </c>
      <c r="B2029" s="2">
        <v>45280</v>
      </c>
      <c r="C2029" s="1" t="s">
        <v>6670</v>
      </c>
      <c r="D2029" s="1" t="s">
        <v>107</v>
      </c>
      <c r="E2029">
        <v>2023</v>
      </c>
      <c r="F2029" s="1" t="s">
        <v>245</v>
      </c>
      <c r="G2029" s="1" t="s">
        <v>904</v>
      </c>
      <c r="H2029" s="1" t="s">
        <v>1210</v>
      </c>
      <c r="I2029" s="1" t="s">
        <v>4723</v>
      </c>
      <c r="J2029" s="1" t="s">
        <v>87</v>
      </c>
      <c r="K2029" s="3">
        <v>24.72</v>
      </c>
      <c r="L2029">
        <v>3</v>
      </c>
      <c r="M2029" s="3">
        <v>74.16</v>
      </c>
      <c r="N2029" s="1" t="s">
        <v>88</v>
      </c>
      <c r="O2029" s="1" t="s">
        <v>22</v>
      </c>
    </row>
    <row r="2030" spans="1:15" x14ac:dyDescent="0.3">
      <c r="A2030" s="1" t="s">
        <v>5439</v>
      </c>
      <c r="B2030" s="2">
        <v>45051</v>
      </c>
      <c r="C2030" s="1" t="s">
        <v>6668</v>
      </c>
      <c r="D2030" s="1" t="s">
        <v>46</v>
      </c>
      <c r="E2030">
        <v>2023</v>
      </c>
      <c r="F2030" s="1" t="s">
        <v>666</v>
      </c>
      <c r="G2030" s="1" t="s">
        <v>3335</v>
      </c>
      <c r="H2030" s="1" t="s">
        <v>365</v>
      </c>
      <c r="I2030" s="1" t="s">
        <v>366</v>
      </c>
      <c r="J2030" s="1" t="s">
        <v>51</v>
      </c>
      <c r="K2030" s="3">
        <v>28.95</v>
      </c>
      <c r="L2030">
        <v>5</v>
      </c>
      <c r="M2030" s="3">
        <v>144.75</v>
      </c>
      <c r="N2030" s="1" t="s">
        <v>21</v>
      </c>
      <c r="O2030" s="1" t="s">
        <v>37</v>
      </c>
    </row>
    <row r="2031" spans="1:15" x14ac:dyDescent="0.3">
      <c r="A2031" s="1" t="s">
        <v>5440</v>
      </c>
      <c r="B2031" s="2">
        <v>45066</v>
      </c>
      <c r="C2031" s="1" t="s">
        <v>6673</v>
      </c>
      <c r="D2031" s="1" t="s">
        <v>46</v>
      </c>
      <c r="E2031">
        <v>2023</v>
      </c>
      <c r="F2031" s="1" t="s">
        <v>4823</v>
      </c>
      <c r="G2031" s="1" t="s">
        <v>5441</v>
      </c>
      <c r="H2031" s="1" t="s">
        <v>791</v>
      </c>
      <c r="I2031" s="1" t="s">
        <v>5442</v>
      </c>
      <c r="J2031" s="1" t="s">
        <v>87</v>
      </c>
      <c r="K2031" s="3">
        <v>14.37</v>
      </c>
      <c r="L2031">
        <v>1</v>
      </c>
      <c r="M2031" s="3">
        <v>14.37</v>
      </c>
      <c r="N2031" s="1" t="s">
        <v>6669</v>
      </c>
      <c r="O2031" s="1" t="s">
        <v>44</v>
      </c>
    </row>
    <row r="2032" spans="1:15" x14ac:dyDescent="0.3">
      <c r="A2032" s="1" t="s">
        <v>5443</v>
      </c>
      <c r="B2032" s="2">
        <v>44935</v>
      </c>
      <c r="C2032" s="1" t="s">
        <v>6667</v>
      </c>
      <c r="D2032" s="1" t="s">
        <v>210</v>
      </c>
      <c r="E2032">
        <v>2023</v>
      </c>
      <c r="F2032" s="1" t="s">
        <v>2870</v>
      </c>
      <c r="G2032" s="1" t="s">
        <v>5444</v>
      </c>
      <c r="H2032" s="1" t="s">
        <v>2942</v>
      </c>
      <c r="I2032" s="1" t="s">
        <v>2943</v>
      </c>
      <c r="J2032" s="1" t="s">
        <v>51</v>
      </c>
      <c r="K2032" s="3">
        <v>45.78</v>
      </c>
      <c r="L2032">
        <v>2</v>
      </c>
      <c r="M2032" s="3">
        <v>91.56</v>
      </c>
      <c r="N2032" s="1" t="s">
        <v>6669</v>
      </c>
      <c r="O2032" s="1" t="s">
        <v>22</v>
      </c>
    </row>
    <row r="2033" spans="1:15" x14ac:dyDescent="0.3">
      <c r="A2033" s="1" t="s">
        <v>5445</v>
      </c>
      <c r="B2033" s="2">
        <v>45026</v>
      </c>
      <c r="C2033" s="1" t="s">
        <v>6667</v>
      </c>
      <c r="D2033" s="1" t="s">
        <v>82</v>
      </c>
      <c r="E2033">
        <v>2023</v>
      </c>
      <c r="F2033" s="1" t="s">
        <v>686</v>
      </c>
      <c r="G2033" s="1" t="s">
        <v>5446</v>
      </c>
      <c r="H2033" s="1" t="s">
        <v>979</v>
      </c>
      <c r="I2033" s="1" t="s">
        <v>2299</v>
      </c>
      <c r="J2033" s="1" t="s">
        <v>70</v>
      </c>
      <c r="K2033" s="3">
        <v>35.4</v>
      </c>
      <c r="L2033">
        <v>5</v>
      </c>
      <c r="M2033" s="3">
        <v>177</v>
      </c>
      <c r="N2033" s="1" t="s">
        <v>29</v>
      </c>
      <c r="O2033" s="1" t="s">
        <v>44</v>
      </c>
    </row>
    <row r="2034" spans="1:15" x14ac:dyDescent="0.3">
      <c r="A2034" s="1" t="s">
        <v>5447</v>
      </c>
      <c r="B2034" s="2">
        <v>44964</v>
      </c>
      <c r="C2034" s="1" t="s">
        <v>6671</v>
      </c>
      <c r="D2034" s="1" t="s">
        <v>39</v>
      </c>
      <c r="E2034">
        <v>2023</v>
      </c>
      <c r="F2034" s="1" t="s">
        <v>3824</v>
      </c>
      <c r="G2034" s="1" t="s">
        <v>3825</v>
      </c>
      <c r="H2034" s="1" t="s">
        <v>2048</v>
      </c>
      <c r="I2034" s="1" t="s">
        <v>5448</v>
      </c>
      <c r="J2034" s="1" t="s">
        <v>87</v>
      </c>
      <c r="K2034" s="3">
        <v>20.43</v>
      </c>
      <c r="L2034">
        <v>1</v>
      </c>
      <c r="M2034" s="3">
        <v>20.43</v>
      </c>
      <c r="N2034" s="1" t="s">
        <v>21</v>
      </c>
      <c r="O2034" s="1" t="s">
        <v>30</v>
      </c>
    </row>
    <row r="2035" spans="1:15" x14ac:dyDescent="0.3">
      <c r="A2035" s="1" t="s">
        <v>5449</v>
      </c>
      <c r="B2035" s="2">
        <v>45488</v>
      </c>
      <c r="C2035" s="1" t="s">
        <v>6667</v>
      </c>
      <c r="D2035" s="1" t="s">
        <v>32</v>
      </c>
      <c r="E2035">
        <v>2024</v>
      </c>
      <c r="F2035" s="1" t="s">
        <v>1010</v>
      </c>
      <c r="G2035" s="1" t="s">
        <v>3867</v>
      </c>
      <c r="H2035" s="1" t="s">
        <v>811</v>
      </c>
      <c r="I2035" s="1" t="s">
        <v>3949</v>
      </c>
      <c r="J2035" s="1" t="s">
        <v>51</v>
      </c>
      <c r="K2035" s="3">
        <v>25.3</v>
      </c>
      <c r="L2035">
        <v>3</v>
      </c>
      <c r="M2035" s="3">
        <v>75.900000000000006</v>
      </c>
      <c r="N2035" s="1" t="s">
        <v>6669</v>
      </c>
      <c r="O2035" s="1" t="s">
        <v>37</v>
      </c>
    </row>
    <row r="2036" spans="1:15" x14ac:dyDescent="0.3">
      <c r="A2036" s="1" t="s">
        <v>5450</v>
      </c>
      <c r="B2036" s="2">
        <v>45809</v>
      </c>
      <c r="C2036" s="1" t="s">
        <v>6666</v>
      </c>
      <c r="D2036" s="1" t="s">
        <v>24</v>
      </c>
      <c r="E2036">
        <v>2025</v>
      </c>
      <c r="F2036" s="1" t="s">
        <v>2644</v>
      </c>
      <c r="G2036" s="1" t="s">
        <v>5451</v>
      </c>
      <c r="H2036" s="1" t="s">
        <v>411</v>
      </c>
      <c r="I2036" s="1" t="s">
        <v>412</v>
      </c>
      <c r="J2036" s="1" t="s">
        <v>20</v>
      </c>
      <c r="K2036" s="3">
        <v>34.96</v>
      </c>
      <c r="L2036">
        <v>3</v>
      </c>
      <c r="M2036" s="3">
        <v>104.88</v>
      </c>
      <c r="N2036" s="1" t="s">
        <v>21</v>
      </c>
      <c r="O2036" s="1" t="s">
        <v>22</v>
      </c>
    </row>
    <row r="2037" spans="1:15" x14ac:dyDescent="0.3">
      <c r="A2037" s="1" t="s">
        <v>5452</v>
      </c>
      <c r="B2037" s="2">
        <v>45832</v>
      </c>
      <c r="C2037" s="1" t="s">
        <v>6671</v>
      </c>
      <c r="D2037" s="1" t="s">
        <v>24</v>
      </c>
      <c r="E2037">
        <v>2025</v>
      </c>
      <c r="F2037" s="1" t="s">
        <v>1932</v>
      </c>
      <c r="G2037" s="1" t="s">
        <v>1933</v>
      </c>
      <c r="H2037" s="1" t="s">
        <v>4709</v>
      </c>
      <c r="I2037" s="1" t="s">
        <v>4710</v>
      </c>
      <c r="J2037" s="1" t="s">
        <v>20</v>
      </c>
      <c r="K2037" s="3">
        <v>46.01</v>
      </c>
      <c r="L2037">
        <v>4</v>
      </c>
      <c r="M2037" s="3">
        <v>184.04</v>
      </c>
      <c r="N2037" s="1" t="s">
        <v>6669</v>
      </c>
      <c r="O2037" s="1" t="s">
        <v>80</v>
      </c>
    </row>
    <row r="2038" spans="1:15" x14ac:dyDescent="0.3">
      <c r="A2038" s="1" t="s">
        <v>5453</v>
      </c>
      <c r="B2038" s="2">
        <v>45438</v>
      </c>
      <c r="C2038" s="1" t="s">
        <v>6666</v>
      </c>
      <c r="D2038" s="1" t="s">
        <v>46</v>
      </c>
      <c r="E2038">
        <v>2024</v>
      </c>
      <c r="F2038" s="1" t="s">
        <v>2774</v>
      </c>
      <c r="G2038" s="1" t="s">
        <v>2775</v>
      </c>
      <c r="H2038" s="1" t="s">
        <v>540</v>
      </c>
      <c r="I2038" s="1" t="s">
        <v>541</v>
      </c>
      <c r="J2038" s="1" t="s">
        <v>51</v>
      </c>
      <c r="K2038" s="3">
        <v>30.3</v>
      </c>
      <c r="L2038">
        <v>1</v>
      </c>
      <c r="M2038" s="3">
        <v>30.3</v>
      </c>
      <c r="N2038" s="1" t="s">
        <v>29</v>
      </c>
      <c r="O2038" s="1" t="s">
        <v>30</v>
      </c>
    </row>
    <row r="2039" spans="1:15" x14ac:dyDescent="0.3">
      <c r="A2039" s="1" t="s">
        <v>5454</v>
      </c>
      <c r="B2039" s="2">
        <v>45089</v>
      </c>
      <c r="C2039" s="1" t="s">
        <v>6667</v>
      </c>
      <c r="D2039" s="1" t="s">
        <v>24</v>
      </c>
      <c r="E2039">
        <v>2023</v>
      </c>
      <c r="F2039" s="1" t="s">
        <v>1688</v>
      </c>
      <c r="G2039" s="1" t="s">
        <v>1689</v>
      </c>
      <c r="H2039" s="1" t="s">
        <v>4771</v>
      </c>
      <c r="I2039" s="1" t="s">
        <v>4772</v>
      </c>
      <c r="J2039" s="1" t="s">
        <v>70</v>
      </c>
      <c r="K2039" s="3">
        <v>6.39</v>
      </c>
      <c r="L2039">
        <v>5</v>
      </c>
      <c r="M2039" s="3">
        <v>31.95</v>
      </c>
      <c r="N2039" s="1" t="s">
        <v>29</v>
      </c>
      <c r="O2039" s="1" t="s">
        <v>30</v>
      </c>
    </row>
    <row r="2040" spans="1:15" x14ac:dyDescent="0.3">
      <c r="A2040" s="1" t="s">
        <v>5455</v>
      </c>
      <c r="B2040" s="2">
        <v>45225</v>
      </c>
      <c r="C2040" s="1" t="s">
        <v>6672</v>
      </c>
      <c r="D2040" s="1" t="s">
        <v>133</v>
      </c>
      <c r="E2040">
        <v>2023</v>
      </c>
      <c r="F2040" s="1" t="s">
        <v>5456</v>
      </c>
      <c r="G2040" s="1" t="s">
        <v>5457</v>
      </c>
      <c r="H2040" s="1" t="s">
        <v>2048</v>
      </c>
      <c r="I2040" s="1" t="s">
        <v>2453</v>
      </c>
      <c r="J2040" s="1" t="s">
        <v>87</v>
      </c>
      <c r="K2040" s="3">
        <v>26.21</v>
      </c>
      <c r="L2040">
        <v>3</v>
      </c>
      <c r="M2040" s="3">
        <v>78.63</v>
      </c>
      <c r="N2040" s="1" t="s">
        <v>6669</v>
      </c>
      <c r="O2040" s="1" t="s">
        <v>193</v>
      </c>
    </row>
    <row r="2041" spans="1:15" x14ac:dyDescent="0.3">
      <c r="A2041" s="1" t="s">
        <v>5458</v>
      </c>
      <c r="B2041" s="2">
        <v>44907</v>
      </c>
      <c r="C2041" s="1" t="s">
        <v>6667</v>
      </c>
      <c r="D2041" s="1" t="s">
        <v>107</v>
      </c>
      <c r="E2041">
        <v>2022</v>
      </c>
      <c r="F2041" s="1" t="s">
        <v>2285</v>
      </c>
      <c r="G2041" s="1" t="s">
        <v>2720</v>
      </c>
      <c r="H2041" s="1" t="s">
        <v>2246</v>
      </c>
      <c r="I2041" s="1" t="s">
        <v>2247</v>
      </c>
      <c r="J2041" s="1" t="s">
        <v>20</v>
      </c>
      <c r="K2041" s="3">
        <v>7.59</v>
      </c>
      <c r="L2041">
        <v>4</v>
      </c>
      <c r="M2041" s="3">
        <v>30.36</v>
      </c>
      <c r="N2041" s="1" t="s">
        <v>21</v>
      </c>
      <c r="O2041" s="1" t="s">
        <v>22</v>
      </c>
    </row>
    <row r="2042" spans="1:15" x14ac:dyDescent="0.3">
      <c r="A2042" s="1" t="s">
        <v>5459</v>
      </c>
      <c r="B2042" s="2">
        <v>45532</v>
      </c>
      <c r="C2042" s="1" t="s">
        <v>6670</v>
      </c>
      <c r="D2042" s="1" t="s">
        <v>90</v>
      </c>
      <c r="E2042">
        <v>2024</v>
      </c>
      <c r="F2042" s="1" t="s">
        <v>710</v>
      </c>
      <c r="G2042" s="1" t="s">
        <v>711</v>
      </c>
      <c r="H2042" s="1" t="s">
        <v>57</v>
      </c>
      <c r="I2042" s="1" t="s">
        <v>2669</v>
      </c>
      <c r="J2042" s="1" t="s">
        <v>51</v>
      </c>
      <c r="K2042" s="3">
        <v>40.61</v>
      </c>
      <c r="L2042">
        <v>1</v>
      </c>
      <c r="M2042" s="3">
        <v>40.61</v>
      </c>
      <c r="N2042" s="1" t="s">
        <v>88</v>
      </c>
      <c r="O2042" s="1" t="s">
        <v>193</v>
      </c>
    </row>
    <row r="2043" spans="1:15" x14ac:dyDescent="0.3">
      <c r="A2043" s="1" t="s">
        <v>5460</v>
      </c>
      <c r="B2043" s="2">
        <v>45049</v>
      </c>
      <c r="C2043" s="1" t="s">
        <v>6670</v>
      </c>
      <c r="D2043" s="1" t="s">
        <v>46</v>
      </c>
      <c r="E2043">
        <v>2023</v>
      </c>
      <c r="F2043" s="1" t="s">
        <v>3166</v>
      </c>
      <c r="G2043" s="1" t="s">
        <v>3167</v>
      </c>
      <c r="H2043" s="1" t="s">
        <v>2079</v>
      </c>
      <c r="I2043" s="1" t="s">
        <v>5461</v>
      </c>
      <c r="J2043" s="1" t="s">
        <v>20</v>
      </c>
      <c r="K2043" s="3">
        <v>26.82</v>
      </c>
      <c r="L2043">
        <v>2</v>
      </c>
      <c r="M2043" s="3">
        <v>53.64</v>
      </c>
      <c r="N2043" s="1" t="s">
        <v>29</v>
      </c>
      <c r="O2043" s="1" t="s">
        <v>44</v>
      </c>
    </row>
    <row r="2044" spans="1:15" x14ac:dyDescent="0.3">
      <c r="A2044" s="1" t="s">
        <v>5462</v>
      </c>
      <c r="B2044" s="2">
        <v>45230</v>
      </c>
      <c r="C2044" s="1" t="s">
        <v>6671</v>
      </c>
      <c r="D2044" s="1" t="s">
        <v>133</v>
      </c>
      <c r="E2044">
        <v>2023</v>
      </c>
      <c r="F2044" s="1" t="s">
        <v>1413</v>
      </c>
      <c r="G2044" s="1" t="s">
        <v>5463</v>
      </c>
      <c r="H2044" s="1" t="s">
        <v>370</v>
      </c>
      <c r="I2044" s="1" t="s">
        <v>902</v>
      </c>
      <c r="J2044" s="1" t="s">
        <v>20</v>
      </c>
      <c r="K2044" s="3">
        <v>20.56</v>
      </c>
      <c r="L2044">
        <v>5</v>
      </c>
      <c r="M2044" s="3">
        <v>102.8</v>
      </c>
      <c r="N2044" s="1" t="s">
        <v>88</v>
      </c>
      <c r="O2044" s="1" t="s">
        <v>44</v>
      </c>
    </row>
    <row r="2045" spans="1:15" x14ac:dyDescent="0.3">
      <c r="A2045" s="1" t="s">
        <v>5464</v>
      </c>
      <c r="B2045" s="2">
        <v>45604</v>
      </c>
      <c r="C2045" s="1" t="s">
        <v>6668</v>
      </c>
      <c r="D2045" s="1" t="s">
        <v>54</v>
      </c>
      <c r="E2045">
        <v>2024</v>
      </c>
      <c r="F2045" s="1" t="s">
        <v>4301</v>
      </c>
      <c r="G2045" s="1" t="s">
        <v>5465</v>
      </c>
      <c r="H2045" s="1" t="s">
        <v>883</v>
      </c>
      <c r="I2045" s="1" t="s">
        <v>884</v>
      </c>
      <c r="J2045" s="1" t="s">
        <v>20</v>
      </c>
      <c r="K2045" s="3">
        <v>14.92</v>
      </c>
      <c r="L2045">
        <v>3</v>
      </c>
      <c r="M2045" s="3">
        <v>44.76</v>
      </c>
      <c r="N2045" s="1" t="s">
        <v>6669</v>
      </c>
      <c r="O2045" s="1" t="s">
        <v>44</v>
      </c>
    </row>
    <row r="2046" spans="1:15" x14ac:dyDescent="0.3">
      <c r="A2046" s="1" t="s">
        <v>5466</v>
      </c>
      <c r="B2046" s="2">
        <v>45497</v>
      </c>
      <c r="C2046" s="1" t="s">
        <v>6670</v>
      </c>
      <c r="D2046" s="1" t="s">
        <v>32</v>
      </c>
      <c r="E2046">
        <v>2024</v>
      </c>
      <c r="F2046" s="1" t="s">
        <v>3216</v>
      </c>
      <c r="G2046" s="1" t="s">
        <v>5393</v>
      </c>
      <c r="H2046" s="1" t="s">
        <v>197</v>
      </c>
      <c r="I2046" s="1" t="s">
        <v>875</v>
      </c>
      <c r="J2046" s="1" t="s">
        <v>20</v>
      </c>
      <c r="K2046" s="3">
        <v>31.09</v>
      </c>
      <c r="L2046">
        <v>1</v>
      </c>
      <c r="M2046" s="3">
        <v>31.09</v>
      </c>
      <c r="N2046" s="1" t="s">
        <v>21</v>
      </c>
      <c r="O2046" s="1" t="s">
        <v>22</v>
      </c>
    </row>
    <row r="2047" spans="1:15" x14ac:dyDescent="0.3">
      <c r="A2047" s="1" t="s">
        <v>5467</v>
      </c>
      <c r="B2047" s="2">
        <v>45109</v>
      </c>
      <c r="C2047" s="1" t="s">
        <v>6666</v>
      </c>
      <c r="D2047" s="1" t="s">
        <v>32</v>
      </c>
      <c r="E2047">
        <v>2023</v>
      </c>
      <c r="F2047" s="1" t="s">
        <v>958</v>
      </c>
      <c r="G2047" s="1" t="s">
        <v>959</v>
      </c>
      <c r="H2047" s="1" t="s">
        <v>1685</v>
      </c>
      <c r="I2047" s="1" t="s">
        <v>5468</v>
      </c>
      <c r="J2047" s="1" t="s">
        <v>87</v>
      </c>
      <c r="K2047" s="3">
        <v>10.88</v>
      </c>
      <c r="L2047">
        <v>4</v>
      </c>
      <c r="M2047" s="3">
        <v>43.52</v>
      </c>
      <c r="N2047" s="1" t="s">
        <v>6669</v>
      </c>
      <c r="O2047" s="1" t="s">
        <v>37</v>
      </c>
    </row>
    <row r="2048" spans="1:15" x14ac:dyDescent="0.3">
      <c r="A2048" s="1" t="s">
        <v>5469</v>
      </c>
      <c r="B2048" s="2">
        <v>45232</v>
      </c>
      <c r="C2048" s="1" t="s">
        <v>6672</v>
      </c>
      <c r="D2048" s="1" t="s">
        <v>54</v>
      </c>
      <c r="E2048">
        <v>2023</v>
      </c>
      <c r="F2048" s="1" t="s">
        <v>765</v>
      </c>
      <c r="G2048" s="1" t="s">
        <v>5258</v>
      </c>
      <c r="H2048" s="1" t="s">
        <v>851</v>
      </c>
      <c r="I2048" s="1" t="s">
        <v>3928</v>
      </c>
      <c r="J2048" s="1" t="s">
        <v>51</v>
      </c>
      <c r="K2048" s="3">
        <v>24.03</v>
      </c>
      <c r="L2048">
        <v>4</v>
      </c>
      <c r="M2048" s="3">
        <v>96.12</v>
      </c>
      <c r="N2048" s="1" t="s">
        <v>6669</v>
      </c>
      <c r="O2048" s="1" t="s">
        <v>30</v>
      </c>
    </row>
    <row r="2049" spans="1:15" x14ac:dyDescent="0.3">
      <c r="A2049" s="1" t="s">
        <v>5470</v>
      </c>
      <c r="B2049" s="2">
        <v>45420</v>
      </c>
      <c r="C2049" s="1" t="s">
        <v>6670</v>
      </c>
      <c r="D2049" s="1" t="s">
        <v>46</v>
      </c>
      <c r="E2049">
        <v>2024</v>
      </c>
      <c r="F2049" s="1" t="s">
        <v>640</v>
      </c>
      <c r="G2049" s="1" t="s">
        <v>641</v>
      </c>
      <c r="H2049" s="1" t="s">
        <v>2697</v>
      </c>
      <c r="I2049" s="1" t="s">
        <v>2698</v>
      </c>
      <c r="J2049" s="1" t="s">
        <v>20</v>
      </c>
      <c r="K2049" s="3">
        <v>38.200000000000003</v>
      </c>
      <c r="L2049">
        <v>3</v>
      </c>
      <c r="M2049" s="3">
        <v>114.6</v>
      </c>
      <c r="N2049" s="1" t="s">
        <v>29</v>
      </c>
      <c r="O2049" s="1" t="s">
        <v>193</v>
      </c>
    </row>
    <row r="2050" spans="1:15" x14ac:dyDescent="0.3">
      <c r="A2050" s="1" t="s">
        <v>5471</v>
      </c>
      <c r="B2050" s="2">
        <v>45552</v>
      </c>
      <c r="C2050" s="1" t="s">
        <v>6671</v>
      </c>
      <c r="D2050" s="1" t="s">
        <v>60</v>
      </c>
      <c r="E2050">
        <v>2024</v>
      </c>
      <c r="F2050" s="1" t="s">
        <v>2406</v>
      </c>
      <c r="G2050" s="1" t="s">
        <v>2737</v>
      </c>
      <c r="H2050" s="1" t="s">
        <v>4988</v>
      </c>
      <c r="I2050" s="1" t="s">
        <v>4989</v>
      </c>
      <c r="J2050" s="1" t="s">
        <v>20</v>
      </c>
      <c r="K2050" s="3">
        <v>22.13</v>
      </c>
      <c r="L2050">
        <v>4</v>
      </c>
      <c r="M2050" s="3">
        <v>88.52</v>
      </c>
      <c r="N2050" s="1" t="s">
        <v>29</v>
      </c>
      <c r="O2050" s="1" t="s">
        <v>22</v>
      </c>
    </row>
    <row r="2051" spans="1:15" x14ac:dyDescent="0.3">
      <c r="A2051" s="1" t="s">
        <v>5472</v>
      </c>
      <c r="B2051" s="2">
        <v>45300</v>
      </c>
      <c r="C2051" s="1" t="s">
        <v>6671</v>
      </c>
      <c r="D2051" s="1" t="s">
        <v>210</v>
      </c>
      <c r="E2051">
        <v>2024</v>
      </c>
      <c r="F2051" s="1" t="s">
        <v>5375</v>
      </c>
      <c r="G2051" s="1" t="s">
        <v>5376</v>
      </c>
      <c r="H2051" s="1" t="s">
        <v>883</v>
      </c>
      <c r="I2051" s="1" t="s">
        <v>884</v>
      </c>
      <c r="J2051" s="1" t="s">
        <v>70</v>
      </c>
      <c r="K2051" s="3">
        <v>17.850000000000001</v>
      </c>
      <c r="L2051">
        <v>3</v>
      </c>
      <c r="M2051" s="3">
        <v>53.55</v>
      </c>
      <c r="N2051" s="1" t="s">
        <v>21</v>
      </c>
      <c r="O2051" s="1" t="s">
        <v>22</v>
      </c>
    </row>
    <row r="2052" spans="1:15" x14ac:dyDescent="0.3">
      <c r="A2052" s="1" t="s">
        <v>5473</v>
      </c>
      <c r="B2052" s="2">
        <v>44865</v>
      </c>
      <c r="C2052" s="1" t="s">
        <v>6667</v>
      </c>
      <c r="D2052" s="1" t="s">
        <v>133</v>
      </c>
      <c r="E2052">
        <v>2022</v>
      </c>
      <c r="F2052" s="1" t="s">
        <v>834</v>
      </c>
      <c r="G2052" s="1" t="s">
        <v>835</v>
      </c>
      <c r="H2052" s="1" t="s">
        <v>4272</v>
      </c>
      <c r="I2052" s="1" t="s">
        <v>4273</v>
      </c>
      <c r="J2052" s="1" t="s">
        <v>20</v>
      </c>
      <c r="K2052" s="3">
        <v>19.61</v>
      </c>
      <c r="L2052">
        <v>2</v>
      </c>
      <c r="M2052" s="3">
        <v>39.22</v>
      </c>
      <c r="N2052" s="1" t="s">
        <v>21</v>
      </c>
      <c r="O2052" s="1" t="s">
        <v>37</v>
      </c>
    </row>
    <row r="2053" spans="1:15" x14ac:dyDescent="0.3">
      <c r="A2053" s="1" t="s">
        <v>5474</v>
      </c>
      <c r="B2053" s="2">
        <v>45086</v>
      </c>
      <c r="C2053" s="1" t="s">
        <v>6668</v>
      </c>
      <c r="D2053" s="1" t="s">
        <v>24</v>
      </c>
      <c r="E2053">
        <v>2023</v>
      </c>
      <c r="F2053" s="1" t="s">
        <v>4622</v>
      </c>
      <c r="G2053" s="1" t="s">
        <v>4623</v>
      </c>
      <c r="H2053" s="1" t="s">
        <v>2268</v>
      </c>
      <c r="I2053" s="1" t="s">
        <v>2269</v>
      </c>
      <c r="J2053" s="1" t="s">
        <v>70</v>
      </c>
      <c r="K2053" s="3">
        <v>39.869999999999997</v>
      </c>
      <c r="L2053">
        <v>2</v>
      </c>
      <c r="M2053" s="3">
        <v>79.739999999999995</v>
      </c>
      <c r="N2053" s="1" t="s">
        <v>6669</v>
      </c>
      <c r="O2053" s="1" t="s">
        <v>37</v>
      </c>
    </row>
    <row r="2054" spans="1:15" x14ac:dyDescent="0.3">
      <c r="A2054" s="1" t="s">
        <v>5475</v>
      </c>
      <c r="B2054" s="2">
        <v>45519</v>
      </c>
      <c r="C2054" s="1" t="s">
        <v>6672</v>
      </c>
      <c r="D2054" s="1" t="s">
        <v>90</v>
      </c>
      <c r="E2054">
        <v>2024</v>
      </c>
      <c r="F2054" s="1" t="s">
        <v>4143</v>
      </c>
      <c r="G2054" s="1" t="s">
        <v>5476</v>
      </c>
      <c r="H2054" s="1" t="s">
        <v>5477</v>
      </c>
      <c r="I2054" s="1" t="s">
        <v>5478</v>
      </c>
      <c r="J2054" s="1" t="s">
        <v>87</v>
      </c>
      <c r="K2054" s="3">
        <v>42.48</v>
      </c>
      <c r="L2054">
        <v>5</v>
      </c>
      <c r="M2054" s="3">
        <v>212.4</v>
      </c>
      <c r="N2054" s="1" t="s">
        <v>6669</v>
      </c>
      <c r="O2054" s="1" t="s">
        <v>22</v>
      </c>
    </row>
    <row r="2055" spans="1:15" x14ac:dyDescent="0.3">
      <c r="A2055" s="1" t="s">
        <v>5479</v>
      </c>
      <c r="B2055" s="2">
        <v>45584</v>
      </c>
      <c r="C2055" s="1" t="s">
        <v>6673</v>
      </c>
      <c r="D2055" s="1" t="s">
        <v>133</v>
      </c>
      <c r="E2055">
        <v>2024</v>
      </c>
      <c r="F2055" s="1" t="s">
        <v>2884</v>
      </c>
      <c r="G2055" s="1" t="s">
        <v>2885</v>
      </c>
      <c r="H2055" s="1" t="s">
        <v>5480</v>
      </c>
      <c r="I2055" s="1" t="s">
        <v>5481</v>
      </c>
      <c r="J2055" s="1" t="s">
        <v>20</v>
      </c>
      <c r="K2055" s="3">
        <v>43.46</v>
      </c>
      <c r="L2055">
        <v>4</v>
      </c>
      <c r="M2055" s="3">
        <v>173.84</v>
      </c>
      <c r="N2055" s="1" t="s">
        <v>21</v>
      </c>
      <c r="O2055" s="1" t="s">
        <v>37</v>
      </c>
    </row>
    <row r="2056" spans="1:15" x14ac:dyDescent="0.3">
      <c r="A2056" s="1" t="s">
        <v>5482</v>
      </c>
      <c r="B2056" s="2">
        <v>45120</v>
      </c>
      <c r="C2056" s="1" t="s">
        <v>6672</v>
      </c>
      <c r="D2056" s="1" t="s">
        <v>32</v>
      </c>
      <c r="E2056">
        <v>2023</v>
      </c>
      <c r="F2056" s="1" t="s">
        <v>770</v>
      </c>
      <c r="G2056" s="1" t="s">
        <v>771</v>
      </c>
      <c r="H2056" s="1" t="s">
        <v>5483</v>
      </c>
      <c r="I2056" s="1" t="s">
        <v>5484</v>
      </c>
      <c r="J2056" s="1" t="s">
        <v>51</v>
      </c>
      <c r="K2056" s="3">
        <v>32.03</v>
      </c>
      <c r="L2056">
        <v>5</v>
      </c>
      <c r="M2056" s="3">
        <v>160.15</v>
      </c>
      <c r="N2056" s="1" t="s">
        <v>21</v>
      </c>
      <c r="O2056" s="1" t="s">
        <v>44</v>
      </c>
    </row>
    <row r="2057" spans="1:15" x14ac:dyDescent="0.3">
      <c r="A2057" s="1" t="s">
        <v>5485</v>
      </c>
      <c r="B2057" s="2">
        <v>44913</v>
      </c>
      <c r="C2057" s="1" t="s">
        <v>6666</v>
      </c>
      <c r="D2057" s="1" t="s">
        <v>107</v>
      </c>
      <c r="E2057">
        <v>2022</v>
      </c>
      <c r="F2057" s="1" t="s">
        <v>2035</v>
      </c>
      <c r="G2057" s="1" t="s">
        <v>3864</v>
      </c>
      <c r="H2057" s="1" t="s">
        <v>2110</v>
      </c>
      <c r="I2057" s="1" t="s">
        <v>5097</v>
      </c>
      <c r="J2057" s="1" t="s">
        <v>87</v>
      </c>
      <c r="K2057" s="3">
        <v>5.57</v>
      </c>
      <c r="L2057">
        <v>1</v>
      </c>
      <c r="M2057" s="3">
        <v>5.57</v>
      </c>
      <c r="N2057" s="1" t="s">
        <v>29</v>
      </c>
      <c r="O2057" s="1" t="s">
        <v>22</v>
      </c>
    </row>
    <row r="2058" spans="1:15" x14ac:dyDescent="0.3">
      <c r="A2058" s="1" t="s">
        <v>5486</v>
      </c>
      <c r="B2058" s="2">
        <v>45432</v>
      </c>
      <c r="C2058" s="1" t="s">
        <v>6667</v>
      </c>
      <c r="D2058" s="1" t="s">
        <v>46</v>
      </c>
      <c r="E2058">
        <v>2024</v>
      </c>
      <c r="F2058" s="1" t="s">
        <v>123</v>
      </c>
      <c r="G2058" s="1" t="s">
        <v>3611</v>
      </c>
      <c r="H2058" s="1" t="s">
        <v>2053</v>
      </c>
      <c r="I2058" s="1" t="s">
        <v>5328</v>
      </c>
      <c r="J2058" s="1" t="s">
        <v>87</v>
      </c>
      <c r="K2058" s="3">
        <v>47.42</v>
      </c>
      <c r="L2058">
        <v>3</v>
      </c>
      <c r="M2058" s="3">
        <v>142.26</v>
      </c>
      <c r="N2058" s="1" t="s">
        <v>29</v>
      </c>
      <c r="O2058" s="1" t="s">
        <v>22</v>
      </c>
    </row>
    <row r="2059" spans="1:15" x14ac:dyDescent="0.3">
      <c r="A2059" s="1" t="s">
        <v>5487</v>
      </c>
      <c r="B2059" s="2">
        <v>45666</v>
      </c>
      <c r="C2059" s="1" t="s">
        <v>6672</v>
      </c>
      <c r="D2059" s="1" t="s">
        <v>210</v>
      </c>
      <c r="E2059">
        <v>2025</v>
      </c>
      <c r="F2059" s="1" t="s">
        <v>1304</v>
      </c>
      <c r="G2059" s="1" t="s">
        <v>5488</v>
      </c>
      <c r="H2059" s="1" t="s">
        <v>416</v>
      </c>
      <c r="I2059" s="1" t="s">
        <v>3411</v>
      </c>
      <c r="J2059" s="1" t="s">
        <v>20</v>
      </c>
      <c r="K2059" s="3">
        <v>40.42</v>
      </c>
      <c r="L2059">
        <v>4</v>
      </c>
      <c r="M2059" s="3">
        <v>161.68</v>
      </c>
      <c r="N2059" s="1" t="s">
        <v>6669</v>
      </c>
      <c r="O2059" s="1" t="s">
        <v>22</v>
      </c>
    </row>
    <row r="2060" spans="1:15" x14ac:dyDescent="0.3">
      <c r="A2060" s="1" t="s">
        <v>5489</v>
      </c>
      <c r="B2060" s="2">
        <v>45193</v>
      </c>
      <c r="C2060" s="1" t="s">
        <v>6666</v>
      </c>
      <c r="D2060" s="1" t="s">
        <v>60</v>
      </c>
      <c r="E2060">
        <v>2023</v>
      </c>
      <c r="F2060" s="1" t="s">
        <v>1422</v>
      </c>
      <c r="G2060" s="1" t="s">
        <v>2466</v>
      </c>
      <c r="H2060" s="1" t="s">
        <v>2877</v>
      </c>
      <c r="I2060" s="1" t="s">
        <v>3872</v>
      </c>
      <c r="J2060" s="1" t="s">
        <v>20</v>
      </c>
      <c r="K2060" s="3">
        <v>25.78</v>
      </c>
      <c r="L2060">
        <v>3</v>
      </c>
      <c r="M2060" s="3">
        <v>77.34</v>
      </c>
      <c r="N2060" s="1" t="s">
        <v>21</v>
      </c>
      <c r="O2060" s="1" t="s">
        <v>37</v>
      </c>
    </row>
    <row r="2061" spans="1:15" x14ac:dyDescent="0.3">
      <c r="A2061" s="1" t="s">
        <v>5490</v>
      </c>
      <c r="B2061" s="2">
        <v>45196</v>
      </c>
      <c r="C2061" s="1" t="s">
        <v>6670</v>
      </c>
      <c r="D2061" s="1" t="s">
        <v>60</v>
      </c>
      <c r="E2061">
        <v>2023</v>
      </c>
      <c r="F2061" s="1" t="s">
        <v>4823</v>
      </c>
      <c r="G2061" s="1" t="s">
        <v>5441</v>
      </c>
      <c r="H2061" s="1" t="s">
        <v>319</v>
      </c>
      <c r="I2061" s="1" t="s">
        <v>320</v>
      </c>
      <c r="J2061" s="1" t="s">
        <v>20</v>
      </c>
      <c r="K2061" s="3">
        <v>28.02</v>
      </c>
      <c r="L2061">
        <v>4</v>
      </c>
      <c r="M2061" s="3">
        <v>112.08</v>
      </c>
      <c r="N2061" s="1" t="s">
        <v>21</v>
      </c>
      <c r="O2061" s="1" t="s">
        <v>22</v>
      </c>
    </row>
    <row r="2062" spans="1:15" x14ac:dyDescent="0.3">
      <c r="A2062" s="1" t="s">
        <v>5491</v>
      </c>
      <c r="B2062" s="2">
        <v>45152</v>
      </c>
      <c r="C2062" s="1" t="s">
        <v>6667</v>
      </c>
      <c r="D2062" s="1" t="s">
        <v>90</v>
      </c>
      <c r="E2062">
        <v>2023</v>
      </c>
      <c r="F2062" s="1" t="s">
        <v>1966</v>
      </c>
      <c r="G2062" s="1" t="s">
        <v>1967</v>
      </c>
      <c r="H2062" s="1" t="s">
        <v>2493</v>
      </c>
      <c r="I2062" s="1" t="s">
        <v>5492</v>
      </c>
      <c r="J2062" s="1" t="s">
        <v>20</v>
      </c>
      <c r="K2062" s="3">
        <v>18.670000000000002</v>
      </c>
      <c r="L2062">
        <v>5</v>
      </c>
      <c r="M2062" s="3">
        <v>93.35</v>
      </c>
      <c r="N2062" s="1" t="s">
        <v>21</v>
      </c>
      <c r="O2062" s="1" t="s">
        <v>37</v>
      </c>
    </row>
    <row r="2063" spans="1:15" x14ac:dyDescent="0.3">
      <c r="A2063" s="1" t="s">
        <v>5493</v>
      </c>
      <c r="B2063" s="2">
        <v>45071</v>
      </c>
      <c r="C2063" s="1" t="s">
        <v>6672</v>
      </c>
      <c r="D2063" s="1" t="s">
        <v>46</v>
      </c>
      <c r="E2063">
        <v>2023</v>
      </c>
      <c r="F2063" s="1" t="s">
        <v>463</v>
      </c>
      <c r="G2063" s="1" t="s">
        <v>5494</v>
      </c>
      <c r="H2063" s="1" t="s">
        <v>1821</v>
      </c>
      <c r="I2063" s="1" t="s">
        <v>1822</v>
      </c>
      <c r="J2063" s="1" t="s">
        <v>20</v>
      </c>
      <c r="K2063" s="3">
        <v>25.33</v>
      </c>
      <c r="L2063">
        <v>1</v>
      </c>
      <c r="M2063" s="3">
        <v>25.33</v>
      </c>
      <c r="N2063" s="1" t="s">
        <v>21</v>
      </c>
      <c r="O2063" s="1" t="s">
        <v>37</v>
      </c>
    </row>
    <row r="2064" spans="1:15" x14ac:dyDescent="0.3">
      <c r="A2064" s="1" t="s">
        <v>5495</v>
      </c>
      <c r="B2064" s="2">
        <v>45454</v>
      </c>
      <c r="C2064" s="1" t="s">
        <v>6671</v>
      </c>
      <c r="D2064" s="1" t="s">
        <v>24</v>
      </c>
      <c r="E2064">
        <v>2024</v>
      </c>
      <c r="F2064" s="1" t="s">
        <v>2644</v>
      </c>
      <c r="G2064" s="1" t="s">
        <v>3316</v>
      </c>
      <c r="H2064" s="1" t="s">
        <v>2779</v>
      </c>
      <c r="I2064" s="1" t="s">
        <v>3514</v>
      </c>
      <c r="J2064" s="1" t="s">
        <v>70</v>
      </c>
      <c r="K2064" s="3">
        <v>18.059999999999999</v>
      </c>
      <c r="L2064">
        <v>5</v>
      </c>
      <c r="M2064" s="3">
        <v>90.3</v>
      </c>
      <c r="N2064" s="1" t="s">
        <v>21</v>
      </c>
      <c r="O2064" s="1" t="s">
        <v>22</v>
      </c>
    </row>
    <row r="2065" spans="1:15" x14ac:dyDescent="0.3">
      <c r="A2065" s="1" t="s">
        <v>5496</v>
      </c>
      <c r="B2065" s="2">
        <v>45653</v>
      </c>
      <c r="C2065" s="1" t="s">
        <v>6668</v>
      </c>
      <c r="D2065" s="1" t="s">
        <v>107</v>
      </c>
      <c r="E2065">
        <v>2024</v>
      </c>
      <c r="F2065" s="1" t="s">
        <v>1588</v>
      </c>
      <c r="G2065" s="1" t="s">
        <v>3741</v>
      </c>
      <c r="H2065" s="1" t="s">
        <v>2872</v>
      </c>
      <c r="I2065" s="1" t="s">
        <v>2873</v>
      </c>
      <c r="J2065" s="1" t="s">
        <v>51</v>
      </c>
      <c r="K2065" s="3">
        <v>22.62</v>
      </c>
      <c r="L2065">
        <v>4</v>
      </c>
      <c r="M2065" s="3">
        <v>90.48</v>
      </c>
      <c r="N2065" s="1" t="s">
        <v>88</v>
      </c>
      <c r="O2065" s="1" t="s">
        <v>37</v>
      </c>
    </row>
    <row r="2066" spans="1:15" x14ac:dyDescent="0.3">
      <c r="A2066" s="1" t="s">
        <v>5497</v>
      </c>
      <c r="B2066" s="2">
        <v>45069</v>
      </c>
      <c r="C2066" s="1" t="s">
        <v>6671</v>
      </c>
      <c r="D2066" s="1" t="s">
        <v>46</v>
      </c>
      <c r="E2066">
        <v>2023</v>
      </c>
      <c r="F2066" s="1" t="s">
        <v>2035</v>
      </c>
      <c r="G2066" s="1" t="s">
        <v>5281</v>
      </c>
      <c r="H2066" s="1" t="s">
        <v>355</v>
      </c>
      <c r="I2066" s="1" t="s">
        <v>2558</v>
      </c>
      <c r="J2066" s="1" t="s">
        <v>20</v>
      </c>
      <c r="K2066" s="3">
        <v>26.39</v>
      </c>
      <c r="L2066">
        <v>2</v>
      </c>
      <c r="M2066" s="3">
        <v>52.78</v>
      </c>
      <c r="N2066" s="1" t="s">
        <v>21</v>
      </c>
      <c r="O2066" s="1" t="s">
        <v>193</v>
      </c>
    </row>
    <row r="2067" spans="1:15" x14ac:dyDescent="0.3">
      <c r="A2067" s="1" t="s">
        <v>5498</v>
      </c>
      <c r="B2067" s="2">
        <v>45551</v>
      </c>
      <c r="C2067" s="1" t="s">
        <v>6667</v>
      </c>
      <c r="D2067" s="1" t="s">
        <v>60</v>
      </c>
      <c r="E2067">
        <v>2024</v>
      </c>
      <c r="F2067" s="1" t="s">
        <v>538</v>
      </c>
      <c r="G2067" s="1" t="s">
        <v>539</v>
      </c>
      <c r="H2067" s="1" t="s">
        <v>141</v>
      </c>
      <c r="I2067" s="1" t="s">
        <v>142</v>
      </c>
      <c r="J2067" s="1" t="s">
        <v>20</v>
      </c>
      <c r="K2067" s="3">
        <v>50.81</v>
      </c>
      <c r="L2067">
        <v>3</v>
      </c>
      <c r="M2067" s="3">
        <v>152.43</v>
      </c>
      <c r="N2067" s="1" t="s">
        <v>21</v>
      </c>
      <c r="O2067" s="1" t="s">
        <v>22</v>
      </c>
    </row>
    <row r="2068" spans="1:15" x14ac:dyDescent="0.3">
      <c r="A2068" s="1" t="s">
        <v>5499</v>
      </c>
      <c r="B2068" s="2">
        <v>45357</v>
      </c>
      <c r="C2068" s="1" t="s">
        <v>6670</v>
      </c>
      <c r="D2068" s="1" t="s">
        <v>15</v>
      </c>
      <c r="E2068">
        <v>2024</v>
      </c>
      <c r="F2068" s="1" t="s">
        <v>921</v>
      </c>
      <c r="G2068" s="1" t="s">
        <v>2851</v>
      </c>
      <c r="H2068" s="1" t="s">
        <v>2074</v>
      </c>
      <c r="I2068" s="1" t="s">
        <v>3700</v>
      </c>
      <c r="J2068" s="1" t="s">
        <v>87</v>
      </c>
      <c r="K2068" s="3">
        <v>19.93</v>
      </c>
      <c r="L2068">
        <v>3</v>
      </c>
      <c r="M2068" s="3">
        <v>59.79</v>
      </c>
      <c r="N2068" s="1" t="s">
        <v>88</v>
      </c>
      <c r="O2068" s="1" t="s">
        <v>22</v>
      </c>
    </row>
    <row r="2069" spans="1:15" x14ac:dyDescent="0.3">
      <c r="A2069" s="1" t="s">
        <v>5500</v>
      </c>
      <c r="B2069" s="2">
        <v>45043</v>
      </c>
      <c r="C2069" s="1" t="s">
        <v>6672</v>
      </c>
      <c r="D2069" s="1" t="s">
        <v>82</v>
      </c>
      <c r="E2069">
        <v>2023</v>
      </c>
      <c r="F2069" s="1" t="s">
        <v>1163</v>
      </c>
      <c r="G2069" s="1" t="s">
        <v>3066</v>
      </c>
      <c r="H2069" s="1" t="s">
        <v>2019</v>
      </c>
      <c r="I2069" s="1" t="s">
        <v>2917</v>
      </c>
      <c r="J2069" s="1" t="s">
        <v>20</v>
      </c>
      <c r="K2069" s="3">
        <v>42.74</v>
      </c>
      <c r="L2069">
        <v>4</v>
      </c>
      <c r="M2069" s="3">
        <v>170.96</v>
      </c>
      <c r="N2069" s="1" t="s">
        <v>6669</v>
      </c>
      <c r="O2069" s="1" t="s">
        <v>80</v>
      </c>
    </row>
    <row r="2070" spans="1:15" x14ac:dyDescent="0.3">
      <c r="A2070" s="1" t="s">
        <v>5501</v>
      </c>
      <c r="B2070" s="2">
        <v>45255</v>
      </c>
      <c r="C2070" s="1" t="s">
        <v>6673</v>
      </c>
      <c r="D2070" s="1" t="s">
        <v>54</v>
      </c>
      <c r="E2070">
        <v>2023</v>
      </c>
      <c r="F2070" s="1" t="s">
        <v>1588</v>
      </c>
      <c r="G2070" s="1" t="s">
        <v>4198</v>
      </c>
      <c r="H2070" s="1" t="s">
        <v>752</v>
      </c>
      <c r="I2070" s="1" t="s">
        <v>4464</v>
      </c>
      <c r="J2070" s="1" t="s">
        <v>51</v>
      </c>
      <c r="K2070" s="3">
        <v>34.96</v>
      </c>
      <c r="L2070">
        <v>4</v>
      </c>
      <c r="M2070" s="3">
        <v>139.84</v>
      </c>
      <c r="N2070" s="1" t="s">
        <v>88</v>
      </c>
      <c r="O2070" s="1" t="s">
        <v>44</v>
      </c>
    </row>
    <row r="2071" spans="1:15" x14ac:dyDescent="0.3">
      <c r="A2071" s="1" t="s">
        <v>5502</v>
      </c>
      <c r="B2071" s="2">
        <v>45547</v>
      </c>
      <c r="C2071" s="1" t="s">
        <v>6672</v>
      </c>
      <c r="D2071" s="1" t="s">
        <v>60</v>
      </c>
      <c r="E2071">
        <v>2024</v>
      </c>
      <c r="F2071" s="1" t="s">
        <v>5503</v>
      </c>
      <c r="G2071" s="1" t="s">
        <v>5504</v>
      </c>
      <c r="H2071" s="1" t="s">
        <v>1571</v>
      </c>
      <c r="I2071" s="1" t="s">
        <v>1572</v>
      </c>
      <c r="J2071" s="1" t="s">
        <v>51</v>
      </c>
      <c r="K2071" s="3">
        <v>28.13</v>
      </c>
      <c r="L2071">
        <v>2</v>
      </c>
      <c r="M2071" s="3">
        <v>56.26</v>
      </c>
      <c r="N2071" s="1" t="s">
        <v>21</v>
      </c>
      <c r="O2071" s="1" t="s">
        <v>30</v>
      </c>
    </row>
    <row r="2072" spans="1:15" x14ac:dyDescent="0.3">
      <c r="A2072" s="1" t="s">
        <v>5505</v>
      </c>
      <c r="B2072" s="2">
        <v>45510</v>
      </c>
      <c r="C2072" s="1" t="s">
        <v>6671</v>
      </c>
      <c r="D2072" s="1" t="s">
        <v>90</v>
      </c>
      <c r="E2072">
        <v>2024</v>
      </c>
      <c r="F2072" s="1" t="s">
        <v>3403</v>
      </c>
      <c r="G2072" s="1" t="s">
        <v>3404</v>
      </c>
      <c r="H2072" s="1" t="s">
        <v>393</v>
      </c>
      <c r="I2072" s="1" t="s">
        <v>394</v>
      </c>
      <c r="J2072" s="1" t="s">
        <v>20</v>
      </c>
      <c r="K2072" s="3">
        <v>35.71</v>
      </c>
      <c r="L2072">
        <v>2</v>
      </c>
      <c r="M2072" s="3">
        <v>71.42</v>
      </c>
      <c r="N2072" s="1" t="s">
        <v>6669</v>
      </c>
      <c r="O2072" s="1" t="s">
        <v>95</v>
      </c>
    </row>
    <row r="2073" spans="1:15" x14ac:dyDescent="0.3">
      <c r="A2073" s="1" t="s">
        <v>5506</v>
      </c>
      <c r="B2073" s="2">
        <v>44877</v>
      </c>
      <c r="C2073" s="1" t="s">
        <v>6673</v>
      </c>
      <c r="D2073" s="1" t="s">
        <v>54</v>
      </c>
      <c r="E2073">
        <v>2022</v>
      </c>
      <c r="F2073" s="1" t="s">
        <v>2491</v>
      </c>
      <c r="G2073" s="1" t="s">
        <v>2538</v>
      </c>
      <c r="H2073" s="1" t="s">
        <v>1021</v>
      </c>
      <c r="I2073" s="1" t="s">
        <v>1022</v>
      </c>
      <c r="J2073" s="1" t="s">
        <v>20</v>
      </c>
      <c r="K2073" s="3">
        <v>19.64</v>
      </c>
      <c r="L2073">
        <v>2</v>
      </c>
      <c r="M2073" s="3">
        <v>39.28</v>
      </c>
      <c r="N2073" s="1" t="s">
        <v>6669</v>
      </c>
      <c r="O2073" s="1" t="s">
        <v>80</v>
      </c>
    </row>
    <row r="2074" spans="1:15" x14ac:dyDescent="0.3">
      <c r="A2074" s="1" t="s">
        <v>5507</v>
      </c>
      <c r="B2074" s="2">
        <v>45567</v>
      </c>
      <c r="C2074" s="1" t="s">
        <v>6670</v>
      </c>
      <c r="D2074" s="1" t="s">
        <v>133</v>
      </c>
      <c r="E2074">
        <v>2024</v>
      </c>
      <c r="F2074" s="1" t="s">
        <v>898</v>
      </c>
      <c r="G2074" s="1" t="s">
        <v>5508</v>
      </c>
      <c r="H2074" s="1" t="s">
        <v>1007</v>
      </c>
      <c r="I2074" s="1" t="s">
        <v>1008</v>
      </c>
      <c r="J2074" s="1" t="s">
        <v>20</v>
      </c>
      <c r="K2074" s="3">
        <v>34.090000000000003</v>
      </c>
      <c r="L2074">
        <v>4</v>
      </c>
      <c r="M2074" s="3">
        <v>136.36000000000001</v>
      </c>
      <c r="N2074" s="1" t="s">
        <v>29</v>
      </c>
      <c r="O2074" s="1" t="s">
        <v>30</v>
      </c>
    </row>
    <row r="2075" spans="1:15" x14ac:dyDescent="0.3">
      <c r="A2075" s="1" t="s">
        <v>5509</v>
      </c>
      <c r="B2075" s="2">
        <v>45573</v>
      </c>
      <c r="C2075" s="1" t="s">
        <v>6671</v>
      </c>
      <c r="D2075" s="1" t="s">
        <v>133</v>
      </c>
      <c r="E2075">
        <v>2024</v>
      </c>
      <c r="F2075" s="1" t="s">
        <v>1691</v>
      </c>
      <c r="G2075" s="1" t="s">
        <v>3674</v>
      </c>
      <c r="H2075" s="1" t="s">
        <v>678</v>
      </c>
      <c r="I2075" s="1" t="s">
        <v>679</v>
      </c>
      <c r="J2075" s="1" t="s">
        <v>51</v>
      </c>
      <c r="K2075" s="3">
        <v>28.28</v>
      </c>
      <c r="L2075">
        <v>3</v>
      </c>
      <c r="M2075" s="3">
        <v>84.84</v>
      </c>
      <c r="N2075" s="1" t="s">
        <v>21</v>
      </c>
      <c r="O2075" s="1" t="s">
        <v>95</v>
      </c>
    </row>
    <row r="2076" spans="1:15" x14ac:dyDescent="0.3">
      <c r="A2076" s="1" t="s">
        <v>5510</v>
      </c>
      <c r="B2076" s="2">
        <v>45801</v>
      </c>
      <c r="C2076" s="1" t="s">
        <v>6673</v>
      </c>
      <c r="D2076" s="1" t="s">
        <v>46</v>
      </c>
      <c r="E2076">
        <v>2025</v>
      </c>
      <c r="F2076" s="1" t="s">
        <v>854</v>
      </c>
      <c r="G2076" s="1" t="s">
        <v>4838</v>
      </c>
      <c r="H2076" s="1" t="s">
        <v>593</v>
      </c>
      <c r="I2076" s="1" t="s">
        <v>2923</v>
      </c>
      <c r="J2076" s="1" t="s">
        <v>20</v>
      </c>
      <c r="K2076" s="3">
        <v>45.23</v>
      </c>
      <c r="L2076">
        <v>2</v>
      </c>
      <c r="M2076" s="3">
        <v>90.46</v>
      </c>
      <c r="N2076" s="1" t="s">
        <v>21</v>
      </c>
      <c r="O2076" s="1" t="s">
        <v>44</v>
      </c>
    </row>
    <row r="2077" spans="1:15" x14ac:dyDescent="0.3">
      <c r="A2077" s="1" t="s">
        <v>5511</v>
      </c>
      <c r="B2077" s="2">
        <v>45170</v>
      </c>
      <c r="C2077" s="1" t="s">
        <v>6668</v>
      </c>
      <c r="D2077" s="1" t="s">
        <v>60</v>
      </c>
      <c r="E2077">
        <v>2023</v>
      </c>
      <c r="F2077" s="1" t="s">
        <v>2554</v>
      </c>
      <c r="G2077" s="1" t="s">
        <v>2555</v>
      </c>
      <c r="H2077" s="1" t="s">
        <v>1319</v>
      </c>
      <c r="I2077" s="1" t="s">
        <v>1320</v>
      </c>
      <c r="J2077" s="1" t="s">
        <v>70</v>
      </c>
      <c r="K2077" s="3">
        <v>41.42</v>
      </c>
      <c r="L2077">
        <v>2</v>
      </c>
      <c r="M2077" s="3">
        <v>82.84</v>
      </c>
      <c r="N2077" s="1" t="s">
        <v>6669</v>
      </c>
      <c r="O2077" s="1" t="s">
        <v>95</v>
      </c>
    </row>
    <row r="2078" spans="1:15" x14ac:dyDescent="0.3">
      <c r="A2078" s="1" t="s">
        <v>5512</v>
      </c>
      <c r="B2078" s="2">
        <v>45121</v>
      </c>
      <c r="C2078" s="1" t="s">
        <v>6668</v>
      </c>
      <c r="D2078" s="1" t="s">
        <v>32</v>
      </c>
      <c r="E2078">
        <v>2023</v>
      </c>
      <c r="F2078" s="1" t="s">
        <v>5513</v>
      </c>
      <c r="G2078" s="1" t="s">
        <v>5514</v>
      </c>
      <c r="H2078" s="1" t="s">
        <v>3733</v>
      </c>
      <c r="I2078" s="1" t="s">
        <v>5515</v>
      </c>
      <c r="J2078" s="1" t="s">
        <v>87</v>
      </c>
      <c r="K2078" s="3">
        <v>8.3000000000000007</v>
      </c>
      <c r="L2078">
        <v>4</v>
      </c>
      <c r="M2078" s="3">
        <v>33.200000000000003</v>
      </c>
      <c r="N2078" s="1" t="s">
        <v>88</v>
      </c>
      <c r="O2078" s="1" t="s">
        <v>22</v>
      </c>
    </row>
    <row r="2079" spans="1:15" x14ac:dyDescent="0.3">
      <c r="A2079" s="1" t="s">
        <v>5516</v>
      </c>
      <c r="B2079" s="2">
        <v>45280</v>
      </c>
      <c r="C2079" s="1" t="s">
        <v>6670</v>
      </c>
      <c r="D2079" s="1" t="s">
        <v>107</v>
      </c>
      <c r="E2079">
        <v>2023</v>
      </c>
      <c r="F2079" s="1" t="s">
        <v>737</v>
      </c>
      <c r="G2079" s="1" t="s">
        <v>1629</v>
      </c>
      <c r="H2079" s="1" t="s">
        <v>2678</v>
      </c>
      <c r="I2079" s="1" t="s">
        <v>2679</v>
      </c>
      <c r="J2079" s="1" t="s">
        <v>51</v>
      </c>
      <c r="K2079" s="3">
        <v>48.35</v>
      </c>
      <c r="L2079">
        <v>3</v>
      </c>
      <c r="M2079" s="3">
        <v>145.05000000000001</v>
      </c>
      <c r="N2079" s="1" t="s">
        <v>88</v>
      </c>
      <c r="O2079" s="1" t="s">
        <v>44</v>
      </c>
    </row>
    <row r="2080" spans="1:15" x14ac:dyDescent="0.3">
      <c r="A2080" s="1" t="s">
        <v>5517</v>
      </c>
      <c r="B2080" s="2">
        <v>45087</v>
      </c>
      <c r="C2080" s="1" t="s">
        <v>6673</v>
      </c>
      <c r="D2080" s="1" t="s">
        <v>24</v>
      </c>
      <c r="E2080">
        <v>2023</v>
      </c>
      <c r="F2080" s="1" t="s">
        <v>524</v>
      </c>
      <c r="G2080" s="1" t="s">
        <v>5518</v>
      </c>
      <c r="H2080" s="1" t="s">
        <v>4704</v>
      </c>
      <c r="I2080" s="1" t="s">
        <v>4705</v>
      </c>
      <c r="J2080" s="1" t="s">
        <v>51</v>
      </c>
      <c r="K2080" s="3">
        <v>11.67</v>
      </c>
      <c r="L2080">
        <v>4</v>
      </c>
      <c r="M2080" s="3">
        <v>46.68</v>
      </c>
      <c r="N2080" s="1" t="s">
        <v>29</v>
      </c>
      <c r="O2080" s="1" t="s">
        <v>37</v>
      </c>
    </row>
    <row r="2081" spans="1:15" x14ac:dyDescent="0.3">
      <c r="A2081" s="1" t="s">
        <v>5519</v>
      </c>
      <c r="B2081" s="2">
        <v>45483</v>
      </c>
      <c r="C2081" s="1" t="s">
        <v>6670</v>
      </c>
      <c r="D2081" s="1" t="s">
        <v>32</v>
      </c>
      <c r="E2081">
        <v>2024</v>
      </c>
      <c r="F2081" s="1" t="s">
        <v>5520</v>
      </c>
      <c r="G2081" s="1" t="s">
        <v>5521</v>
      </c>
      <c r="H2081" s="1" t="s">
        <v>2213</v>
      </c>
      <c r="I2081" s="1" t="s">
        <v>4447</v>
      </c>
      <c r="J2081" s="1" t="s">
        <v>70</v>
      </c>
      <c r="K2081" s="3">
        <v>35.19</v>
      </c>
      <c r="L2081">
        <v>5</v>
      </c>
      <c r="M2081" s="3">
        <v>175.95</v>
      </c>
      <c r="N2081" s="1" t="s">
        <v>29</v>
      </c>
      <c r="O2081" s="1" t="s">
        <v>22</v>
      </c>
    </row>
    <row r="2082" spans="1:15" x14ac:dyDescent="0.3">
      <c r="A2082" s="1" t="s">
        <v>5522</v>
      </c>
      <c r="B2082" s="2">
        <v>45299</v>
      </c>
      <c r="C2082" s="1" t="s">
        <v>6667</v>
      </c>
      <c r="D2082" s="1" t="s">
        <v>210</v>
      </c>
      <c r="E2082">
        <v>2024</v>
      </c>
      <c r="F2082" s="1" t="s">
        <v>200</v>
      </c>
      <c r="G2082" s="1" t="s">
        <v>5523</v>
      </c>
      <c r="H2082" s="1" t="s">
        <v>831</v>
      </c>
      <c r="I2082" s="1" t="s">
        <v>5524</v>
      </c>
      <c r="J2082" s="1" t="s">
        <v>87</v>
      </c>
      <c r="K2082" s="3">
        <v>47.44</v>
      </c>
      <c r="L2082">
        <v>3</v>
      </c>
      <c r="M2082" s="3">
        <v>142.32</v>
      </c>
      <c r="N2082" s="1" t="s">
        <v>29</v>
      </c>
      <c r="O2082" s="1" t="s">
        <v>30</v>
      </c>
    </row>
    <row r="2083" spans="1:15" x14ac:dyDescent="0.3">
      <c r="A2083" s="1" t="s">
        <v>5525</v>
      </c>
      <c r="B2083" s="2">
        <v>44862</v>
      </c>
      <c r="C2083" s="1" t="s">
        <v>6668</v>
      </c>
      <c r="D2083" s="1" t="s">
        <v>133</v>
      </c>
      <c r="E2083">
        <v>2022</v>
      </c>
      <c r="F2083" s="1" t="s">
        <v>179</v>
      </c>
      <c r="G2083" s="1" t="s">
        <v>180</v>
      </c>
      <c r="H2083" s="1" t="s">
        <v>1194</v>
      </c>
      <c r="I2083" s="1" t="s">
        <v>5526</v>
      </c>
      <c r="J2083" s="1" t="s">
        <v>70</v>
      </c>
      <c r="K2083" s="3">
        <v>39.909999999999997</v>
      </c>
      <c r="L2083">
        <v>4</v>
      </c>
      <c r="M2083" s="3">
        <v>159.63999999999999</v>
      </c>
      <c r="N2083" s="1" t="s">
        <v>21</v>
      </c>
      <c r="O2083" s="1" t="s">
        <v>37</v>
      </c>
    </row>
    <row r="2084" spans="1:15" x14ac:dyDescent="0.3">
      <c r="A2084" s="1" t="s">
        <v>5527</v>
      </c>
      <c r="B2084" s="2">
        <v>45783</v>
      </c>
      <c r="C2084" s="1" t="s">
        <v>6671</v>
      </c>
      <c r="D2084" s="1" t="s">
        <v>46</v>
      </c>
      <c r="E2084">
        <v>2025</v>
      </c>
      <c r="F2084" s="1" t="s">
        <v>3690</v>
      </c>
      <c r="G2084" s="1" t="s">
        <v>3691</v>
      </c>
      <c r="H2084" s="1" t="s">
        <v>3666</v>
      </c>
      <c r="I2084" s="1" t="s">
        <v>4123</v>
      </c>
      <c r="J2084" s="1" t="s">
        <v>87</v>
      </c>
      <c r="K2084" s="3">
        <v>36.590000000000003</v>
      </c>
      <c r="L2084">
        <v>1</v>
      </c>
      <c r="M2084" s="3">
        <v>36.590000000000003</v>
      </c>
      <c r="N2084" s="1" t="s">
        <v>29</v>
      </c>
      <c r="O2084" s="1" t="s">
        <v>37</v>
      </c>
    </row>
    <row r="2085" spans="1:15" x14ac:dyDescent="0.3">
      <c r="A2085" s="1" t="s">
        <v>5528</v>
      </c>
      <c r="B2085" s="2">
        <v>44811</v>
      </c>
      <c r="C2085" s="1" t="s">
        <v>6670</v>
      </c>
      <c r="D2085" s="1" t="s">
        <v>60</v>
      </c>
      <c r="E2085">
        <v>2022</v>
      </c>
      <c r="F2085" s="1" t="s">
        <v>4767</v>
      </c>
      <c r="G2085" s="1" t="s">
        <v>4768</v>
      </c>
      <c r="H2085" s="1" t="s">
        <v>1373</v>
      </c>
      <c r="I2085" s="1" t="s">
        <v>3805</v>
      </c>
      <c r="J2085" s="1" t="s">
        <v>20</v>
      </c>
      <c r="K2085" s="3">
        <v>41.22</v>
      </c>
      <c r="L2085">
        <v>1</v>
      </c>
      <c r="M2085" s="3">
        <v>41.22</v>
      </c>
      <c r="N2085" s="1" t="s">
        <v>29</v>
      </c>
      <c r="O2085" s="1" t="s">
        <v>193</v>
      </c>
    </row>
    <row r="2086" spans="1:15" x14ac:dyDescent="0.3">
      <c r="A2086" s="1" t="s">
        <v>5529</v>
      </c>
      <c r="B2086" s="2">
        <v>45370</v>
      </c>
      <c r="C2086" s="1" t="s">
        <v>6671</v>
      </c>
      <c r="D2086" s="1" t="s">
        <v>15</v>
      </c>
      <c r="E2086">
        <v>2024</v>
      </c>
      <c r="F2086" s="1" t="s">
        <v>2554</v>
      </c>
      <c r="G2086" s="1" t="s">
        <v>2555</v>
      </c>
      <c r="H2086" s="1" t="s">
        <v>213</v>
      </c>
      <c r="I2086" s="1" t="s">
        <v>1774</v>
      </c>
      <c r="J2086" s="1" t="s">
        <v>20</v>
      </c>
      <c r="K2086" s="3">
        <v>25.31</v>
      </c>
      <c r="L2086">
        <v>2</v>
      </c>
      <c r="M2086" s="3">
        <v>50.62</v>
      </c>
      <c r="N2086" s="1" t="s">
        <v>88</v>
      </c>
      <c r="O2086" s="1" t="s">
        <v>193</v>
      </c>
    </row>
    <row r="2087" spans="1:15" x14ac:dyDescent="0.3">
      <c r="A2087" s="1" t="s">
        <v>5530</v>
      </c>
      <c r="B2087" s="2">
        <v>45491</v>
      </c>
      <c r="C2087" s="1" t="s">
        <v>6672</v>
      </c>
      <c r="D2087" s="1" t="s">
        <v>32</v>
      </c>
      <c r="E2087">
        <v>2024</v>
      </c>
      <c r="F2087" s="1" t="s">
        <v>3109</v>
      </c>
      <c r="G2087" s="1" t="s">
        <v>4289</v>
      </c>
      <c r="H2087" s="1" t="s">
        <v>4527</v>
      </c>
      <c r="I2087" s="1" t="s">
        <v>5531</v>
      </c>
      <c r="J2087" s="1" t="s">
        <v>51</v>
      </c>
      <c r="K2087" s="3">
        <v>28.21</v>
      </c>
      <c r="L2087">
        <v>3</v>
      </c>
      <c r="M2087" s="3">
        <v>84.63</v>
      </c>
      <c r="N2087" s="1" t="s">
        <v>88</v>
      </c>
      <c r="O2087" s="1" t="s">
        <v>22</v>
      </c>
    </row>
    <row r="2088" spans="1:15" x14ac:dyDescent="0.3">
      <c r="A2088" s="1" t="s">
        <v>5532</v>
      </c>
      <c r="B2088" s="2">
        <v>45506</v>
      </c>
      <c r="C2088" s="1" t="s">
        <v>6668</v>
      </c>
      <c r="D2088" s="1" t="s">
        <v>90</v>
      </c>
      <c r="E2088">
        <v>2024</v>
      </c>
      <c r="F2088" s="1" t="s">
        <v>2154</v>
      </c>
      <c r="G2088" s="1" t="s">
        <v>3548</v>
      </c>
      <c r="H2088" s="1" t="s">
        <v>2787</v>
      </c>
      <c r="I2088" s="1" t="s">
        <v>2788</v>
      </c>
      <c r="J2088" s="1" t="s">
        <v>70</v>
      </c>
      <c r="K2088" s="3">
        <v>18.3</v>
      </c>
      <c r="L2088">
        <v>5</v>
      </c>
      <c r="M2088" s="3">
        <v>91.5</v>
      </c>
      <c r="N2088" s="1" t="s">
        <v>6669</v>
      </c>
      <c r="O2088" s="1" t="s">
        <v>80</v>
      </c>
    </row>
    <row r="2089" spans="1:15" x14ac:dyDescent="0.3">
      <c r="A2089" s="1" t="s">
        <v>5533</v>
      </c>
      <c r="B2089" s="2">
        <v>44980</v>
      </c>
      <c r="C2089" s="1" t="s">
        <v>6672</v>
      </c>
      <c r="D2089" s="1" t="s">
        <v>39</v>
      </c>
      <c r="E2089">
        <v>2023</v>
      </c>
      <c r="F2089" s="1" t="s">
        <v>2932</v>
      </c>
      <c r="G2089" s="1" t="s">
        <v>2933</v>
      </c>
      <c r="H2089" s="1" t="s">
        <v>4851</v>
      </c>
      <c r="I2089" s="1" t="s">
        <v>4852</v>
      </c>
      <c r="J2089" s="1" t="s">
        <v>20</v>
      </c>
      <c r="K2089" s="3">
        <v>28.28</v>
      </c>
      <c r="L2089">
        <v>3</v>
      </c>
      <c r="M2089" s="3">
        <v>84.84</v>
      </c>
      <c r="N2089" s="1" t="s">
        <v>21</v>
      </c>
      <c r="O2089" s="1" t="s">
        <v>22</v>
      </c>
    </row>
    <row r="2090" spans="1:15" x14ac:dyDescent="0.3">
      <c r="A2090" s="1" t="s">
        <v>5534</v>
      </c>
      <c r="B2090" s="2">
        <v>44864</v>
      </c>
      <c r="C2090" s="1" t="s">
        <v>6666</v>
      </c>
      <c r="D2090" s="1" t="s">
        <v>133</v>
      </c>
      <c r="E2090">
        <v>2022</v>
      </c>
      <c r="F2090" s="1" t="s">
        <v>1527</v>
      </c>
      <c r="G2090" s="1" t="s">
        <v>2010</v>
      </c>
      <c r="H2090" s="1" t="s">
        <v>156</v>
      </c>
      <c r="I2090" s="1" t="s">
        <v>157</v>
      </c>
      <c r="J2090" s="1" t="s">
        <v>20</v>
      </c>
      <c r="K2090" s="3">
        <v>27.29</v>
      </c>
      <c r="L2090">
        <v>1</v>
      </c>
      <c r="M2090" s="3">
        <v>27.29</v>
      </c>
      <c r="N2090" s="1" t="s">
        <v>29</v>
      </c>
      <c r="O2090" s="1" t="s">
        <v>37</v>
      </c>
    </row>
    <row r="2091" spans="1:15" x14ac:dyDescent="0.3">
      <c r="A2091" s="1" t="s">
        <v>5535</v>
      </c>
      <c r="B2091" s="2">
        <v>45206</v>
      </c>
      <c r="C2091" s="1" t="s">
        <v>6673</v>
      </c>
      <c r="D2091" s="1" t="s">
        <v>133</v>
      </c>
      <c r="E2091">
        <v>2023</v>
      </c>
      <c r="F2091" s="1" t="s">
        <v>448</v>
      </c>
      <c r="G2091" s="1" t="s">
        <v>449</v>
      </c>
      <c r="H2091" s="1" t="s">
        <v>1007</v>
      </c>
      <c r="I2091" s="1" t="s">
        <v>1170</v>
      </c>
      <c r="J2091" s="1" t="s">
        <v>87</v>
      </c>
      <c r="K2091" s="3">
        <v>27.69</v>
      </c>
      <c r="L2091">
        <v>3</v>
      </c>
      <c r="M2091" s="3">
        <v>83.07</v>
      </c>
      <c r="N2091" s="1" t="s">
        <v>6669</v>
      </c>
      <c r="O2091" s="1" t="s">
        <v>22</v>
      </c>
    </row>
    <row r="2092" spans="1:15" x14ac:dyDescent="0.3">
      <c r="A2092" s="1" t="s">
        <v>5536</v>
      </c>
      <c r="B2092" s="2">
        <v>45551</v>
      </c>
      <c r="C2092" s="1" t="s">
        <v>6667</v>
      </c>
      <c r="D2092" s="1" t="s">
        <v>60</v>
      </c>
      <c r="E2092">
        <v>2024</v>
      </c>
      <c r="F2092" s="1" t="s">
        <v>5537</v>
      </c>
      <c r="G2092" s="1" t="s">
        <v>5538</v>
      </c>
      <c r="H2092" s="1" t="s">
        <v>2590</v>
      </c>
      <c r="I2092" s="1" t="s">
        <v>4291</v>
      </c>
      <c r="J2092" s="1" t="s">
        <v>87</v>
      </c>
      <c r="K2092" s="3">
        <v>52.94</v>
      </c>
      <c r="L2092">
        <v>2</v>
      </c>
      <c r="M2092" s="3">
        <v>105.88</v>
      </c>
      <c r="N2092" s="1" t="s">
        <v>21</v>
      </c>
      <c r="O2092" s="1" t="s">
        <v>22</v>
      </c>
    </row>
    <row r="2093" spans="1:15" x14ac:dyDescent="0.3">
      <c r="A2093" s="1" t="s">
        <v>5539</v>
      </c>
      <c r="B2093" s="2">
        <v>45320</v>
      </c>
      <c r="C2093" s="1" t="s">
        <v>6667</v>
      </c>
      <c r="D2093" s="1" t="s">
        <v>210</v>
      </c>
      <c r="E2093">
        <v>2024</v>
      </c>
      <c r="F2093" s="1" t="s">
        <v>3888</v>
      </c>
      <c r="G2093" s="1" t="s">
        <v>3889</v>
      </c>
      <c r="H2093" s="1" t="s">
        <v>1394</v>
      </c>
      <c r="I2093" s="1" t="s">
        <v>3801</v>
      </c>
      <c r="J2093" s="1" t="s">
        <v>70</v>
      </c>
      <c r="K2093" s="3">
        <v>16.46</v>
      </c>
      <c r="L2093">
        <v>5</v>
      </c>
      <c r="M2093" s="3">
        <v>82.3</v>
      </c>
      <c r="N2093" s="1" t="s">
        <v>6669</v>
      </c>
      <c r="O2093" s="1" t="s">
        <v>37</v>
      </c>
    </row>
    <row r="2094" spans="1:15" x14ac:dyDescent="0.3">
      <c r="A2094" s="1" t="s">
        <v>5540</v>
      </c>
      <c r="B2094" s="2">
        <v>44953</v>
      </c>
      <c r="C2094" s="1" t="s">
        <v>6668</v>
      </c>
      <c r="D2094" s="1" t="s">
        <v>210</v>
      </c>
      <c r="E2094">
        <v>2023</v>
      </c>
      <c r="F2094" s="1" t="s">
        <v>4663</v>
      </c>
      <c r="G2094" s="1" t="s">
        <v>4664</v>
      </c>
      <c r="H2094" s="1" t="s">
        <v>2470</v>
      </c>
      <c r="I2094" s="1" t="s">
        <v>2471</v>
      </c>
      <c r="J2094" s="1" t="s">
        <v>70</v>
      </c>
      <c r="K2094" s="3">
        <v>18.96</v>
      </c>
      <c r="L2094">
        <v>4</v>
      </c>
      <c r="M2094" s="3">
        <v>75.84</v>
      </c>
      <c r="N2094" s="1" t="s">
        <v>6669</v>
      </c>
      <c r="O2094" s="1" t="s">
        <v>37</v>
      </c>
    </row>
    <row r="2095" spans="1:15" x14ac:dyDescent="0.3">
      <c r="A2095" s="1" t="s">
        <v>5541</v>
      </c>
      <c r="B2095" s="2">
        <v>45514</v>
      </c>
      <c r="C2095" s="1" t="s">
        <v>6673</v>
      </c>
      <c r="D2095" s="1" t="s">
        <v>90</v>
      </c>
      <c r="E2095">
        <v>2024</v>
      </c>
      <c r="F2095" s="1" t="s">
        <v>4670</v>
      </c>
      <c r="G2095" s="1" t="s">
        <v>4671</v>
      </c>
      <c r="H2095" s="1" t="s">
        <v>559</v>
      </c>
      <c r="I2095" s="1" t="s">
        <v>1779</v>
      </c>
      <c r="J2095" s="1" t="s">
        <v>51</v>
      </c>
      <c r="K2095" s="3">
        <v>33.58</v>
      </c>
      <c r="L2095">
        <v>1</v>
      </c>
      <c r="M2095" s="3">
        <v>33.58</v>
      </c>
      <c r="N2095" s="1" t="s">
        <v>6669</v>
      </c>
      <c r="O2095" s="1" t="s">
        <v>193</v>
      </c>
    </row>
    <row r="2096" spans="1:15" x14ac:dyDescent="0.3">
      <c r="A2096" s="1" t="s">
        <v>5542</v>
      </c>
      <c r="B2096" s="2">
        <v>44923</v>
      </c>
      <c r="C2096" s="1" t="s">
        <v>6670</v>
      </c>
      <c r="D2096" s="1" t="s">
        <v>107</v>
      </c>
      <c r="E2096">
        <v>2022</v>
      </c>
      <c r="F2096" s="1" t="s">
        <v>819</v>
      </c>
      <c r="G2096" s="1" t="s">
        <v>1118</v>
      </c>
      <c r="H2096" s="1" t="s">
        <v>3687</v>
      </c>
      <c r="I2096" s="1" t="s">
        <v>5543</v>
      </c>
      <c r="J2096" s="1" t="s">
        <v>20</v>
      </c>
      <c r="K2096" s="3">
        <v>15.83</v>
      </c>
      <c r="L2096">
        <v>5</v>
      </c>
      <c r="M2096" s="3">
        <v>79.150000000000006</v>
      </c>
      <c r="N2096" s="1" t="s">
        <v>21</v>
      </c>
      <c r="O2096" s="1" t="s">
        <v>80</v>
      </c>
    </row>
    <row r="2097" spans="1:15" x14ac:dyDescent="0.3">
      <c r="A2097" s="1" t="s">
        <v>5544</v>
      </c>
      <c r="B2097" s="2">
        <v>45441</v>
      </c>
      <c r="C2097" s="1" t="s">
        <v>6670</v>
      </c>
      <c r="D2097" s="1" t="s">
        <v>46</v>
      </c>
      <c r="E2097">
        <v>2024</v>
      </c>
      <c r="F2097" s="1" t="s">
        <v>1569</v>
      </c>
      <c r="G2097" s="1" t="s">
        <v>1698</v>
      </c>
      <c r="H2097" s="1" t="s">
        <v>4189</v>
      </c>
      <c r="I2097" s="1" t="s">
        <v>4299</v>
      </c>
      <c r="J2097" s="1" t="s">
        <v>20</v>
      </c>
      <c r="K2097" s="3">
        <v>37.39</v>
      </c>
      <c r="L2097">
        <v>5</v>
      </c>
      <c r="M2097" s="3">
        <v>186.95</v>
      </c>
      <c r="N2097" s="1" t="s">
        <v>6669</v>
      </c>
      <c r="O2097" s="1" t="s">
        <v>37</v>
      </c>
    </row>
    <row r="2098" spans="1:15" x14ac:dyDescent="0.3">
      <c r="A2098" s="1" t="s">
        <v>5545</v>
      </c>
      <c r="B2098" s="2">
        <v>45865</v>
      </c>
      <c r="C2098" s="1" t="s">
        <v>6666</v>
      </c>
      <c r="D2098" s="1" t="s">
        <v>32</v>
      </c>
      <c r="E2098">
        <v>2025</v>
      </c>
      <c r="F2098" s="1" t="s">
        <v>2051</v>
      </c>
      <c r="G2098" s="1" t="s">
        <v>5222</v>
      </c>
      <c r="H2098" s="1" t="s">
        <v>668</v>
      </c>
      <c r="I2098" s="1" t="s">
        <v>2801</v>
      </c>
      <c r="J2098" s="1" t="s">
        <v>70</v>
      </c>
      <c r="K2098" s="3">
        <v>42.72</v>
      </c>
      <c r="L2098">
        <v>1</v>
      </c>
      <c r="M2098" s="3">
        <v>42.72</v>
      </c>
      <c r="N2098" s="1" t="s">
        <v>21</v>
      </c>
      <c r="O2098" s="1" t="s">
        <v>22</v>
      </c>
    </row>
    <row r="2099" spans="1:15" x14ac:dyDescent="0.3">
      <c r="A2099" s="1" t="s">
        <v>5546</v>
      </c>
      <c r="B2099" s="2">
        <v>45245</v>
      </c>
      <c r="C2099" s="1" t="s">
        <v>6670</v>
      </c>
      <c r="D2099" s="1" t="s">
        <v>54</v>
      </c>
      <c r="E2099">
        <v>2023</v>
      </c>
      <c r="F2099" s="1" t="s">
        <v>2790</v>
      </c>
      <c r="G2099" s="1" t="s">
        <v>2791</v>
      </c>
      <c r="H2099" s="1" t="s">
        <v>5547</v>
      </c>
      <c r="I2099" s="1" t="s">
        <v>5548</v>
      </c>
      <c r="J2099" s="1" t="s">
        <v>51</v>
      </c>
      <c r="K2099" s="3">
        <v>40.94</v>
      </c>
      <c r="L2099">
        <v>5</v>
      </c>
      <c r="M2099" s="3">
        <v>204.7</v>
      </c>
      <c r="N2099" s="1" t="s">
        <v>29</v>
      </c>
      <c r="O2099" s="1" t="s">
        <v>52</v>
      </c>
    </row>
    <row r="2100" spans="1:15" x14ac:dyDescent="0.3">
      <c r="A2100" s="1" t="s">
        <v>5549</v>
      </c>
      <c r="B2100" s="2">
        <v>45479</v>
      </c>
      <c r="C2100" s="1" t="s">
        <v>6673</v>
      </c>
      <c r="D2100" s="1" t="s">
        <v>32</v>
      </c>
      <c r="E2100">
        <v>2024</v>
      </c>
      <c r="F2100" s="1" t="s">
        <v>1633</v>
      </c>
      <c r="G2100" s="1" t="s">
        <v>1634</v>
      </c>
      <c r="H2100" s="1" t="s">
        <v>3221</v>
      </c>
      <c r="I2100" s="1" t="s">
        <v>5550</v>
      </c>
      <c r="J2100" s="1" t="s">
        <v>70</v>
      </c>
      <c r="K2100" s="3">
        <v>17.14</v>
      </c>
      <c r="L2100">
        <v>5</v>
      </c>
      <c r="M2100" s="3">
        <v>85.7</v>
      </c>
      <c r="N2100" s="1" t="s">
        <v>21</v>
      </c>
      <c r="O2100" s="1" t="s">
        <v>95</v>
      </c>
    </row>
    <row r="2101" spans="1:15" x14ac:dyDescent="0.3">
      <c r="A2101" s="1" t="s">
        <v>5551</v>
      </c>
      <c r="B2101" s="2">
        <v>44891</v>
      </c>
      <c r="C2101" s="1" t="s">
        <v>6673</v>
      </c>
      <c r="D2101" s="1" t="s">
        <v>54</v>
      </c>
      <c r="E2101">
        <v>2022</v>
      </c>
      <c r="F2101" s="1" t="s">
        <v>1569</v>
      </c>
      <c r="G2101" s="1" t="s">
        <v>1698</v>
      </c>
      <c r="H2101" s="1" t="s">
        <v>1795</v>
      </c>
      <c r="I2101" s="1" t="s">
        <v>1796</v>
      </c>
      <c r="J2101" s="1" t="s">
        <v>70</v>
      </c>
      <c r="K2101" s="3">
        <v>17.239999999999998</v>
      </c>
      <c r="L2101">
        <v>2</v>
      </c>
      <c r="M2101" s="3">
        <v>34.479999999999997</v>
      </c>
      <c r="N2101" s="1" t="s">
        <v>21</v>
      </c>
      <c r="O2101" s="1" t="s">
        <v>22</v>
      </c>
    </row>
    <row r="2102" spans="1:15" x14ac:dyDescent="0.3">
      <c r="A2102" s="1" t="s">
        <v>5552</v>
      </c>
      <c r="B2102" s="2">
        <v>45825</v>
      </c>
      <c r="C2102" s="1" t="s">
        <v>6671</v>
      </c>
      <c r="D2102" s="1" t="s">
        <v>24</v>
      </c>
      <c r="E2102">
        <v>2025</v>
      </c>
      <c r="F2102" s="1" t="s">
        <v>794</v>
      </c>
      <c r="G2102" s="1" t="s">
        <v>2578</v>
      </c>
      <c r="H2102" s="1" t="s">
        <v>136</v>
      </c>
      <c r="I2102" s="1" t="s">
        <v>137</v>
      </c>
      <c r="J2102" s="1" t="s">
        <v>20</v>
      </c>
      <c r="K2102" s="3">
        <v>30.73</v>
      </c>
      <c r="L2102">
        <v>2</v>
      </c>
      <c r="M2102" s="3">
        <v>61.46</v>
      </c>
      <c r="N2102" s="1" t="s">
        <v>29</v>
      </c>
      <c r="O2102" s="1" t="s">
        <v>80</v>
      </c>
    </row>
    <row r="2103" spans="1:15" x14ac:dyDescent="0.3">
      <c r="A2103" s="1" t="s">
        <v>5553</v>
      </c>
      <c r="B2103" s="2">
        <v>45050</v>
      </c>
      <c r="C2103" s="1" t="s">
        <v>6672</v>
      </c>
      <c r="D2103" s="1" t="s">
        <v>46</v>
      </c>
      <c r="E2103">
        <v>2023</v>
      </c>
      <c r="F2103" s="1" t="s">
        <v>750</v>
      </c>
      <c r="G2103" s="1" t="s">
        <v>751</v>
      </c>
      <c r="H2103" s="1" t="s">
        <v>1256</v>
      </c>
      <c r="I2103" s="1" t="s">
        <v>1257</v>
      </c>
      <c r="J2103" s="1" t="s">
        <v>20</v>
      </c>
      <c r="K2103" s="3">
        <v>17.329999999999998</v>
      </c>
      <c r="L2103">
        <v>3</v>
      </c>
      <c r="M2103" s="3">
        <v>51.99</v>
      </c>
      <c r="N2103" s="1" t="s">
        <v>21</v>
      </c>
      <c r="O2103" s="1" t="s">
        <v>193</v>
      </c>
    </row>
    <row r="2104" spans="1:15" x14ac:dyDescent="0.3">
      <c r="A2104" s="1" t="s">
        <v>5554</v>
      </c>
      <c r="B2104" s="2">
        <v>44934</v>
      </c>
      <c r="C2104" s="1" t="s">
        <v>6666</v>
      </c>
      <c r="D2104" s="1" t="s">
        <v>210</v>
      </c>
      <c r="E2104">
        <v>2023</v>
      </c>
      <c r="F2104" s="1" t="s">
        <v>2327</v>
      </c>
      <c r="G2104" s="1" t="s">
        <v>4146</v>
      </c>
      <c r="H2104" s="1" t="s">
        <v>223</v>
      </c>
      <c r="I2104" s="1" t="s">
        <v>4559</v>
      </c>
      <c r="J2104" s="1" t="s">
        <v>20</v>
      </c>
      <c r="K2104" s="3">
        <v>23</v>
      </c>
      <c r="L2104">
        <v>4</v>
      </c>
      <c r="M2104" s="3">
        <v>92</v>
      </c>
      <c r="N2104" s="1" t="s">
        <v>21</v>
      </c>
      <c r="O2104" s="1" t="s">
        <v>80</v>
      </c>
    </row>
    <row r="2105" spans="1:15" x14ac:dyDescent="0.3">
      <c r="A2105" s="1" t="s">
        <v>5555</v>
      </c>
      <c r="B2105" s="2">
        <v>44900</v>
      </c>
      <c r="C2105" s="1" t="s">
        <v>6667</v>
      </c>
      <c r="D2105" s="1" t="s">
        <v>107</v>
      </c>
      <c r="E2105">
        <v>2022</v>
      </c>
      <c r="F2105" s="1" t="s">
        <v>1422</v>
      </c>
      <c r="G2105" s="1" t="s">
        <v>2242</v>
      </c>
      <c r="H2105" s="1" t="s">
        <v>228</v>
      </c>
      <c r="I2105" s="1" t="s">
        <v>5241</v>
      </c>
      <c r="J2105" s="1" t="s">
        <v>70</v>
      </c>
      <c r="K2105" s="3">
        <v>43.63</v>
      </c>
      <c r="L2105">
        <v>4</v>
      </c>
      <c r="M2105" s="3">
        <v>174.52</v>
      </c>
      <c r="N2105" s="1" t="s">
        <v>21</v>
      </c>
      <c r="O2105" s="1" t="s">
        <v>30</v>
      </c>
    </row>
    <row r="2106" spans="1:15" x14ac:dyDescent="0.3">
      <c r="A2106" s="1" t="s">
        <v>5556</v>
      </c>
      <c r="B2106" s="2">
        <v>44938</v>
      </c>
      <c r="C2106" s="1" t="s">
        <v>6672</v>
      </c>
      <c r="D2106" s="1" t="s">
        <v>210</v>
      </c>
      <c r="E2106">
        <v>2023</v>
      </c>
      <c r="F2106" s="1" t="s">
        <v>1508</v>
      </c>
      <c r="G2106" s="1" t="s">
        <v>1509</v>
      </c>
      <c r="H2106" s="1" t="s">
        <v>4504</v>
      </c>
      <c r="I2106" s="1" t="s">
        <v>4505</v>
      </c>
      <c r="J2106" s="1" t="s">
        <v>70</v>
      </c>
      <c r="K2106" s="3">
        <v>45.33</v>
      </c>
      <c r="L2106">
        <v>2</v>
      </c>
      <c r="M2106" s="3">
        <v>90.66</v>
      </c>
      <c r="N2106" s="1" t="s">
        <v>29</v>
      </c>
      <c r="O2106" s="1" t="s">
        <v>80</v>
      </c>
    </row>
    <row r="2107" spans="1:15" x14ac:dyDescent="0.3">
      <c r="A2107" s="1" t="s">
        <v>5557</v>
      </c>
      <c r="B2107" s="2">
        <v>45013</v>
      </c>
      <c r="C2107" s="1" t="s">
        <v>6671</v>
      </c>
      <c r="D2107" s="1" t="s">
        <v>15</v>
      </c>
      <c r="E2107">
        <v>2023</v>
      </c>
      <c r="F2107" s="1" t="s">
        <v>463</v>
      </c>
      <c r="G2107" s="1" t="s">
        <v>464</v>
      </c>
      <c r="H2107" s="1" t="s">
        <v>2032</v>
      </c>
      <c r="I2107" s="1" t="s">
        <v>3985</v>
      </c>
      <c r="J2107" s="1" t="s">
        <v>70</v>
      </c>
      <c r="K2107" s="3">
        <v>30.04</v>
      </c>
      <c r="L2107">
        <v>5</v>
      </c>
      <c r="M2107" s="3">
        <v>150.19999999999999</v>
      </c>
      <c r="N2107" s="1" t="s">
        <v>29</v>
      </c>
      <c r="O2107" s="1" t="s">
        <v>37</v>
      </c>
    </row>
    <row r="2108" spans="1:15" x14ac:dyDescent="0.3">
      <c r="A2108" s="1" t="s">
        <v>5558</v>
      </c>
      <c r="B2108" s="2">
        <v>45161</v>
      </c>
      <c r="C2108" s="1" t="s">
        <v>6670</v>
      </c>
      <c r="D2108" s="1" t="s">
        <v>90</v>
      </c>
      <c r="E2108">
        <v>2023</v>
      </c>
      <c r="F2108" s="1" t="s">
        <v>139</v>
      </c>
      <c r="G2108" s="1" t="s">
        <v>4489</v>
      </c>
      <c r="H2108" s="1" t="s">
        <v>2079</v>
      </c>
      <c r="I2108" s="1" t="s">
        <v>5461</v>
      </c>
      <c r="J2108" s="1" t="s">
        <v>51</v>
      </c>
      <c r="K2108" s="3">
        <v>30.77</v>
      </c>
      <c r="L2108">
        <v>2</v>
      </c>
      <c r="M2108" s="3">
        <v>61.54</v>
      </c>
      <c r="N2108" s="1" t="s">
        <v>29</v>
      </c>
      <c r="O2108" s="1" t="s">
        <v>193</v>
      </c>
    </row>
    <row r="2109" spans="1:15" x14ac:dyDescent="0.3">
      <c r="A2109" s="1" t="s">
        <v>5559</v>
      </c>
      <c r="B2109" s="2">
        <v>45086</v>
      </c>
      <c r="C2109" s="1" t="s">
        <v>6668</v>
      </c>
      <c r="D2109" s="1" t="s">
        <v>24</v>
      </c>
      <c r="E2109">
        <v>2023</v>
      </c>
      <c r="F2109" s="1" t="s">
        <v>4813</v>
      </c>
      <c r="G2109" s="1" t="s">
        <v>5560</v>
      </c>
      <c r="H2109" s="1" t="s">
        <v>426</v>
      </c>
      <c r="I2109" s="1" t="s">
        <v>4721</v>
      </c>
      <c r="J2109" s="1" t="s">
        <v>70</v>
      </c>
      <c r="K2109" s="3">
        <v>49.72</v>
      </c>
      <c r="L2109">
        <v>1</v>
      </c>
      <c r="M2109" s="3">
        <v>49.72</v>
      </c>
      <c r="N2109" s="1" t="s">
        <v>21</v>
      </c>
      <c r="O2109" s="1" t="s">
        <v>22</v>
      </c>
    </row>
    <row r="2110" spans="1:15" x14ac:dyDescent="0.3">
      <c r="A2110" s="1" t="s">
        <v>5561</v>
      </c>
      <c r="B2110" s="2">
        <v>45076</v>
      </c>
      <c r="C2110" s="1" t="s">
        <v>6671</v>
      </c>
      <c r="D2110" s="1" t="s">
        <v>46</v>
      </c>
      <c r="E2110">
        <v>2023</v>
      </c>
      <c r="F2110" s="1" t="s">
        <v>358</v>
      </c>
      <c r="G2110" s="1" t="s">
        <v>359</v>
      </c>
      <c r="H2110" s="1" t="s">
        <v>3620</v>
      </c>
      <c r="I2110" s="1" t="s">
        <v>3621</v>
      </c>
      <c r="J2110" s="1" t="s">
        <v>70</v>
      </c>
      <c r="K2110" s="3">
        <v>12.21</v>
      </c>
      <c r="L2110">
        <v>4</v>
      </c>
      <c r="M2110" s="3">
        <v>48.84</v>
      </c>
      <c r="N2110" s="1" t="s">
        <v>88</v>
      </c>
      <c r="O2110" s="1" t="s">
        <v>52</v>
      </c>
    </row>
    <row r="2111" spans="1:15" x14ac:dyDescent="0.3">
      <c r="A2111" s="1" t="s">
        <v>5562</v>
      </c>
      <c r="B2111" s="2">
        <v>44987</v>
      </c>
      <c r="C2111" s="1" t="s">
        <v>6672</v>
      </c>
      <c r="D2111" s="1" t="s">
        <v>15</v>
      </c>
      <c r="E2111">
        <v>2023</v>
      </c>
      <c r="F2111" s="1" t="s">
        <v>2455</v>
      </c>
      <c r="G2111" s="1" t="s">
        <v>2456</v>
      </c>
      <c r="H2111" s="1" t="s">
        <v>3346</v>
      </c>
      <c r="I2111" s="1" t="s">
        <v>5131</v>
      </c>
      <c r="J2111" s="1" t="s">
        <v>20</v>
      </c>
      <c r="K2111" s="3">
        <v>44.85</v>
      </c>
      <c r="L2111">
        <v>3</v>
      </c>
      <c r="M2111" s="3">
        <v>134.55000000000001</v>
      </c>
      <c r="N2111" s="1" t="s">
        <v>6669</v>
      </c>
      <c r="O2111" s="1" t="s">
        <v>44</v>
      </c>
    </row>
    <row r="2112" spans="1:15" x14ac:dyDescent="0.3">
      <c r="A2112" s="1" t="s">
        <v>5563</v>
      </c>
      <c r="B2112" s="2">
        <v>45473</v>
      </c>
      <c r="C2112" s="1" t="s">
        <v>6666</v>
      </c>
      <c r="D2112" s="1" t="s">
        <v>24</v>
      </c>
      <c r="E2112">
        <v>2024</v>
      </c>
      <c r="F2112" s="1" t="s">
        <v>3885</v>
      </c>
      <c r="G2112" s="1" t="s">
        <v>3886</v>
      </c>
      <c r="H2112" s="1" t="s">
        <v>816</v>
      </c>
      <c r="I2112" s="1" t="s">
        <v>5564</v>
      </c>
      <c r="J2112" s="1" t="s">
        <v>70</v>
      </c>
      <c r="K2112" s="3">
        <v>26.09</v>
      </c>
      <c r="L2112">
        <v>1</v>
      </c>
      <c r="M2112" s="3">
        <v>26.09</v>
      </c>
      <c r="N2112" s="1" t="s">
        <v>21</v>
      </c>
      <c r="O2112" s="1" t="s">
        <v>30</v>
      </c>
    </row>
    <row r="2113" spans="1:15" x14ac:dyDescent="0.3">
      <c r="A2113" s="1" t="s">
        <v>5565</v>
      </c>
      <c r="B2113" s="2">
        <v>45414</v>
      </c>
      <c r="C2113" s="1" t="s">
        <v>6672</v>
      </c>
      <c r="D2113" s="1" t="s">
        <v>46</v>
      </c>
      <c r="E2113">
        <v>2024</v>
      </c>
      <c r="F2113" s="1" t="s">
        <v>4192</v>
      </c>
      <c r="G2113" s="1" t="s">
        <v>4193</v>
      </c>
      <c r="H2113" s="1" t="s">
        <v>2096</v>
      </c>
      <c r="I2113" s="1" t="s">
        <v>2097</v>
      </c>
      <c r="J2113" s="1" t="s">
        <v>70</v>
      </c>
      <c r="K2113" s="3">
        <v>14.43</v>
      </c>
      <c r="L2113">
        <v>1</v>
      </c>
      <c r="M2113" s="3">
        <v>14.43</v>
      </c>
      <c r="N2113" s="1" t="s">
        <v>21</v>
      </c>
      <c r="O2113" s="1" t="s">
        <v>37</v>
      </c>
    </row>
    <row r="2114" spans="1:15" x14ac:dyDescent="0.3">
      <c r="A2114" s="1" t="s">
        <v>5566</v>
      </c>
      <c r="B2114" s="2">
        <v>45629</v>
      </c>
      <c r="C2114" s="1" t="s">
        <v>6671</v>
      </c>
      <c r="D2114" s="1" t="s">
        <v>107</v>
      </c>
      <c r="E2114">
        <v>2024</v>
      </c>
      <c r="F2114" s="1" t="s">
        <v>1449</v>
      </c>
      <c r="G2114" s="1" t="s">
        <v>1450</v>
      </c>
      <c r="H2114" s="1" t="s">
        <v>4166</v>
      </c>
      <c r="I2114" s="1" t="s">
        <v>5567</v>
      </c>
      <c r="J2114" s="1" t="s">
        <v>87</v>
      </c>
      <c r="K2114" s="3">
        <v>17.690000000000001</v>
      </c>
      <c r="L2114">
        <v>2</v>
      </c>
      <c r="M2114" s="3">
        <v>35.380000000000003</v>
      </c>
      <c r="N2114" s="1" t="s">
        <v>21</v>
      </c>
      <c r="O2114" s="1" t="s">
        <v>193</v>
      </c>
    </row>
    <row r="2115" spans="1:15" x14ac:dyDescent="0.3">
      <c r="A2115" s="1" t="s">
        <v>5568</v>
      </c>
      <c r="B2115" s="2">
        <v>45351</v>
      </c>
      <c r="C2115" s="1" t="s">
        <v>6672</v>
      </c>
      <c r="D2115" s="1" t="s">
        <v>39</v>
      </c>
      <c r="E2115">
        <v>2024</v>
      </c>
      <c r="F2115" s="1" t="s">
        <v>1449</v>
      </c>
      <c r="G2115" s="1" t="s">
        <v>5569</v>
      </c>
      <c r="H2115" s="1" t="s">
        <v>2202</v>
      </c>
      <c r="I2115" s="1" t="s">
        <v>5570</v>
      </c>
      <c r="J2115" s="1" t="s">
        <v>20</v>
      </c>
      <c r="K2115" s="3">
        <v>20.12</v>
      </c>
      <c r="L2115">
        <v>4</v>
      </c>
      <c r="M2115" s="3">
        <v>80.48</v>
      </c>
      <c r="N2115" s="1" t="s">
        <v>21</v>
      </c>
      <c r="O2115" s="1" t="s">
        <v>52</v>
      </c>
    </row>
    <row r="2116" spans="1:15" x14ac:dyDescent="0.3">
      <c r="A2116" s="1" t="s">
        <v>5571</v>
      </c>
      <c r="B2116" s="2">
        <v>44888</v>
      </c>
      <c r="C2116" s="1" t="s">
        <v>6670</v>
      </c>
      <c r="D2116" s="1" t="s">
        <v>54</v>
      </c>
      <c r="E2116">
        <v>2022</v>
      </c>
      <c r="F2116" s="1" t="s">
        <v>3305</v>
      </c>
      <c r="G2116" s="1" t="s">
        <v>3306</v>
      </c>
      <c r="H2116" s="1" t="s">
        <v>4636</v>
      </c>
      <c r="I2116" s="1" t="s">
        <v>4637</v>
      </c>
      <c r="J2116" s="1" t="s">
        <v>70</v>
      </c>
      <c r="K2116" s="3">
        <v>8.7100000000000009</v>
      </c>
      <c r="L2116">
        <v>5</v>
      </c>
      <c r="M2116" s="3">
        <v>43.55</v>
      </c>
      <c r="N2116" s="1" t="s">
        <v>21</v>
      </c>
      <c r="O2116" s="1" t="s">
        <v>22</v>
      </c>
    </row>
    <row r="2117" spans="1:15" x14ac:dyDescent="0.3">
      <c r="A2117" s="1" t="s">
        <v>5572</v>
      </c>
      <c r="B2117" s="2">
        <v>45206</v>
      </c>
      <c r="C2117" s="1" t="s">
        <v>6673</v>
      </c>
      <c r="D2117" s="1" t="s">
        <v>133</v>
      </c>
      <c r="E2117">
        <v>2023</v>
      </c>
      <c r="F2117" s="1" t="s">
        <v>4618</v>
      </c>
      <c r="G2117" s="1" t="s">
        <v>5573</v>
      </c>
      <c r="H2117" s="1" t="s">
        <v>5574</v>
      </c>
      <c r="I2117" s="1" t="s">
        <v>5575</v>
      </c>
      <c r="J2117" s="1" t="s">
        <v>70</v>
      </c>
      <c r="K2117" s="3">
        <v>42.78</v>
      </c>
      <c r="L2117">
        <v>5</v>
      </c>
      <c r="M2117" s="3">
        <v>213.9</v>
      </c>
      <c r="N2117" s="1" t="s">
        <v>29</v>
      </c>
      <c r="O2117" s="1" t="s">
        <v>193</v>
      </c>
    </row>
    <row r="2118" spans="1:15" x14ac:dyDescent="0.3">
      <c r="A2118" s="1" t="s">
        <v>5576</v>
      </c>
      <c r="B2118" s="2">
        <v>45748</v>
      </c>
      <c r="C2118" s="1" t="s">
        <v>6671</v>
      </c>
      <c r="D2118" s="1" t="s">
        <v>82</v>
      </c>
      <c r="E2118">
        <v>2025</v>
      </c>
      <c r="F2118" s="1" t="s">
        <v>2542</v>
      </c>
      <c r="G2118" s="1" t="s">
        <v>2543</v>
      </c>
      <c r="H2118" s="1" t="s">
        <v>3122</v>
      </c>
      <c r="I2118" s="1" t="s">
        <v>3123</v>
      </c>
      <c r="J2118" s="1" t="s">
        <v>70</v>
      </c>
      <c r="K2118" s="3">
        <v>46.54</v>
      </c>
      <c r="L2118">
        <v>3</v>
      </c>
      <c r="M2118" s="3">
        <v>139.62</v>
      </c>
      <c r="N2118" s="1" t="s">
        <v>21</v>
      </c>
      <c r="O2118" s="1" t="s">
        <v>30</v>
      </c>
    </row>
    <row r="2119" spans="1:15" x14ac:dyDescent="0.3">
      <c r="A2119" s="1" t="s">
        <v>5577</v>
      </c>
      <c r="B2119" s="2">
        <v>45295</v>
      </c>
      <c r="C2119" s="1" t="s">
        <v>6672</v>
      </c>
      <c r="D2119" s="1" t="s">
        <v>210</v>
      </c>
      <c r="E2119">
        <v>2024</v>
      </c>
      <c r="F2119" s="1" t="s">
        <v>1544</v>
      </c>
      <c r="G2119" s="1" t="s">
        <v>5578</v>
      </c>
      <c r="H2119" s="1" t="s">
        <v>2019</v>
      </c>
      <c r="I2119" s="1" t="s">
        <v>2917</v>
      </c>
      <c r="J2119" s="1" t="s">
        <v>20</v>
      </c>
      <c r="K2119" s="3">
        <v>37.700000000000003</v>
      </c>
      <c r="L2119">
        <v>5</v>
      </c>
      <c r="M2119" s="3">
        <v>188.5</v>
      </c>
      <c r="N2119" s="1" t="s">
        <v>88</v>
      </c>
      <c r="O2119" s="1" t="s">
        <v>193</v>
      </c>
    </row>
    <row r="2120" spans="1:15" x14ac:dyDescent="0.3">
      <c r="A2120" s="1" t="s">
        <v>5579</v>
      </c>
      <c r="B2120" s="2">
        <v>45496</v>
      </c>
      <c r="C2120" s="1" t="s">
        <v>6671</v>
      </c>
      <c r="D2120" s="1" t="s">
        <v>32</v>
      </c>
      <c r="E2120">
        <v>2024</v>
      </c>
      <c r="F2120" s="1" t="s">
        <v>1106</v>
      </c>
      <c r="G2120" s="1" t="s">
        <v>5580</v>
      </c>
      <c r="H2120" s="1" t="s">
        <v>572</v>
      </c>
      <c r="I2120" s="1" t="s">
        <v>1346</v>
      </c>
      <c r="J2120" s="1" t="s">
        <v>87</v>
      </c>
      <c r="K2120" s="3">
        <v>29.18</v>
      </c>
      <c r="L2120">
        <v>3</v>
      </c>
      <c r="M2120" s="3">
        <v>87.54</v>
      </c>
      <c r="N2120" s="1" t="s">
        <v>88</v>
      </c>
      <c r="O2120" s="1" t="s">
        <v>44</v>
      </c>
    </row>
    <row r="2121" spans="1:15" x14ac:dyDescent="0.3">
      <c r="A2121" s="1" t="s">
        <v>5581</v>
      </c>
      <c r="B2121" s="2">
        <v>45607</v>
      </c>
      <c r="C2121" s="1" t="s">
        <v>6667</v>
      </c>
      <c r="D2121" s="1" t="s">
        <v>54</v>
      </c>
      <c r="E2121">
        <v>2024</v>
      </c>
      <c r="F2121" s="1" t="s">
        <v>3018</v>
      </c>
      <c r="G2121" s="1" t="s">
        <v>5582</v>
      </c>
      <c r="H2121" s="1" t="s">
        <v>223</v>
      </c>
      <c r="I2121" s="1" t="s">
        <v>4559</v>
      </c>
      <c r="J2121" s="1" t="s">
        <v>20</v>
      </c>
      <c r="K2121" s="3">
        <v>30.79</v>
      </c>
      <c r="L2121">
        <v>3</v>
      </c>
      <c r="M2121" s="3">
        <v>92.37</v>
      </c>
      <c r="N2121" s="1" t="s">
        <v>29</v>
      </c>
      <c r="O2121" s="1" t="s">
        <v>22</v>
      </c>
    </row>
    <row r="2122" spans="1:15" x14ac:dyDescent="0.3">
      <c r="A2122" s="1" t="s">
        <v>5583</v>
      </c>
      <c r="B2122" s="2">
        <v>44832</v>
      </c>
      <c r="C2122" s="1" t="s">
        <v>6670</v>
      </c>
      <c r="D2122" s="1" t="s">
        <v>60</v>
      </c>
      <c r="E2122">
        <v>2022</v>
      </c>
      <c r="F2122" s="1" t="s">
        <v>1680</v>
      </c>
      <c r="G2122" s="1" t="s">
        <v>4058</v>
      </c>
      <c r="H2122" s="1" t="s">
        <v>513</v>
      </c>
      <c r="I2122" s="1" t="s">
        <v>514</v>
      </c>
      <c r="J2122" s="1" t="s">
        <v>51</v>
      </c>
      <c r="K2122" s="3">
        <v>32.92</v>
      </c>
      <c r="L2122">
        <v>2</v>
      </c>
      <c r="M2122" s="3">
        <v>65.84</v>
      </c>
      <c r="N2122" s="1" t="s">
        <v>6669</v>
      </c>
      <c r="O2122" s="1" t="s">
        <v>193</v>
      </c>
    </row>
    <row r="2123" spans="1:15" x14ac:dyDescent="0.3">
      <c r="A2123" s="1" t="s">
        <v>5584</v>
      </c>
      <c r="B2123" s="2">
        <v>45321</v>
      </c>
      <c r="C2123" s="1" t="s">
        <v>6671</v>
      </c>
      <c r="D2123" s="1" t="s">
        <v>210</v>
      </c>
      <c r="E2123">
        <v>2024</v>
      </c>
      <c r="F2123" s="1" t="s">
        <v>4362</v>
      </c>
      <c r="G2123" s="1" t="s">
        <v>4363</v>
      </c>
      <c r="H2123" s="1" t="s">
        <v>73</v>
      </c>
      <c r="I2123" s="1" t="s">
        <v>1324</v>
      </c>
      <c r="J2123" s="1" t="s">
        <v>70</v>
      </c>
      <c r="K2123" s="3">
        <v>14.74</v>
      </c>
      <c r="L2123">
        <v>1</v>
      </c>
      <c r="M2123" s="3">
        <v>14.74</v>
      </c>
      <c r="N2123" s="1" t="s">
        <v>21</v>
      </c>
      <c r="O2123" s="1" t="s">
        <v>22</v>
      </c>
    </row>
    <row r="2124" spans="1:15" x14ac:dyDescent="0.3">
      <c r="A2124" s="1" t="s">
        <v>5585</v>
      </c>
      <c r="B2124" s="2">
        <v>45468</v>
      </c>
      <c r="C2124" s="1" t="s">
        <v>6671</v>
      </c>
      <c r="D2124" s="1" t="s">
        <v>24</v>
      </c>
      <c r="E2124">
        <v>2024</v>
      </c>
      <c r="F2124" s="1" t="s">
        <v>4571</v>
      </c>
      <c r="G2124" s="1" t="s">
        <v>4572</v>
      </c>
      <c r="H2124" s="1" t="s">
        <v>1361</v>
      </c>
      <c r="I2124" s="1" t="s">
        <v>3328</v>
      </c>
      <c r="J2124" s="1" t="s">
        <v>20</v>
      </c>
      <c r="K2124" s="3">
        <v>46.57</v>
      </c>
      <c r="L2124">
        <v>4</v>
      </c>
      <c r="M2124" s="3">
        <v>186.28</v>
      </c>
      <c r="N2124" s="1" t="s">
        <v>6669</v>
      </c>
      <c r="O2124" s="1" t="s">
        <v>37</v>
      </c>
    </row>
    <row r="2125" spans="1:15" x14ac:dyDescent="0.3">
      <c r="A2125" s="1" t="s">
        <v>5586</v>
      </c>
      <c r="B2125" s="2">
        <v>45244</v>
      </c>
      <c r="C2125" s="1" t="s">
        <v>6671</v>
      </c>
      <c r="D2125" s="1" t="s">
        <v>54</v>
      </c>
      <c r="E2125">
        <v>2023</v>
      </c>
      <c r="F2125" s="1" t="s">
        <v>1066</v>
      </c>
      <c r="G2125" s="1" t="s">
        <v>5587</v>
      </c>
      <c r="H2125" s="1" t="s">
        <v>1194</v>
      </c>
      <c r="I2125" s="1" t="s">
        <v>3580</v>
      </c>
      <c r="J2125" s="1" t="s">
        <v>87</v>
      </c>
      <c r="K2125" s="3">
        <v>25.53</v>
      </c>
      <c r="L2125">
        <v>4</v>
      </c>
      <c r="M2125" s="3">
        <v>102.12</v>
      </c>
      <c r="N2125" s="1" t="s">
        <v>88</v>
      </c>
      <c r="O2125" s="1" t="s">
        <v>30</v>
      </c>
    </row>
    <row r="2126" spans="1:15" x14ac:dyDescent="0.3">
      <c r="A2126" s="1" t="s">
        <v>5588</v>
      </c>
      <c r="B2126" s="2">
        <v>45413</v>
      </c>
      <c r="C2126" s="1" t="s">
        <v>6670</v>
      </c>
      <c r="D2126" s="1" t="s">
        <v>46</v>
      </c>
      <c r="E2126">
        <v>2024</v>
      </c>
      <c r="F2126" s="1" t="s">
        <v>2967</v>
      </c>
      <c r="G2126" s="1" t="s">
        <v>2968</v>
      </c>
      <c r="H2126" s="1" t="s">
        <v>5247</v>
      </c>
      <c r="I2126" s="1" t="s">
        <v>5248</v>
      </c>
      <c r="J2126" s="1" t="s">
        <v>20</v>
      </c>
      <c r="K2126" s="3">
        <v>42.36</v>
      </c>
      <c r="L2126">
        <v>1</v>
      </c>
      <c r="M2126" s="3">
        <v>42.36</v>
      </c>
      <c r="N2126" s="1" t="s">
        <v>21</v>
      </c>
      <c r="O2126" s="1" t="s">
        <v>37</v>
      </c>
    </row>
    <row r="2127" spans="1:15" x14ac:dyDescent="0.3">
      <c r="A2127" s="1" t="s">
        <v>5589</v>
      </c>
      <c r="B2127" s="2">
        <v>45367</v>
      </c>
      <c r="C2127" s="1" t="s">
        <v>6673</v>
      </c>
      <c r="D2127" s="1" t="s">
        <v>15</v>
      </c>
      <c r="E2127">
        <v>2024</v>
      </c>
      <c r="F2127" s="1" t="s">
        <v>930</v>
      </c>
      <c r="G2127" s="1" t="s">
        <v>3339</v>
      </c>
      <c r="H2127" s="1" t="s">
        <v>3666</v>
      </c>
      <c r="I2127" s="1" t="s">
        <v>4123</v>
      </c>
      <c r="J2127" s="1" t="s">
        <v>20</v>
      </c>
      <c r="K2127" s="3">
        <v>40.83</v>
      </c>
      <c r="L2127">
        <v>2</v>
      </c>
      <c r="M2127" s="3">
        <v>81.66</v>
      </c>
      <c r="N2127" s="1" t="s">
        <v>29</v>
      </c>
      <c r="O2127" s="1" t="s">
        <v>22</v>
      </c>
    </row>
    <row r="2128" spans="1:15" x14ac:dyDescent="0.3">
      <c r="A2128" s="1" t="s">
        <v>5590</v>
      </c>
      <c r="B2128" s="2">
        <v>45177</v>
      </c>
      <c r="C2128" s="1" t="s">
        <v>6668</v>
      </c>
      <c r="D2128" s="1" t="s">
        <v>60</v>
      </c>
      <c r="E2128">
        <v>2023</v>
      </c>
      <c r="F2128" s="1" t="s">
        <v>3463</v>
      </c>
      <c r="G2128" s="1" t="s">
        <v>3464</v>
      </c>
      <c r="H2128" s="1" t="s">
        <v>4608</v>
      </c>
      <c r="I2128" s="1" t="s">
        <v>4609</v>
      </c>
      <c r="J2128" s="1" t="s">
        <v>51</v>
      </c>
      <c r="K2128" s="3">
        <v>16.100000000000001</v>
      </c>
      <c r="L2128">
        <v>5</v>
      </c>
      <c r="M2128" s="3">
        <v>80.5</v>
      </c>
      <c r="N2128" s="1" t="s">
        <v>21</v>
      </c>
      <c r="O2128" s="1" t="s">
        <v>37</v>
      </c>
    </row>
    <row r="2129" spans="1:15" x14ac:dyDescent="0.3">
      <c r="A2129" s="1" t="s">
        <v>5591</v>
      </c>
      <c r="B2129" s="2">
        <v>45212</v>
      </c>
      <c r="C2129" s="1" t="s">
        <v>6668</v>
      </c>
      <c r="D2129" s="1" t="s">
        <v>133</v>
      </c>
      <c r="E2129">
        <v>2023</v>
      </c>
      <c r="F2129" s="1" t="s">
        <v>1742</v>
      </c>
      <c r="G2129" s="1" t="s">
        <v>2452</v>
      </c>
      <c r="H2129" s="1" t="s">
        <v>2877</v>
      </c>
      <c r="I2129" s="1" t="s">
        <v>3872</v>
      </c>
      <c r="J2129" s="1" t="s">
        <v>51</v>
      </c>
      <c r="K2129" s="3">
        <v>21.82</v>
      </c>
      <c r="L2129">
        <v>4</v>
      </c>
      <c r="M2129" s="3">
        <v>87.28</v>
      </c>
      <c r="N2129" s="1" t="s">
        <v>29</v>
      </c>
      <c r="O2129" s="1" t="s">
        <v>37</v>
      </c>
    </row>
    <row r="2130" spans="1:15" x14ac:dyDescent="0.3">
      <c r="A2130" s="1" t="s">
        <v>5592</v>
      </c>
      <c r="B2130" s="2">
        <v>45438</v>
      </c>
      <c r="C2130" s="1" t="s">
        <v>6666</v>
      </c>
      <c r="D2130" s="1" t="s">
        <v>46</v>
      </c>
      <c r="E2130">
        <v>2024</v>
      </c>
      <c r="F2130" s="1" t="s">
        <v>4663</v>
      </c>
      <c r="G2130" s="1" t="s">
        <v>4664</v>
      </c>
      <c r="H2130" s="1" t="s">
        <v>1953</v>
      </c>
      <c r="I2130" s="1" t="s">
        <v>5068</v>
      </c>
      <c r="J2130" s="1" t="s">
        <v>20</v>
      </c>
      <c r="K2130" s="3">
        <v>22.68</v>
      </c>
      <c r="L2130">
        <v>5</v>
      </c>
      <c r="M2130" s="3">
        <v>113.4</v>
      </c>
      <c r="N2130" s="1" t="s">
        <v>21</v>
      </c>
      <c r="O2130" s="1" t="s">
        <v>37</v>
      </c>
    </row>
    <row r="2131" spans="1:15" x14ac:dyDescent="0.3">
      <c r="A2131" s="1" t="s">
        <v>5593</v>
      </c>
      <c r="B2131" s="2">
        <v>45176</v>
      </c>
      <c r="C2131" s="1" t="s">
        <v>6672</v>
      </c>
      <c r="D2131" s="1" t="s">
        <v>60</v>
      </c>
      <c r="E2131">
        <v>2023</v>
      </c>
      <c r="F2131" s="1" t="s">
        <v>1877</v>
      </c>
      <c r="G2131" s="1" t="s">
        <v>3739</v>
      </c>
      <c r="H2131" s="1" t="s">
        <v>2807</v>
      </c>
      <c r="I2131" s="1" t="s">
        <v>4788</v>
      </c>
      <c r="J2131" s="1" t="s">
        <v>20</v>
      </c>
      <c r="K2131" s="3">
        <v>11.73</v>
      </c>
      <c r="L2131">
        <v>1</v>
      </c>
      <c r="M2131" s="3">
        <v>11.73</v>
      </c>
      <c r="N2131" s="1" t="s">
        <v>6669</v>
      </c>
      <c r="O2131" s="1" t="s">
        <v>37</v>
      </c>
    </row>
    <row r="2132" spans="1:15" x14ac:dyDescent="0.3">
      <c r="A2132" s="1" t="s">
        <v>5594</v>
      </c>
      <c r="B2132" s="2">
        <v>45284</v>
      </c>
      <c r="C2132" s="1" t="s">
        <v>6666</v>
      </c>
      <c r="D2132" s="1" t="s">
        <v>107</v>
      </c>
      <c r="E2132">
        <v>2023</v>
      </c>
      <c r="F2132" s="1" t="s">
        <v>1516</v>
      </c>
      <c r="G2132" s="1" t="s">
        <v>1517</v>
      </c>
      <c r="H2132" s="1" t="s">
        <v>1673</v>
      </c>
      <c r="I2132" s="1" t="s">
        <v>5595</v>
      </c>
      <c r="J2132" s="1" t="s">
        <v>70</v>
      </c>
      <c r="K2132" s="3">
        <v>29.9</v>
      </c>
      <c r="L2132">
        <v>4</v>
      </c>
      <c r="M2132" s="3">
        <v>119.6</v>
      </c>
      <c r="N2132" s="1" t="s">
        <v>6669</v>
      </c>
      <c r="O2132" s="1" t="s">
        <v>37</v>
      </c>
    </row>
    <row r="2133" spans="1:15" x14ac:dyDescent="0.3">
      <c r="A2133" s="1" t="s">
        <v>5596</v>
      </c>
      <c r="B2133" s="2">
        <v>44993</v>
      </c>
      <c r="C2133" s="1" t="s">
        <v>6670</v>
      </c>
      <c r="D2133" s="1" t="s">
        <v>15</v>
      </c>
      <c r="E2133">
        <v>2023</v>
      </c>
      <c r="F2133" s="1" t="s">
        <v>2972</v>
      </c>
      <c r="G2133" s="1" t="s">
        <v>2973</v>
      </c>
      <c r="H2133" s="1" t="s">
        <v>1821</v>
      </c>
      <c r="I2133" s="1" t="s">
        <v>1822</v>
      </c>
      <c r="J2133" s="1" t="s">
        <v>20</v>
      </c>
      <c r="K2133" s="3">
        <v>27.02</v>
      </c>
      <c r="L2133">
        <v>1</v>
      </c>
      <c r="M2133" s="3">
        <v>27.02</v>
      </c>
      <c r="N2133" s="1" t="s">
        <v>21</v>
      </c>
      <c r="O2133" s="1" t="s">
        <v>80</v>
      </c>
    </row>
    <row r="2134" spans="1:15" x14ac:dyDescent="0.3">
      <c r="A2134" s="1" t="s">
        <v>5597</v>
      </c>
      <c r="B2134" s="2">
        <v>45035</v>
      </c>
      <c r="C2134" s="1" t="s">
        <v>6670</v>
      </c>
      <c r="D2134" s="1" t="s">
        <v>82</v>
      </c>
      <c r="E2134">
        <v>2023</v>
      </c>
      <c r="F2134" s="1" t="s">
        <v>2006</v>
      </c>
      <c r="G2134" s="1" t="s">
        <v>3891</v>
      </c>
      <c r="H2134" s="1" t="s">
        <v>2527</v>
      </c>
      <c r="I2134" s="1" t="s">
        <v>2528</v>
      </c>
      <c r="J2134" s="1" t="s">
        <v>51</v>
      </c>
      <c r="K2134" s="3">
        <v>21.9</v>
      </c>
      <c r="L2134">
        <v>5</v>
      </c>
      <c r="M2134" s="3">
        <v>109.5</v>
      </c>
      <c r="N2134" s="1" t="s">
        <v>29</v>
      </c>
      <c r="O2134" s="1" t="s">
        <v>22</v>
      </c>
    </row>
    <row r="2135" spans="1:15" x14ac:dyDescent="0.3">
      <c r="A2135" s="1" t="s">
        <v>5598</v>
      </c>
      <c r="B2135" s="2">
        <v>44994</v>
      </c>
      <c r="C2135" s="1" t="s">
        <v>6672</v>
      </c>
      <c r="D2135" s="1" t="s">
        <v>15</v>
      </c>
      <c r="E2135">
        <v>2023</v>
      </c>
      <c r="F2135" s="1" t="s">
        <v>918</v>
      </c>
      <c r="G2135" s="1" t="s">
        <v>5599</v>
      </c>
      <c r="H2135" s="1" t="s">
        <v>585</v>
      </c>
      <c r="I2135" s="1" t="s">
        <v>586</v>
      </c>
      <c r="J2135" s="1" t="s">
        <v>70</v>
      </c>
      <c r="K2135" s="3">
        <v>5.56</v>
      </c>
      <c r="L2135">
        <v>5</v>
      </c>
      <c r="M2135" s="3">
        <v>27.8</v>
      </c>
      <c r="N2135" s="1" t="s">
        <v>88</v>
      </c>
      <c r="O2135" s="1" t="s">
        <v>44</v>
      </c>
    </row>
    <row r="2136" spans="1:15" x14ac:dyDescent="0.3">
      <c r="A2136" s="1" t="s">
        <v>5600</v>
      </c>
      <c r="B2136" s="2">
        <v>45545</v>
      </c>
      <c r="C2136" s="1" t="s">
        <v>6671</v>
      </c>
      <c r="D2136" s="1" t="s">
        <v>60</v>
      </c>
      <c r="E2136">
        <v>2024</v>
      </c>
      <c r="F2136" s="1" t="s">
        <v>5601</v>
      </c>
      <c r="G2136" s="1" t="s">
        <v>5602</v>
      </c>
      <c r="H2136" s="1" t="s">
        <v>5603</v>
      </c>
      <c r="I2136" s="1" t="s">
        <v>5604</v>
      </c>
      <c r="J2136" s="1" t="s">
        <v>20</v>
      </c>
      <c r="K2136" s="3">
        <v>21.88</v>
      </c>
      <c r="L2136">
        <v>2</v>
      </c>
      <c r="M2136" s="3">
        <v>43.76</v>
      </c>
      <c r="N2136" s="1" t="s">
        <v>21</v>
      </c>
      <c r="O2136" s="1" t="s">
        <v>44</v>
      </c>
    </row>
    <row r="2137" spans="1:15" x14ac:dyDescent="0.3">
      <c r="A2137" s="1" t="s">
        <v>5605</v>
      </c>
      <c r="B2137" s="2">
        <v>45495</v>
      </c>
      <c r="C2137" s="1" t="s">
        <v>6667</v>
      </c>
      <c r="D2137" s="1" t="s">
        <v>32</v>
      </c>
      <c r="E2137">
        <v>2024</v>
      </c>
      <c r="F2137" s="1" t="s">
        <v>4002</v>
      </c>
      <c r="G2137" s="1" t="s">
        <v>4003</v>
      </c>
      <c r="H2137" s="1" t="s">
        <v>5606</v>
      </c>
      <c r="I2137" s="1" t="s">
        <v>5607</v>
      </c>
      <c r="J2137" s="1" t="s">
        <v>70</v>
      </c>
      <c r="K2137" s="3">
        <v>42.54</v>
      </c>
      <c r="L2137">
        <v>2</v>
      </c>
      <c r="M2137" s="3">
        <v>85.08</v>
      </c>
      <c r="N2137" s="1" t="s">
        <v>29</v>
      </c>
      <c r="O2137" s="1" t="s">
        <v>193</v>
      </c>
    </row>
    <row r="2138" spans="1:15" x14ac:dyDescent="0.3">
      <c r="A2138" s="1" t="s">
        <v>5608</v>
      </c>
      <c r="B2138" s="2">
        <v>45805</v>
      </c>
      <c r="C2138" s="1" t="s">
        <v>6670</v>
      </c>
      <c r="D2138" s="1" t="s">
        <v>46</v>
      </c>
      <c r="E2138">
        <v>2025</v>
      </c>
      <c r="F2138" s="1" t="s">
        <v>1092</v>
      </c>
      <c r="G2138" s="1" t="s">
        <v>4204</v>
      </c>
      <c r="H2138" s="1" t="s">
        <v>3930</v>
      </c>
      <c r="I2138" s="1" t="s">
        <v>3931</v>
      </c>
      <c r="J2138" s="1" t="s">
        <v>70</v>
      </c>
      <c r="K2138" s="3">
        <v>26.64</v>
      </c>
      <c r="L2138">
        <v>5</v>
      </c>
      <c r="M2138" s="3">
        <v>133.19999999999999</v>
      </c>
      <c r="N2138" s="1" t="s">
        <v>6669</v>
      </c>
      <c r="O2138" s="1" t="s">
        <v>193</v>
      </c>
    </row>
    <row r="2139" spans="1:15" x14ac:dyDescent="0.3">
      <c r="A2139" s="1" t="s">
        <v>5609</v>
      </c>
      <c r="B2139" s="2">
        <v>45451</v>
      </c>
      <c r="C2139" s="1" t="s">
        <v>6673</v>
      </c>
      <c r="D2139" s="1" t="s">
        <v>24</v>
      </c>
      <c r="E2139">
        <v>2024</v>
      </c>
      <c r="F2139" s="1" t="s">
        <v>2051</v>
      </c>
      <c r="G2139" s="1" t="s">
        <v>5222</v>
      </c>
      <c r="H2139" s="1" t="s">
        <v>2913</v>
      </c>
      <c r="I2139" s="1" t="s">
        <v>3855</v>
      </c>
      <c r="J2139" s="1" t="s">
        <v>20</v>
      </c>
      <c r="K2139" s="3">
        <v>26.42</v>
      </c>
      <c r="L2139">
        <v>1</v>
      </c>
      <c r="M2139" s="3">
        <v>26.42</v>
      </c>
      <c r="N2139" s="1" t="s">
        <v>29</v>
      </c>
      <c r="O2139" s="1" t="s">
        <v>37</v>
      </c>
    </row>
    <row r="2140" spans="1:15" x14ac:dyDescent="0.3">
      <c r="A2140" s="1" t="s">
        <v>5610</v>
      </c>
      <c r="B2140" s="2">
        <v>45573</v>
      </c>
      <c r="C2140" s="1" t="s">
        <v>6671</v>
      </c>
      <c r="D2140" s="1" t="s">
        <v>133</v>
      </c>
      <c r="E2140">
        <v>2024</v>
      </c>
      <c r="F2140" s="1" t="s">
        <v>128</v>
      </c>
      <c r="G2140" s="1" t="s">
        <v>5611</v>
      </c>
      <c r="H2140" s="1" t="s">
        <v>856</v>
      </c>
      <c r="I2140" s="1" t="s">
        <v>857</v>
      </c>
      <c r="J2140" s="1" t="s">
        <v>87</v>
      </c>
      <c r="K2140" s="3">
        <v>49.36</v>
      </c>
      <c r="L2140">
        <v>3</v>
      </c>
      <c r="M2140" s="3">
        <v>148.08000000000001</v>
      </c>
      <c r="N2140" s="1" t="s">
        <v>6669</v>
      </c>
      <c r="O2140" s="1" t="s">
        <v>37</v>
      </c>
    </row>
    <row r="2141" spans="1:15" x14ac:dyDescent="0.3">
      <c r="A2141" s="1" t="s">
        <v>5612</v>
      </c>
      <c r="B2141" s="2">
        <v>44958</v>
      </c>
      <c r="C2141" s="1" t="s">
        <v>6670</v>
      </c>
      <c r="D2141" s="1" t="s">
        <v>39</v>
      </c>
      <c r="E2141">
        <v>2023</v>
      </c>
      <c r="F2141" s="1" t="s">
        <v>4666</v>
      </c>
      <c r="G2141" s="1" t="s">
        <v>4667</v>
      </c>
      <c r="H2141" s="1" t="s">
        <v>2470</v>
      </c>
      <c r="I2141" s="1" t="s">
        <v>4562</v>
      </c>
      <c r="J2141" s="1" t="s">
        <v>20</v>
      </c>
      <c r="K2141" s="3">
        <v>37.619999999999997</v>
      </c>
      <c r="L2141">
        <v>4</v>
      </c>
      <c r="M2141" s="3">
        <v>150.47999999999999</v>
      </c>
      <c r="N2141" s="1" t="s">
        <v>21</v>
      </c>
      <c r="O2141" s="1" t="s">
        <v>22</v>
      </c>
    </row>
    <row r="2142" spans="1:15" x14ac:dyDescent="0.3">
      <c r="A2142" s="1" t="s">
        <v>5613</v>
      </c>
      <c r="B2142" s="2">
        <v>45008</v>
      </c>
      <c r="C2142" s="1" t="s">
        <v>6672</v>
      </c>
      <c r="D2142" s="1" t="s">
        <v>15</v>
      </c>
      <c r="E2142">
        <v>2023</v>
      </c>
      <c r="F2142" s="1" t="s">
        <v>1459</v>
      </c>
      <c r="G2142" s="1" t="s">
        <v>1460</v>
      </c>
      <c r="H2142" s="1" t="s">
        <v>1350</v>
      </c>
      <c r="I2142" s="1" t="s">
        <v>1351</v>
      </c>
      <c r="J2142" s="1" t="s">
        <v>20</v>
      </c>
      <c r="K2142" s="3">
        <v>29.56</v>
      </c>
      <c r="L2142">
        <v>4</v>
      </c>
      <c r="M2142" s="3">
        <v>118.24</v>
      </c>
      <c r="N2142" s="1" t="s">
        <v>21</v>
      </c>
      <c r="O2142" s="1" t="s">
        <v>37</v>
      </c>
    </row>
    <row r="2143" spans="1:15" x14ac:dyDescent="0.3">
      <c r="A2143" s="1" t="s">
        <v>5614</v>
      </c>
      <c r="B2143" s="2">
        <v>44974</v>
      </c>
      <c r="C2143" s="1" t="s">
        <v>6668</v>
      </c>
      <c r="D2143" s="1" t="s">
        <v>39</v>
      </c>
      <c r="E2143">
        <v>2023</v>
      </c>
      <c r="F2143" s="1" t="s">
        <v>1299</v>
      </c>
      <c r="G2143" s="1" t="s">
        <v>584</v>
      </c>
      <c r="H2143" s="1" t="s">
        <v>1986</v>
      </c>
      <c r="I2143" s="1" t="s">
        <v>1987</v>
      </c>
      <c r="J2143" s="1" t="s">
        <v>87</v>
      </c>
      <c r="K2143" s="3">
        <v>24.84</v>
      </c>
      <c r="L2143">
        <v>2</v>
      </c>
      <c r="M2143" s="3">
        <v>49.68</v>
      </c>
      <c r="N2143" s="1" t="s">
        <v>21</v>
      </c>
      <c r="O2143" s="1" t="s">
        <v>52</v>
      </c>
    </row>
    <row r="2144" spans="1:15" x14ac:dyDescent="0.3">
      <c r="A2144" s="1" t="s">
        <v>5615</v>
      </c>
      <c r="B2144" s="2">
        <v>45499</v>
      </c>
      <c r="C2144" s="1" t="s">
        <v>6668</v>
      </c>
      <c r="D2144" s="1" t="s">
        <v>32</v>
      </c>
      <c r="E2144">
        <v>2024</v>
      </c>
      <c r="F2144" s="1" t="s">
        <v>794</v>
      </c>
      <c r="G2144" s="1" t="s">
        <v>4913</v>
      </c>
      <c r="H2144" s="1" t="s">
        <v>2065</v>
      </c>
      <c r="I2144" s="1" t="s">
        <v>4640</v>
      </c>
      <c r="J2144" s="1" t="s">
        <v>70</v>
      </c>
      <c r="K2144" s="3">
        <v>12.58</v>
      </c>
      <c r="L2144">
        <v>1</v>
      </c>
      <c r="M2144" s="3">
        <v>12.58</v>
      </c>
      <c r="N2144" s="1" t="s">
        <v>21</v>
      </c>
      <c r="O2144" s="1" t="s">
        <v>193</v>
      </c>
    </row>
    <row r="2145" spans="1:15" x14ac:dyDescent="0.3">
      <c r="A2145" s="1" t="s">
        <v>5616</v>
      </c>
      <c r="B2145" s="2">
        <v>45615</v>
      </c>
      <c r="C2145" s="1" t="s">
        <v>6671</v>
      </c>
      <c r="D2145" s="1" t="s">
        <v>54</v>
      </c>
      <c r="E2145">
        <v>2024</v>
      </c>
      <c r="F2145" s="1" t="s">
        <v>3186</v>
      </c>
      <c r="G2145" s="1" t="s">
        <v>3187</v>
      </c>
      <c r="H2145" s="1" t="s">
        <v>2685</v>
      </c>
      <c r="I2145" s="1" t="s">
        <v>2686</v>
      </c>
      <c r="J2145" s="1" t="s">
        <v>70</v>
      </c>
      <c r="K2145" s="3">
        <v>42</v>
      </c>
      <c r="L2145">
        <v>4</v>
      </c>
      <c r="M2145" s="3">
        <v>168</v>
      </c>
      <c r="N2145" s="1" t="s">
        <v>29</v>
      </c>
      <c r="O2145" s="1" t="s">
        <v>37</v>
      </c>
    </row>
    <row r="2146" spans="1:15" x14ac:dyDescent="0.3">
      <c r="A2146" s="1" t="s">
        <v>5617</v>
      </c>
      <c r="B2146" s="2">
        <v>45399</v>
      </c>
      <c r="C2146" s="1" t="s">
        <v>6670</v>
      </c>
      <c r="D2146" s="1" t="s">
        <v>82</v>
      </c>
      <c r="E2146">
        <v>2024</v>
      </c>
      <c r="F2146" s="1" t="s">
        <v>958</v>
      </c>
      <c r="G2146" s="1" t="s">
        <v>5618</v>
      </c>
      <c r="H2146" s="1" t="s">
        <v>979</v>
      </c>
      <c r="I2146" s="1" t="s">
        <v>980</v>
      </c>
      <c r="J2146" s="1" t="s">
        <v>51</v>
      </c>
      <c r="K2146" s="3">
        <v>7.8</v>
      </c>
      <c r="L2146">
        <v>5</v>
      </c>
      <c r="M2146" s="3">
        <v>39</v>
      </c>
      <c r="N2146" s="1" t="s">
        <v>6669</v>
      </c>
      <c r="O2146" s="1" t="s">
        <v>37</v>
      </c>
    </row>
    <row r="2147" spans="1:15" x14ac:dyDescent="0.3">
      <c r="A2147" s="1" t="s">
        <v>5619</v>
      </c>
      <c r="B2147" s="2">
        <v>45049</v>
      </c>
      <c r="C2147" s="1" t="s">
        <v>6670</v>
      </c>
      <c r="D2147" s="1" t="s">
        <v>46</v>
      </c>
      <c r="E2147">
        <v>2023</v>
      </c>
      <c r="F2147" s="1" t="s">
        <v>799</v>
      </c>
      <c r="G2147" s="1" t="s">
        <v>1579</v>
      </c>
      <c r="H2147" s="1" t="s">
        <v>228</v>
      </c>
      <c r="I2147" s="1" t="s">
        <v>5241</v>
      </c>
      <c r="J2147" s="1" t="s">
        <v>87</v>
      </c>
      <c r="K2147" s="3">
        <v>40.75</v>
      </c>
      <c r="L2147">
        <v>5</v>
      </c>
      <c r="M2147" s="3">
        <v>203.75</v>
      </c>
      <c r="N2147" s="1" t="s">
        <v>6669</v>
      </c>
      <c r="O2147" s="1" t="s">
        <v>37</v>
      </c>
    </row>
    <row r="2148" spans="1:15" x14ac:dyDescent="0.3">
      <c r="A2148" s="1" t="s">
        <v>5620</v>
      </c>
      <c r="B2148" s="2">
        <v>45069</v>
      </c>
      <c r="C2148" s="1" t="s">
        <v>6671</v>
      </c>
      <c r="D2148" s="1" t="s">
        <v>46</v>
      </c>
      <c r="E2148">
        <v>2023</v>
      </c>
      <c r="F2148" s="1" t="s">
        <v>987</v>
      </c>
      <c r="G2148" s="1" t="s">
        <v>988</v>
      </c>
      <c r="H2148" s="1" t="s">
        <v>3377</v>
      </c>
      <c r="I2148" s="1" t="s">
        <v>3378</v>
      </c>
      <c r="J2148" s="1" t="s">
        <v>87</v>
      </c>
      <c r="K2148" s="3">
        <v>31.73</v>
      </c>
      <c r="L2148">
        <v>3</v>
      </c>
      <c r="M2148" s="3">
        <v>95.19</v>
      </c>
      <c r="N2148" s="1" t="s">
        <v>6669</v>
      </c>
      <c r="O2148" s="1" t="s">
        <v>193</v>
      </c>
    </row>
    <row r="2149" spans="1:15" x14ac:dyDescent="0.3">
      <c r="A2149" s="1" t="s">
        <v>5621</v>
      </c>
      <c r="B2149" s="2">
        <v>44879</v>
      </c>
      <c r="C2149" s="1" t="s">
        <v>6667</v>
      </c>
      <c r="D2149" s="1" t="s">
        <v>54</v>
      </c>
      <c r="E2149">
        <v>2022</v>
      </c>
      <c r="F2149" s="1" t="s">
        <v>4571</v>
      </c>
      <c r="G2149" s="1" t="s">
        <v>4572</v>
      </c>
      <c r="H2149" s="1" t="s">
        <v>623</v>
      </c>
      <c r="I2149" s="1" t="s">
        <v>2232</v>
      </c>
      <c r="J2149" s="1" t="s">
        <v>70</v>
      </c>
      <c r="K2149" s="3">
        <v>10.36</v>
      </c>
      <c r="L2149">
        <v>3</v>
      </c>
      <c r="M2149" s="3">
        <v>31.08</v>
      </c>
      <c r="N2149" s="1" t="s">
        <v>6669</v>
      </c>
      <c r="O2149" s="1" t="s">
        <v>44</v>
      </c>
    </row>
    <row r="2150" spans="1:15" x14ac:dyDescent="0.3">
      <c r="A2150" s="1" t="s">
        <v>5622</v>
      </c>
      <c r="B2150" s="2">
        <v>45313</v>
      </c>
      <c r="C2150" s="1" t="s">
        <v>6667</v>
      </c>
      <c r="D2150" s="1" t="s">
        <v>210</v>
      </c>
      <c r="E2150">
        <v>2024</v>
      </c>
      <c r="F2150" s="1" t="s">
        <v>799</v>
      </c>
      <c r="G2150" s="1" t="s">
        <v>800</v>
      </c>
      <c r="H2150" s="1" t="s">
        <v>508</v>
      </c>
      <c r="I2150" s="1" t="s">
        <v>2261</v>
      </c>
      <c r="J2150" s="1" t="s">
        <v>87</v>
      </c>
      <c r="K2150" s="3">
        <v>10.31</v>
      </c>
      <c r="L2150">
        <v>1</v>
      </c>
      <c r="M2150" s="3">
        <v>10.31</v>
      </c>
      <c r="N2150" s="1" t="s">
        <v>88</v>
      </c>
      <c r="O2150" s="1" t="s">
        <v>37</v>
      </c>
    </row>
    <row r="2151" spans="1:15" x14ac:dyDescent="0.3">
      <c r="A2151" s="1" t="s">
        <v>5623</v>
      </c>
      <c r="B2151" s="2">
        <v>45547</v>
      </c>
      <c r="C2151" s="1" t="s">
        <v>6672</v>
      </c>
      <c r="D2151" s="1" t="s">
        <v>60</v>
      </c>
      <c r="E2151">
        <v>2024</v>
      </c>
      <c r="F2151" s="1" t="s">
        <v>1032</v>
      </c>
      <c r="G2151" s="1" t="s">
        <v>4996</v>
      </c>
      <c r="H2151" s="1" t="s">
        <v>1428</v>
      </c>
      <c r="I2151" s="1" t="s">
        <v>4660</v>
      </c>
      <c r="J2151" s="1" t="s">
        <v>70</v>
      </c>
      <c r="K2151" s="3">
        <v>26.19</v>
      </c>
      <c r="L2151">
        <v>3</v>
      </c>
      <c r="M2151" s="3">
        <v>78.569999999999993</v>
      </c>
      <c r="N2151" s="1" t="s">
        <v>88</v>
      </c>
      <c r="O2151" s="1" t="s">
        <v>30</v>
      </c>
    </row>
    <row r="2152" spans="1:15" x14ac:dyDescent="0.3">
      <c r="A2152" s="1" t="s">
        <v>5624</v>
      </c>
      <c r="B2152" s="2">
        <v>45780</v>
      </c>
      <c r="C2152" s="1" t="s">
        <v>6673</v>
      </c>
      <c r="D2152" s="1" t="s">
        <v>46</v>
      </c>
      <c r="E2152">
        <v>2025</v>
      </c>
      <c r="F2152" s="1" t="s">
        <v>2196</v>
      </c>
      <c r="G2152" s="1" t="s">
        <v>5625</v>
      </c>
      <c r="H2152" s="1" t="s">
        <v>3850</v>
      </c>
      <c r="I2152" s="1" t="s">
        <v>3851</v>
      </c>
      <c r="J2152" s="1" t="s">
        <v>20</v>
      </c>
      <c r="K2152" s="3">
        <v>37.71</v>
      </c>
      <c r="L2152">
        <v>1</v>
      </c>
      <c r="M2152" s="3">
        <v>37.71</v>
      </c>
      <c r="N2152" s="1" t="s">
        <v>21</v>
      </c>
      <c r="O2152" s="1" t="s">
        <v>193</v>
      </c>
    </row>
    <row r="2153" spans="1:15" x14ac:dyDescent="0.3">
      <c r="A2153" s="1" t="s">
        <v>5626</v>
      </c>
      <c r="B2153" s="2">
        <v>45030</v>
      </c>
      <c r="C2153" s="1" t="s">
        <v>6668</v>
      </c>
      <c r="D2153" s="1" t="s">
        <v>82</v>
      </c>
      <c r="E2153">
        <v>2023</v>
      </c>
      <c r="F2153" s="1" t="s">
        <v>2035</v>
      </c>
      <c r="G2153" s="1" t="s">
        <v>2036</v>
      </c>
      <c r="H2153" s="1" t="s">
        <v>1613</v>
      </c>
      <c r="I2153" s="1" t="s">
        <v>2442</v>
      </c>
      <c r="J2153" s="1" t="s">
        <v>20</v>
      </c>
      <c r="K2153" s="3">
        <v>13.28</v>
      </c>
      <c r="L2153">
        <v>5</v>
      </c>
      <c r="M2153" s="3">
        <v>66.400000000000006</v>
      </c>
      <c r="N2153" s="1" t="s">
        <v>21</v>
      </c>
      <c r="O2153" s="1" t="s">
        <v>22</v>
      </c>
    </row>
    <row r="2154" spans="1:15" x14ac:dyDescent="0.3">
      <c r="A2154" s="1" t="s">
        <v>5627</v>
      </c>
      <c r="B2154" s="2">
        <v>45451</v>
      </c>
      <c r="C2154" s="1" t="s">
        <v>6673</v>
      </c>
      <c r="D2154" s="1" t="s">
        <v>24</v>
      </c>
      <c r="E2154">
        <v>2024</v>
      </c>
      <c r="F2154" s="1" t="s">
        <v>419</v>
      </c>
      <c r="G2154" s="1" t="s">
        <v>420</v>
      </c>
      <c r="H2154" s="1" t="s">
        <v>883</v>
      </c>
      <c r="I2154" s="1" t="s">
        <v>884</v>
      </c>
      <c r="J2154" s="1" t="s">
        <v>51</v>
      </c>
      <c r="K2154" s="3">
        <v>17.37</v>
      </c>
      <c r="L2154">
        <v>2</v>
      </c>
      <c r="M2154" s="3">
        <v>34.74</v>
      </c>
      <c r="N2154" s="1" t="s">
        <v>21</v>
      </c>
      <c r="O2154" s="1" t="s">
        <v>44</v>
      </c>
    </row>
    <row r="2155" spans="1:15" x14ac:dyDescent="0.3">
      <c r="A2155" s="1" t="s">
        <v>5628</v>
      </c>
      <c r="B2155" s="2">
        <v>45880</v>
      </c>
      <c r="C2155" s="1" t="s">
        <v>6667</v>
      </c>
      <c r="D2155" s="1" t="s">
        <v>90</v>
      </c>
      <c r="E2155">
        <v>2025</v>
      </c>
      <c r="F2155" s="1" t="s">
        <v>4210</v>
      </c>
      <c r="G2155" s="1" t="s">
        <v>4211</v>
      </c>
      <c r="H2155" s="1" t="s">
        <v>984</v>
      </c>
      <c r="I2155" s="1" t="s">
        <v>985</v>
      </c>
      <c r="J2155" s="1" t="s">
        <v>70</v>
      </c>
      <c r="K2155" s="3">
        <v>43.04</v>
      </c>
      <c r="L2155">
        <v>2</v>
      </c>
      <c r="M2155" s="3">
        <v>86.08</v>
      </c>
      <c r="N2155" s="1" t="s">
        <v>29</v>
      </c>
      <c r="O2155" s="1" t="s">
        <v>37</v>
      </c>
    </row>
    <row r="2156" spans="1:15" x14ac:dyDescent="0.3">
      <c r="A2156" s="1" t="s">
        <v>5629</v>
      </c>
      <c r="B2156" s="2">
        <v>45613</v>
      </c>
      <c r="C2156" s="1" t="s">
        <v>6666</v>
      </c>
      <c r="D2156" s="1" t="s">
        <v>54</v>
      </c>
      <c r="E2156">
        <v>2024</v>
      </c>
      <c r="F2156" s="1" t="s">
        <v>280</v>
      </c>
      <c r="G2156" s="1" t="s">
        <v>281</v>
      </c>
      <c r="H2156" s="1" t="s">
        <v>936</v>
      </c>
      <c r="I2156" s="1" t="s">
        <v>2138</v>
      </c>
      <c r="J2156" s="1" t="s">
        <v>51</v>
      </c>
      <c r="K2156" s="3">
        <v>27.98</v>
      </c>
      <c r="L2156">
        <v>4</v>
      </c>
      <c r="M2156" s="3">
        <v>111.92</v>
      </c>
      <c r="N2156" s="1" t="s">
        <v>88</v>
      </c>
      <c r="O2156" s="1" t="s">
        <v>52</v>
      </c>
    </row>
    <row r="2157" spans="1:15" x14ac:dyDescent="0.3">
      <c r="A2157" s="1" t="s">
        <v>5630</v>
      </c>
      <c r="B2157" s="2">
        <v>45700</v>
      </c>
      <c r="C2157" s="1" t="s">
        <v>6670</v>
      </c>
      <c r="D2157" s="1" t="s">
        <v>39</v>
      </c>
      <c r="E2157">
        <v>2025</v>
      </c>
      <c r="F2157" s="1" t="s">
        <v>5631</v>
      </c>
      <c r="G2157" s="1" t="s">
        <v>5632</v>
      </c>
      <c r="H2157" s="1" t="s">
        <v>3235</v>
      </c>
      <c r="I2157" s="1" t="s">
        <v>3236</v>
      </c>
      <c r="J2157" s="1" t="s">
        <v>51</v>
      </c>
      <c r="K2157" s="3">
        <v>32.74</v>
      </c>
      <c r="L2157">
        <v>3</v>
      </c>
      <c r="M2157" s="3">
        <v>98.22</v>
      </c>
      <c r="N2157" s="1" t="s">
        <v>21</v>
      </c>
      <c r="O2157" s="1" t="s">
        <v>37</v>
      </c>
    </row>
    <row r="2158" spans="1:15" x14ac:dyDescent="0.3">
      <c r="A2158" s="1" t="s">
        <v>5633</v>
      </c>
      <c r="B2158" s="2">
        <v>45321</v>
      </c>
      <c r="C2158" s="1" t="s">
        <v>6671</v>
      </c>
      <c r="D2158" s="1" t="s">
        <v>210</v>
      </c>
      <c r="E2158">
        <v>2024</v>
      </c>
      <c r="F2158" s="1" t="s">
        <v>4301</v>
      </c>
      <c r="G2158" s="1" t="s">
        <v>5634</v>
      </c>
      <c r="H2158" s="1" t="s">
        <v>2527</v>
      </c>
      <c r="I2158" s="1" t="s">
        <v>2528</v>
      </c>
      <c r="J2158" s="1" t="s">
        <v>87</v>
      </c>
      <c r="K2158" s="3">
        <v>21.56</v>
      </c>
      <c r="L2158">
        <v>5</v>
      </c>
      <c r="M2158" s="3">
        <v>107.8</v>
      </c>
      <c r="N2158" s="1" t="s">
        <v>88</v>
      </c>
      <c r="O2158" s="1" t="s">
        <v>44</v>
      </c>
    </row>
    <row r="2159" spans="1:15" x14ac:dyDescent="0.3">
      <c r="A2159" s="1" t="s">
        <v>5635</v>
      </c>
      <c r="B2159" s="2">
        <v>45286</v>
      </c>
      <c r="C2159" s="1" t="s">
        <v>6671</v>
      </c>
      <c r="D2159" s="1" t="s">
        <v>107</v>
      </c>
      <c r="E2159">
        <v>2023</v>
      </c>
      <c r="F2159" s="1" t="s">
        <v>2790</v>
      </c>
      <c r="G2159" s="1" t="s">
        <v>2791</v>
      </c>
      <c r="H2159" s="1" t="s">
        <v>2208</v>
      </c>
      <c r="I2159" s="1" t="s">
        <v>2209</v>
      </c>
      <c r="J2159" s="1" t="s">
        <v>20</v>
      </c>
      <c r="K2159" s="3">
        <v>29.14</v>
      </c>
      <c r="L2159">
        <v>1</v>
      </c>
      <c r="M2159" s="3">
        <v>29.14</v>
      </c>
      <c r="N2159" s="1" t="s">
        <v>21</v>
      </c>
      <c r="O2159" s="1" t="s">
        <v>22</v>
      </c>
    </row>
    <row r="2160" spans="1:15" x14ac:dyDescent="0.3">
      <c r="A2160" s="1" t="s">
        <v>5636</v>
      </c>
      <c r="B2160" s="2">
        <v>45183</v>
      </c>
      <c r="C2160" s="1" t="s">
        <v>6672</v>
      </c>
      <c r="D2160" s="1" t="s">
        <v>60</v>
      </c>
      <c r="E2160">
        <v>2023</v>
      </c>
      <c r="F2160" s="1" t="s">
        <v>1203</v>
      </c>
      <c r="G2160" s="1" t="s">
        <v>5637</v>
      </c>
      <c r="H2160" s="1" t="s">
        <v>1730</v>
      </c>
      <c r="I2160" s="1" t="s">
        <v>5638</v>
      </c>
      <c r="J2160" s="1" t="s">
        <v>70</v>
      </c>
      <c r="K2160" s="3">
        <v>11.26</v>
      </c>
      <c r="L2160">
        <v>2</v>
      </c>
      <c r="M2160" s="3">
        <v>22.52</v>
      </c>
      <c r="N2160" s="1" t="s">
        <v>21</v>
      </c>
      <c r="O2160" s="1" t="s">
        <v>44</v>
      </c>
    </row>
    <row r="2161" spans="1:15" x14ac:dyDescent="0.3">
      <c r="A2161" s="1" t="s">
        <v>5639</v>
      </c>
      <c r="B2161" s="2">
        <v>45341</v>
      </c>
      <c r="C2161" s="1" t="s">
        <v>6667</v>
      </c>
      <c r="D2161" s="1" t="s">
        <v>39</v>
      </c>
      <c r="E2161">
        <v>2024</v>
      </c>
      <c r="F2161" s="1" t="s">
        <v>3682</v>
      </c>
      <c r="G2161" s="1" t="s">
        <v>3683</v>
      </c>
      <c r="H2161" s="1" t="s">
        <v>1630</v>
      </c>
      <c r="I2161" s="1" t="s">
        <v>1631</v>
      </c>
      <c r="J2161" s="1" t="s">
        <v>51</v>
      </c>
      <c r="K2161" s="3">
        <v>28.5</v>
      </c>
      <c r="L2161">
        <v>5</v>
      </c>
      <c r="M2161" s="3">
        <v>142.5</v>
      </c>
      <c r="N2161" s="1" t="s">
        <v>21</v>
      </c>
      <c r="O2161" s="1" t="s">
        <v>30</v>
      </c>
    </row>
    <row r="2162" spans="1:15" x14ac:dyDescent="0.3">
      <c r="A2162" s="1" t="s">
        <v>5640</v>
      </c>
      <c r="B2162" s="2">
        <v>45602</v>
      </c>
      <c r="C2162" s="1" t="s">
        <v>6670</v>
      </c>
      <c r="D2162" s="1" t="s">
        <v>54</v>
      </c>
      <c r="E2162">
        <v>2024</v>
      </c>
      <c r="F2162" s="1" t="s">
        <v>1588</v>
      </c>
      <c r="G2162" s="1" t="s">
        <v>1589</v>
      </c>
      <c r="H2162" s="1" t="s">
        <v>1080</v>
      </c>
      <c r="I2162" s="1" t="s">
        <v>2343</v>
      </c>
      <c r="J2162" s="1" t="s">
        <v>87</v>
      </c>
      <c r="K2162" s="3">
        <v>47.74</v>
      </c>
      <c r="L2162">
        <v>3</v>
      </c>
      <c r="M2162" s="3">
        <v>143.22</v>
      </c>
      <c r="N2162" s="1" t="s">
        <v>6669</v>
      </c>
      <c r="O2162" s="1" t="s">
        <v>52</v>
      </c>
    </row>
    <row r="2163" spans="1:15" x14ac:dyDescent="0.3">
      <c r="A2163" s="1" t="s">
        <v>5641</v>
      </c>
      <c r="B2163" s="2">
        <v>45532</v>
      </c>
      <c r="C2163" s="1" t="s">
        <v>6670</v>
      </c>
      <c r="D2163" s="1" t="s">
        <v>90</v>
      </c>
      <c r="E2163">
        <v>2024</v>
      </c>
      <c r="F2163" s="1" t="s">
        <v>873</v>
      </c>
      <c r="G2163" s="1" t="s">
        <v>5642</v>
      </c>
      <c r="H2163" s="1" t="s">
        <v>5643</v>
      </c>
      <c r="I2163" s="1" t="s">
        <v>5644</v>
      </c>
      <c r="J2163" s="1" t="s">
        <v>87</v>
      </c>
      <c r="K2163" s="3">
        <v>5.36</v>
      </c>
      <c r="L2163">
        <v>3</v>
      </c>
      <c r="M2163" s="3">
        <v>16.079999999999998</v>
      </c>
      <c r="N2163" s="1" t="s">
        <v>29</v>
      </c>
      <c r="O2163" s="1" t="s">
        <v>52</v>
      </c>
    </row>
    <row r="2164" spans="1:15" x14ac:dyDescent="0.3">
      <c r="A2164" s="1" t="s">
        <v>5645</v>
      </c>
      <c r="B2164" s="2">
        <v>45732</v>
      </c>
      <c r="C2164" s="1" t="s">
        <v>6666</v>
      </c>
      <c r="D2164" s="1" t="s">
        <v>15</v>
      </c>
      <c r="E2164">
        <v>2025</v>
      </c>
      <c r="F2164" s="1" t="s">
        <v>495</v>
      </c>
      <c r="G2164" s="1" t="s">
        <v>496</v>
      </c>
      <c r="H2164" s="1" t="s">
        <v>1068</v>
      </c>
      <c r="I2164" s="1" t="s">
        <v>1069</v>
      </c>
      <c r="J2164" s="1" t="s">
        <v>70</v>
      </c>
      <c r="K2164" s="3">
        <v>35.74</v>
      </c>
      <c r="L2164">
        <v>5</v>
      </c>
      <c r="M2164" s="3">
        <v>178.7</v>
      </c>
      <c r="N2164" s="1" t="s">
        <v>21</v>
      </c>
      <c r="O2164" s="1" t="s">
        <v>22</v>
      </c>
    </row>
    <row r="2165" spans="1:15" x14ac:dyDescent="0.3">
      <c r="A2165" s="1" t="s">
        <v>5646</v>
      </c>
      <c r="B2165" s="2">
        <v>44851</v>
      </c>
      <c r="C2165" s="1" t="s">
        <v>6667</v>
      </c>
      <c r="D2165" s="1" t="s">
        <v>133</v>
      </c>
      <c r="E2165">
        <v>2022</v>
      </c>
      <c r="F2165" s="1" t="s">
        <v>2006</v>
      </c>
      <c r="G2165" s="1" t="s">
        <v>2007</v>
      </c>
      <c r="H2165" s="1" t="s">
        <v>923</v>
      </c>
      <c r="I2165" s="1" t="s">
        <v>4344</v>
      </c>
      <c r="J2165" s="1" t="s">
        <v>20</v>
      </c>
      <c r="K2165" s="3">
        <v>46.06</v>
      </c>
      <c r="L2165">
        <v>5</v>
      </c>
      <c r="M2165" s="3">
        <v>230.3</v>
      </c>
      <c r="N2165" s="1" t="s">
        <v>6669</v>
      </c>
      <c r="O2165" s="1" t="s">
        <v>44</v>
      </c>
    </row>
    <row r="2166" spans="1:15" x14ac:dyDescent="0.3">
      <c r="A2166" s="1" t="s">
        <v>5647</v>
      </c>
      <c r="B2166" s="2">
        <v>44882</v>
      </c>
      <c r="C2166" s="1" t="s">
        <v>6672</v>
      </c>
      <c r="D2166" s="1" t="s">
        <v>54</v>
      </c>
      <c r="E2166">
        <v>2022</v>
      </c>
      <c r="F2166" s="1" t="s">
        <v>944</v>
      </c>
      <c r="G2166" s="1" t="s">
        <v>3613</v>
      </c>
      <c r="H2166" s="1" t="s">
        <v>2678</v>
      </c>
      <c r="I2166" s="1" t="s">
        <v>2679</v>
      </c>
      <c r="J2166" s="1" t="s">
        <v>70</v>
      </c>
      <c r="K2166" s="3">
        <v>40.590000000000003</v>
      </c>
      <c r="L2166">
        <v>3</v>
      </c>
      <c r="M2166" s="3">
        <v>121.77</v>
      </c>
      <c r="N2166" s="1" t="s">
        <v>21</v>
      </c>
      <c r="O2166" s="1" t="s">
        <v>22</v>
      </c>
    </row>
    <row r="2167" spans="1:15" x14ac:dyDescent="0.3">
      <c r="A2167" s="1" t="s">
        <v>5648</v>
      </c>
      <c r="B2167" s="2">
        <v>45299</v>
      </c>
      <c r="C2167" s="1" t="s">
        <v>6667</v>
      </c>
      <c r="D2167" s="1" t="s">
        <v>210</v>
      </c>
      <c r="E2167">
        <v>2024</v>
      </c>
      <c r="F2167" s="1" t="s">
        <v>322</v>
      </c>
      <c r="G2167" s="1" t="s">
        <v>864</v>
      </c>
      <c r="H2167" s="1" t="s">
        <v>633</v>
      </c>
      <c r="I2167" s="1" t="s">
        <v>2305</v>
      </c>
      <c r="J2167" s="1" t="s">
        <v>70</v>
      </c>
      <c r="K2167" s="3">
        <v>22.4</v>
      </c>
      <c r="L2167">
        <v>5</v>
      </c>
      <c r="M2167" s="3">
        <v>112</v>
      </c>
      <c r="N2167" s="1" t="s">
        <v>21</v>
      </c>
      <c r="O2167" s="1" t="s">
        <v>37</v>
      </c>
    </row>
    <row r="2168" spans="1:15" x14ac:dyDescent="0.3">
      <c r="A2168" s="1" t="s">
        <v>5649</v>
      </c>
      <c r="B2168" s="2">
        <v>45293</v>
      </c>
      <c r="C2168" s="1" t="s">
        <v>6671</v>
      </c>
      <c r="D2168" s="1" t="s">
        <v>210</v>
      </c>
      <c r="E2168">
        <v>2024</v>
      </c>
      <c r="F2168" s="1" t="s">
        <v>2661</v>
      </c>
      <c r="G2168" s="1" t="s">
        <v>2662</v>
      </c>
      <c r="H2168" s="1" t="s">
        <v>1953</v>
      </c>
      <c r="I2168" s="1" t="s">
        <v>1954</v>
      </c>
      <c r="J2168" s="1" t="s">
        <v>20</v>
      </c>
      <c r="K2168" s="3">
        <v>50.71</v>
      </c>
      <c r="L2168">
        <v>1</v>
      </c>
      <c r="M2168" s="3">
        <v>50.71</v>
      </c>
      <c r="N2168" s="1" t="s">
        <v>29</v>
      </c>
      <c r="O2168" s="1" t="s">
        <v>95</v>
      </c>
    </row>
    <row r="2169" spans="1:15" x14ac:dyDescent="0.3">
      <c r="A2169" s="1" t="s">
        <v>5650</v>
      </c>
      <c r="B2169" s="2">
        <v>45387</v>
      </c>
      <c r="C2169" s="1" t="s">
        <v>6668</v>
      </c>
      <c r="D2169" s="1" t="s">
        <v>82</v>
      </c>
      <c r="E2169">
        <v>2024</v>
      </c>
      <c r="F2169" s="1" t="s">
        <v>5651</v>
      </c>
      <c r="G2169" s="1" t="s">
        <v>5652</v>
      </c>
      <c r="H2169" s="1" t="s">
        <v>707</v>
      </c>
      <c r="I2169" s="1" t="s">
        <v>708</v>
      </c>
      <c r="J2169" s="1" t="s">
        <v>20</v>
      </c>
      <c r="K2169" s="3">
        <v>11.83</v>
      </c>
      <c r="L2169">
        <v>2</v>
      </c>
      <c r="M2169" s="3">
        <v>23.66</v>
      </c>
      <c r="N2169" s="1" t="s">
        <v>88</v>
      </c>
      <c r="O2169" s="1" t="s">
        <v>193</v>
      </c>
    </row>
    <row r="2170" spans="1:15" x14ac:dyDescent="0.3">
      <c r="A2170" s="1" t="s">
        <v>5653</v>
      </c>
      <c r="B2170" s="2">
        <v>45884</v>
      </c>
      <c r="C2170" s="1" t="s">
        <v>6668</v>
      </c>
      <c r="D2170" s="1" t="s">
        <v>90</v>
      </c>
      <c r="E2170">
        <v>2025</v>
      </c>
      <c r="F2170" s="1" t="s">
        <v>1225</v>
      </c>
      <c r="G2170" s="1" t="s">
        <v>5654</v>
      </c>
      <c r="H2170" s="1" t="s">
        <v>2493</v>
      </c>
      <c r="I2170" s="1" t="s">
        <v>5492</v>
      </c>
      <c r="J2170" s="1" t="s">
        <v>51</v>
      </c>
      <c r="K2170" s="3">
        <v>23.98</v>
      </c>
      <c r="L2170">
        <v>4</v>
      </c>
      <c r="M2170" s="3">
        <v>95.92</v>
      </c>
      <c r="N2170" s="1" t="s">
        <v>21</v>
      </c>
      <c r="O2170" s="1" t="s">
        <v>37</v>
      </c>
    </row>
    <row r="2171" spans="1:15" x14ac:dyDescent="0.3">
      <c r="A2171" s="1" t="s">
        <v>5655</v>
      </c>
      <c r="B2171" s="2">
        <v>45327</v>
      </c>
      <c r="C2171" s="1" t="s">
        <v>6667</v>
      </c>
      <c r="D2171" s="1" t="s">
        <v>39</v>
      </c>
      <c r="E2171">
        <v>2024</v>
      </c>
      <c r="F2171" s="1" t="s">
        <v>3283</v>
      </c>
      <c r="G2171" s="1" t="s">
        <v>3284</v>
      </c>
      <c r="H2171" s="1" t="s">
        <v>1205</v>
      </c>
      <c r="I2171" s="1" t="s">
        <v>1206</v>
      </c>
      <c r="J2171" s="1" t="s">
        <v>87</v>
      </c>
      <c r="K2171" s="3">
        <v>18.59</v>
      </c>
      <c r="L2171">
        <v>2</v>
      </c>
      <c r="M2171" s="3">
        <v>37.18</v>
      </c>
      <c r="N2171" s="1" t="s">
        <v>21</v>
      </c>
      <c r="O2171" s="1" t="s">
        <v>193</v>
      </c>
    </row>
    <row r="2172" spans="1:15" x14ac:dyDescent="0.3">
      <c r="A2172" s="1" t="s">
        <v>5656</v>
      </c>
      <c r="B2172" s="2">
        <v>45458</v>
      </c>
      <c r="C2172" s="1" t="s">
        <v>6673</v>
      </c>
      <c r="D2172" s="1" t="s">
        <v>24</v>
      </c>
      <c r="E2172">
        <v>2024</v>
      </c>
      <c r="F2172" s="1" t="s">
        <v>3004</v>
      </c>
      <c r="G2172" s="1" t="s">
        <v>3005</v>
      </c>
      <c r="H2172" s="1" t="s">
        <v>5657</v>
      </c>
      <c r="I2172" s="1" t="s">
        <v>5658</v>
      </c>
      <c r="J2172" s="1" t="s">
        <v>70</v>
      </c>
      <c r="K2172" s="3">
        <v>45.35</v>
      </c>
      <c r="L2172">
        <v>1</v>
      </c>
      <c r="M2172" s="3">
        <v>45.35</v>
      </c>
      <c r="N2172" s="1" t="s">
        <v>21</v>
      </c>
      <c r="O2172" s="1" t="s">
        <v>44</v>
      </c>
    </row>
    <row r="2173" spans="1:15" x14ac:dyDescent="0.3">
      <c r="A2173" s="1" t="s">
        <v>5659</v>
      </c>
      <c r="B2173" s="2">
        <v>45452</v>
      </c>
      <c r="C2173" s="1" t="s">
        <v>6666</v>
      </c>
      <c r="D2173" s="1" t="s">
        <v>24</v>
      </c>
      <c r="E2173">
        <v>2024</v>
      </c>
      <c r="F2173" s="1" t="s">
        <v>5089</v>
      </c>
      <c r="G2173" s="1" t="s">
        <v>5660</v>
      </c>
      <c r="H2173" s="1" t="s">
        <v>370</v>
      </c>
      <c r="I2173" s="1" t="s">
        <v>371</v>
      </c>
      <c r="J2173" s="1" t="s">
        <v>70</v>
      </c>
      <c r="K2173" s="3">
        <v>43.91</v>
      </c>
      <c r="L2173">
        <v>5</v>
      </c>
      <c r="M2173" s="3">
        <v>219.55</v>
      </c>
      <c r="N2173" s="1" t="s">
        <v>88</v>
      </c>
      <c r="O2173" s="1" t="s">
        <v>30</v>
      </c>
    </row>
    <row r="2174" spans="1:15" x14ac:dyDescent="0.3">
      <c r="A2174" s="1" t="s">
        <v>5661</v>
      </c>
      <c r="B2174" s="2">
        <v>45833</v>
      </c>
      <c r="C2174" s="1" t="s">
        <v>6670</v>
      </c>
      <c r="D2174" s="1" t="s">
        <v>24</v>
      </c>
      <c r="E2174">
        <v>2025</v>
      </c>
      <c r="F2174" s="1" t="s">
        <v>5662</v>
      </c>
      <c r="G2174" s="1" t="s">
        <v>5663</v>
      </c>
      <c r="H2174" s="1" t="s">
        <v>3676</v>
      </c>
      <c r="I2174" s="1" t="s">
        <v>3677</v>
      </c>
      <c r="J2174" s="1" t="s">
        <v>51</v>
      </c>
      <c r="K2174" s="3">
        <v>6.02</v>
      </c>
      <c r="L2174">
        <v>1</v>
      </c>
      <c r="M2174" s="3">
        <v>6.02</v>
      </c>
      <c r="N2174" s="1" t="s">
        <v>21</v>
      </c>
      <c r="O2174" s="1" t="s">
        <v>80</v>
      </c>
    </row>
    <row r="2175" spans="1:15" x14ac:dyDescent="0.3">
      <c r="A2175" s="1" t="s">
        <v>5664</v>
      </c>
      <c r="B2175" s="2">
        <v>45600</v>
      </c>
      <c r="C2175" s="1" t="s">
        <v>6667</v>
      </c>
      <c r="D2175" s="1" t="s">
        <v>54</v>
      </c>
      <c r="E2175">
        <v>2024</v>
      </c>
      <c r="F2175" s="1" t="s">
        <v>2710</v>
      </c>
      <c r="G2175" s="1" t="s">
        <v>2711</v>
      </c>
      <c r="H2175" s="1" t="s">
        <v>3054</v>
      </c>
      <c r="I2175" s="1" t="s">
        <v>3055</v>
      </c>
      <c r="J2175" s="1" t="s">
        <v>87</v>
      </c>
      <c r="K2175" s="3">
        <v>42.03</v>
      </c>
      <c r="L2175">
        <v>4</v>
      </c>
      <c r="M2175" s="3">
        <v>168.12</v>
      </c>
      <c r="N2175" s="1" t="s">
        <v>29</v>
      </c>
      <c r="O2175" s="1" t="s">
        <v>30</v>
      </c>
    </row>
    <row r="2176" spans="1:15" x14ac:dyDescent="0.3">
      <c r="A2176" s="1" t="s">
        <v>5665</v>
      </c>
      <c r="B2176" s="2">
        <v>45857</v>
      </c>
      <c r="C2176" s="1" t="s">
        <v>6673</v>
      </c>
      <c r="D2176" s="1" t="s">
        <v>32</v>
      </c>
      <c r="E2176">
        <v>2025</v>
      </c>
      <c r="F2176" s="1" t="s">
        <v>5666</v>
      </c>
      <c r="G2176" s="1" t="s">
        <v>5667</v>
      </c>
      <c r="H2176" s="1" t="s">
        <v>2003</v>
      </c>
      <c r="I2176" s="1" t="s">
        <v>2004</v>
      </c>
      <c r="J2176" s="1" t="s">
        <v>87</v>
      </c>
      <c r="K2176" s="3">
        <v>44.36</v>
      </c>
      <c r="L2176">
        <v>4</v>
      </c>
      <c r="M2176" s="3">
        <v>177.44</v>
      </c>
      <c r="N2176" s="1" t="s">
        <v>21</v>
      </c>
      <c r="O2176" s="1" t="s">
        <v>22</v>
      </c>
    </row>
    <row r="2177" spans="1:15" x14ac:dyDescent="0.3">
      <c r="A2177" s="1" t="s">
        <v>5668</v>
      </c>
      <c r="B2177" s="2">
        <v>45202</v>
      </c>
      <c r="C2177" s="1" t="s">
        <v>6671</v>
      </c>
      <c r="D2177" s="1" t="s">
        <v>133</v>
      </c>
      <c r="E2177">
        <v>2023</v>
      </c>
      <c r="F2177" s="1" t="s">
        <v>5669</v>
      </c>
      <c r="G2177" s="1" t="s">
        <v>5670</v>
      </c>
      <c r="H2177" s="1" t="s">
        <v>1050</v>
      </c>
      <c r="I2177" s="1" t="s">
        <v>1051</v>
      </c>
      <c r="J2177" s="1" t="s">
        <v>70</v>
      </c>
      <c r="K2177" s="3">
        <v>39.15</v>
      </c>
      <c r="L2177">
        <v>2</v>
      </c>
      <c r="M2177" s="3">
        <v>78.3</v>
      </c>
      <c r="N2177" s="1" t="s">
        <v>29</v>
      </c>
      <c r="O2177" s="1" t="s">
        <v>30</v>
      </c>
    </row>
    <row r="2178" spans="1:15" x14ac:dyDescent="0.3">
      <c r="A2178" s="1" t="s">
        <v>5671</v>
      </c>
      <c r="B2178" s="2">
        <v>44847</v>
      </c>
      <c r="C2178" s="1" t="s">
        <v>6672</v>
      </c>
      <c r="D2178" s="1" t="s">
        <v>133</v>
      </c>
      <c r="E2178">
        <v>2022</v>
      </c>
      <c r="F2178" s="1" t="s">
        <v>1830</v>
      </c>
      <c r="G2178" s="1" t="s">
        <v>4936</v>
      </c>
      <c r="H2178" s="1" t="s">
        <v>1959</v>
      </c>
      <c r="I2178" s="1" t="s">
        <v>1960</v>
      </c>
      <c r="J2178" s="1" t="s">
        <v>20</v>
      </c>
      <c r="K2178" s="3">
        <v>14.93</v>
      </c>
      <c r="L2178">
        <v>1</v>
      </c>
      <c r="M2178" s="3">
        <v>14.93</v>
      </c>
      <c r="N2178" s="1" t="s">
        <v>6669</v>
      </c>
      <c r="O2178" s="1" t="s">
        <v>22</v>
      </c>
    </row>
    <row r="2179" spans="1:15" x14ac:dyDescent="0.3">
      <c r="A2179" s="1" t="s">
        <v>5672</v>
      </c>
      <c r="B2179" s="2">
        <v>45571</v>
      </c>
      <c r="C2179" s="1" t="s">
        <v>6666</v>
      </c>
      <c r="D2179" s="1" t="s">
        <v>133</v>
      </c>
      <c r="E2179">
        <v>2024</v>
      </c>
      <c r="F2179" s="1" t="s">
        <v>2644</v>
      </c>
      <c r="G2179" s="1" t="s">
        <v>3169</v>
      </c>
      <c r="H2179" s="1" t="s">
        <v>683</v>
      </c>
      <c r="I2179" s="1" t="s">
        <v>684</v>
      </c>
      <c r="J2179" s="1" t="s">
        <v>87</v>
      </c>
      <c r="K2179" s="3">
        <v>19.149999999999999</v>
      </c>
      <c r="L2179">
        <v>4</v>
      </c>
      <c r="M2179" s="3">
        <v>76.599999999999994</v>
      </c>
      <c r="N2179" s="1" t="s">
        <v>6669</v>
      </c>
      <c r="O2179" s="1" t="s">
        <v>22</v>
      </c>
    </row>
    <row r="2180" spans="1:15" x14ac:dyDescent="0.3">
      <c r="A2180" s="1" t="s">
        <v>5673</v>
      </c>
      <c r="B2180" s="2">
        <v>45888</v>
      </c>
      <c r="C2180" s="1" t="s">
        <v>6671</v>
      </c>
      <c r="D2180" s="1" t="s">
        <v>90</v>
      </c>
      <c r="E2180">
        <v>2025</v>
      </c>
      <c r="F2180" s="1" t="s">
        <v>4611</v>
      </c>
      <c r="G2180" s="1" t="s">
        <v>4612</v>
      </c>
      <c r="H2180" s="1" t="s">
        <v>1158</v>
      </c>
      <c r="I2180" s="1" t="s">
        <v>2655</v>
      </c>
      <c r="J2180" s="1" t="s">
        <v>70</v>
      </c>
      <c r="K2180" s="3">
        <v>31.2</v>
      </c>
      <c r="L2180">
        <v>2</v>
      </c>
      <c r="M2180" s="3">
        <v>62.4</v>
      </c>
      <c r="N2180" s="1" t="s">
        <v>21</v>
      </c>
      <c r="O2180" s="1" t="s">
        <v>22</v>
      </c>
    </row>
    <row r="2181" spans="1:15" x14ac:dyDescent="0.3">
      <c r="A2181" s="1" t="s">
        <v>5674</v>
      </c>
      <c r="B2181" s="2">
        <v>45525</v>
      </c>
      <c r="C2181" s="1" t="s">
        <v>6670</v>
      </c>
      <c r="D2181" s="1" t="s">
        <v>90</v>
      </c>
      <c r="E2181">
        <v>2024</v>
      </c>
      <c r="F2181" s="1" t="s">
        <v>4813</v>
      </c>
      <c r="G2181" s="1" t="s">
        <v>5560</v>
      </c>
      <c r="H2181" s="1" t="s">
        <v>110</v>
      </c>
      <c r="I2181" s="1" t="s">
        <v>5675</v>
      </c>
      <c r="J2181" s="1" t="s">
        <v>70</v>
      </c>
      <c r="K2181" s="3">
        <v>15.42</v>
      </c>
      <c r="L2181">
        <v>4</v>
      </c>
      <c r="M2181" s="3">
        <v>61.68</v>
      </c>
      <c r="N2181" s="1" t="s">
        <v>6669</v>
      </c>
      <c r="O2181" s="1" t="s">
        <v>44</v>
      </c>
    </row>
    <row r="2182" spans="1:15" x14ac:dyDescent="0.3">
      <c r="A2182" s="1" t="s">
        <v>5676</v>
      </c>
      <c r="B2182" s="2">
        <v>45485</v>
      </c>
      <c r="C2182" s="1" t="s">
        <v>6668</v>
      </c>
      <c r="D2182" s="1" t="s">
        <v>32</v>
      </c>
      <c r="E2182">
        <v>2024</v>
      </c>
      <c r="F2182" s="1" t="s">
        <v>3262</v>
      </c>
      <c r="G2182" s="1" t="s">
        <v>5390</v>
      </c>
      <c r="H2182" s="1" t="s">
        <v>3834</v>
      </c>
      <c r="I2182" s="1" t="s">
        <v>3835</v>
      </c>
      <c r="J2182" s="1" t="s">
        <v>87</v>
      </c>
      <c r="K2182" s="3">
        <v>47.11</v>
      </c>
      <c r="L2182">
        <v>4</v>
      </c>
      <c r="M2182" s="3">
        <v>188.44</v>
      </c>
      <c r="N2182" s="1" t="s">
        <v>21</v>
      </c>
      <c r="O2182" s="1" t="s">
        <v>52</v>
      </c>
    </row>
    <row r="2183" spans="1:15" x14ac:dyDescent="0.3">
      <c r="A2183" s="1" t="s">
        <v>5677</v>
      </c>
      <c r="B2183" s="2">
        <v>45700</v>
      </c>
      <c r="C2183" s="1" t="s">
        <v>6670</v>
      </c>
      <c r="D2183" s="1" t="s">
        <v>39</v>
      </c>
      <c r="E2183">
        <v>2025</v>
      </c>
      <c r="F2183" s="1" t="s">
        <v>378</v>
      </c>
      <c r="G2183" s="1" t="s">
        <v>379</v>
      </c>
      <c r="H2183" s="1" t="s">
        <v>136</v>
      </c>
      <c r="I2183" s="1" t="s">
        <v>4426</v>
      </c>
      <c r="J2183" s="1" t="s">
        <v>20</v>
      </c>
      <c r="K2183" s="3">
        <v>40.549999999999997</v>
      </c>
      <c r="L2183">
        <v>2</v>
      </c>
      <c r="M2183" s="3">
        <v>81.099999999999994</v>
      </c>
      <c r="N2183" s="1" t="s">
        <v>6669</v>
      </c>
      <c r="O2183" s="1" t="s">
        <v>30</v>
      </c>
    </row>
    <row r="2184" spans="1:15" x14ac:dyDescent="0.3">
      <c r="A2184" s="1" t="s">
        <v>5678</v>
      </c>
      <c r="B2184" s="2">
        <v>44919</v>
      </c>
      <c r="C2184" s="1" t="s">
        <v>6673</v>
      </c>
      <c r="D2184" s="1" t="s">
        <v>107</v>
      </c>
      <c r="E2184">
        <v>2022</v>
      </c>
      <c r="F2184" s="1" t="s">
        <v>1680</v>
      </c>
      <c r="G2184" s="1" t="s">
        <v>1681</v>
      </c>
      <c r="H2184" s="1" t="s">
        <v>535</v>
      </c>
      <c r="I2184" s="1" t="s">
        <v>550</v>
      </c>
      <c r="J2184" s="1" t="s">
        <v>51</v>
      </c>
      <c r="K2184" s="3">
        <v>14.68</v>
      </c>
      <c r="L2184">
        <v>5</v>
      </c>
      <c r="M2184" s="3">
        <v>73.400000000000006</v>
      </c>
      <c r="N2184" s="1" t="s">
        <v>21</v>
      </c>
      <c r="O2184" s="1" t="s">
        <v>37</v>
      </c>
    </row>
    <row r="2185" spans="1:15" x14ac:dyDescent="0.3">
      <c r="A2185" s="1" t="s">
        <v>5679</v>
      </c>
      <c r="B2185" s="2">
        <v>44874</v>
      </c>
      <c r="C2185" s="1" t="s">
        <v>6670</v>
      </c>
      <c r="D2185" s="1" t="s">
        <v>54</v>
      </c>
      <c r="E2185">
        <v>2022</v>
      </c>
      <c r="F2185" s="1" t="s">
        <v>205</v>
      </c>
      <c r="G2185" s="1" t="s">
        <v>206</v>
      </c>
      <c r="H2185" s="1" t="s">
        <v>1282</v>
      </c>
      <c r="I2185" s="1" t="s">
        <v>2279</v>
      </c>
      <c r="J2185" s="1" t="s">
        <v>87</v>
      </c>
      <c r="K2185" s="3">
        <v>46.16</v>
      </c>
      <c r="L2185">
        <v>5</v>
      </c>
      <c r="M2185" s="3">
        <v>230.8</v>
      </c>
      <c r="N2185" s="1" t="s">
        <v>29</v>
      </c>
      <c r="O2185" s="1" t="s">
        <v>30</v>
      </c>
    </row>
    <row r="2186" spans="1:15" x14ac:dyDescent="0.3">
      <c r="A2186" s="1" t="s">
        <v>5680</v>
      </c>
      <c r="B2186" s="2">
        <v>45322</v>
      </c>
      <c r="C2186" s="1" t="s">
        <v>6670</v>
      </c>
      <c r="D2186" s="1" t="s">
        <v>210</v>
      </c>
      <c r="E2186">
        <v>2024</v>
      </c>
      <c r="F2186" s="1" t="s">
        <v>3358</v>
      </c>
      <c r="G2186" s="1" t="s">
        <v>3359</v>
      </c>
      <c r="H2186" s="1" t="s">
        <v>2079</v>
      </c>
      <c r="I2186" s="1" t="s">
        <v>4647</v>
      </c>
      <c r="J2186" s="1" t="s">
        <v>51</v>
      </c>
      <c r="K2186" s="3">
        <v>36.54</v>
      </c>
      <c r="L2186">
        <v>4</v>
      </c>
      <c r="M2186" s="3">
        <v>146.16</v>
      </c>
      <c r="N2186" s="1" t="s">
        <v>21</v>
      </c>
      <c r="O2186" s="1" t="s">
        <v>37</v>
      </c>
    </row>
    <row r="2187" spans="1:15" x14ac:dyDescent="0.3">
      <c r="A2187" s="1" t="s">
        <v>5681</v>
      </c>
      <c r="B2187" s="2">
        <v>45614</v>
      </c>
      <c r="C2187" s="1" t="s">
        <v>6667</v>
      </c>
      <c r="D2187" s="1" t="s">
        <v>54</v>
      </c>
      <c r="E2187">
        <v>2024</v>
      </c>
      <c r="F2187" s="1" t="s">
        <v>3632</v>
      </c>
      <c r="G2187" s="1" t="s">
        <v>5682</v>
      </c>
      <c r="H2187" s="1" t="s">
        <v>1990</v>
      </c>
      <c r="I2187" s="1" t="s">
        <v>3655</v>
      </c>
      <c r="J2187" s="1" t="s">
        <v>51</v>
      </c>
      <c r="K2187" s="3">
        <v>11.45</v>
      </c>
      <c r="L2187">
        <v>2</v>
      </c>
      <c r="M2187" s="3">
        <v>22.9</v>
      </c>
      <c r="N2187" s="1" t="s">
        <v>29</v>
      </c>
      <c r="O2187" s="1" t="s">
        <v>30</v>
      </c>
    </row>
    <row r="2188" spans="1:15" x14ac:dyDescent="0.3">
      <c r="A2188" s="1" t="s">
        <v>5683</v>
      </c>
      <c r="B2188" s="2">
        <v>44808</v>
      </c>
      <c r="C2188" s="1" t="s">
        <v>6666</v>
      </c>
      <c r="D2188" s="1" t="s">
        <v>60</v>
      </c>
      <c r="E2188">
        <v>2022</v>
      </c>
      <c r="F2188" s="1" t="s">
        <v>671</v>
      </c>
      <c r="G2188" s="1" t="s">
        <v>672</v>
      </c>
      <c r="H2188" s="1" t="s">
        <v>752</v>
      </c>
      <c r="I2188" s="1" t="s">
        <v>1838</v>
      </c>
      <c r="J2188" s="1" t="s">
        <v>20</v>
      </c>
      <c r="K2188" s="3">
        <v>26.03</v>
      </c>
      <c r="L2188">
        <v>1</v>
      </c>
      <c r="M2188" s="3">
        <v>26.03</v>
      </c>
      <c r="N2188" s="1" t="s">
        <v>29</v>
      </c>
      <c r="O2188" s="1" t="s">
        <v>37</v>
      </c>
    </row>
    <row r="2189" spans="1:15" x14ac:dyDescent="0.3">
      <c r="A2189" s="1" t="s">
        <v>5684</v>
      </c>
      <c r="B2189" s="2">
        <v>44941</v>
      </c>
      <c r="C2189" s="1" t="s">
        <v>6666</v>
      </c>
      <c r="D2189" s="1" t="s">
        <v>210</v>
      </c>
      <c r="E2189">
        <v>2023</v>
      </c>
      <c r="F2189" s="1" t="s">
        <v>3490</v>
      </c>
      <c r="G2189" s="1" t="s">
        <v>4040</v>
      </c>
      <c r="H2189" s="1" t="s">
        <v>851</v>
      </c>
      <c r="I2189" s="1" t="s">
        <v>3928</v>
      </c>
      <c r="J2189" s="1" t="s">
        <v>20</v>
      </c>
      <c r="K2189" s="3">
        <v>32.880000000000003</v>
      </c>
      <c r="L2189">
        <v>1</v>
      </c>
      <c r="M2189" s="3">
        <v>32.880000000000003</v>
      </c>
      <c r="N2189" s="1" t="s">
        <v>6669</v>
      </c>
      <c r="O2189" s="1" t="s">
        <v>30</v>
      </c>
    </row>
    <row r="2190" spans="1:15" x14ac:dyDescent="0.3">
      <c r="A2190" s="1" t="s">
        <v>5685</v>
      </c>
      <c r="B2190" s="2">
        <v>45037</v>
      </c>
      <c r="C2190" s="1" t="s">
        <v>6668</v>
      </c>
      <c r="D2190" s="1" t="s">
        <v>82</v>
      </c>
      <c r="E2190">
        <v>2023</v>
      </c>
      <c r="F2190" s="1" t="s">
        <v>1998</v>
      </c>
      <c r="G2190" s="1" t="s">
        <v>1999</v>
      </c>
      <c r="H2190" s="1" t="s">
        <v>4148</v>
      </c>
      <c r="I2190" s="1" t="s">
        <v>5686</v>
      </c>
      <c r="J2190" s="1" t="s">
        <v>51</v>
      </c>
      <c r="K2190" s="3">
        <v>5.77</v>
      </c>
      <c r="L2190">
        <v>4</v>
      </c>
      <c r="M2190" s="3">
        <v>23.08</v>
      </c>
      <c r="N2190" s="1" t="s">
        <v>6669</v>
      </c>
      <c r="O2190" s="1" t="s">
        <v>30</v>
      </c>
    </row>
    <row r="2191" spans="1:15" x14ac:dyDescent="0.3">
      <c r="A2191" s="1" t="s">
        <v>5687</v>
      </c>
      <c r="B2191" s="2">
        <v>44849</v>
      </c>
      <c r="C2191" s="1" t="s">
        <v>6673</v>
      </c>
      <c r="D2191" s="1" t="s">
        <v>133</v>
      </c>
      <c r="E2191">
        <v>2022</v>
      </c>
      <c r="F2191" s="1" t="s">
        <v>265</v>
      </c>
      <c r="G2191" s="1" t="s">
        <v>266</v>
      </c>
      <c r="H2191" s="1" t="s">
        <v>707</v>
      </c>
      <c r="I2191" s="1" t="s">
        <v>708</v>
      </c>
      <c r="J2191" s="1" t="s">
        <v>20</v>
      </c>
      <c r="K2191" s="3">
        <v>11.7</v>
      </c>
      <c r="L2191">
        <v>5</v>
      </c>
      <c r="M2191" s="3">
        <v>58.5</v>
      </c>
      <c r="N2191" s="1" t="s">
        <v>6669</v>
      </c>
      <c r="O2191" s="1" t="s">
        <v>44</v>
      </c>
    </row>
    <row r="2192" spans="1:15" x14ac:dyDescent="0.3">
      <c r="A2192" s="1" t="s">
        <v>5688</v>
      </c>
      <c r="B2192" s="2">
        <v>44990</v>
      </c>
      <c r="C2192" s="1" t="s">
        <v>6666</v>
      </c>
      <c r="D2192" s="1" t="s">
        <v>15</v>
      </c>
      <c r="E2192">
        <v>2023</v>
      </c>
      <c r="F2192" s="1" t="s">
        <v>3493</v>
      </c>
      <c r="G2192" s="1" t="s">
        <v>3732</v>
      </c>
      <c r="H2192" s="1" t="s">
        <v>3562</v>
      </c>
      <c r="I2192" s="1" t="s">
        <v>3563</v>
      </c>
      <c r="J2192" s="1" t="s">
        <v>20</v>
      </c>
      <c r="K2192" s="3">
        <v>45.1</v>
      </c>
      <c r="L2192">
        <v>4</v>
      </c>
      <c r="M2192" s="3">
        <v>180.4</v>
      </c>
      <c r="N2192" s="1" t="s">
        <v>21</v>
      </c>
      <c r="O2192" s="1" t="s">
        <v>22</v>
      </c>
    </row>
    <row r="2193" spans="1:15" x14ac:dyDescent="0.3">
      <c r="A2193" s="1" t="s">
        <v>5689</v>
      </c>
      <c r="B2193" s="2">
        <v>45095</v>
      </c>
      <c r="C2193" s="1" t="s">
        <v>6666</v>
      </c>
      <c r="D2193" s="1" t="s">
        <v>24</v>
      </c>
      <c r="E2193">
        <v>2023</v>
      </c>
      <c r="F2193" s="1" t="s">
        <v>1914</v>
      </c>
      <c r="G2193" s="1" t="s">
        <v>3141</v>
      </c>
      <c r="H2193" s="1" t="s">
        <v>2393</v>
      </c>
      <c r="I2193" s="1" t="s">
        <v>2394</v>
      </c>
      <c r="J2193" s="1" t="s">
        <v>51</v>
      </c>
      <c r="K2193" s="3">
        <v>49.18</v>
      </c>
      <c r="L2193">
        <v>3</v>
      </c>
      <c r="M2193" s="3">
        <v>147.54</v>
      </c>
      <c r="N2193" s="1" t="s">
        <v>21</v>
      </c>
      <c r="O2193" s="1" t="s">
        <v>37</v>
      </c>
    </row>
    <row r="2194" spans="1:15" x14ac:dyDescent="0.3">
      <c r="A2194" s="1" t="s">
        <v>5690</v>
      </c>
      <c r="B2194" s="2">
        <v>45582</v>
      </c>
      <c r="C2194" s="1" t="s">
        <v>6672</v>
      </c>
      <c r="D2194" s="1" t="s">
        <v>133</v>
      </c>
      <c r="E2194">
        <v>2024</v>
      </c>
      <c r="F2194" s="1" t="s">
        <v>4663</v>
      </c>
      <c r="G2194" s="1" t="s">
        <v>4664</v>
      </c>
      <c r="H2194" s="1" t="s">
        <v>891</v>
      </c>
      <c r="I2194" s="1" t="s">
        <v>892</v>
      </c>
      <c r="J2194" s="1" t="s">
        <v>70</v>
      </c>
      <c r="K2194" s="3">
        <v>10.14</v>
      </c>
      <c r="L2194">
        <v>3</v>
      </c>
      <c r="M2194" s="3">
        <v>30.42</v>
      </c>
      <c r="N2194" s="1" t="s">
        <v>6669</v>
      </c>
      <c r="O2194" s="1" t="s">
        <v>37</v>
      </c>
    </row>
    <row r="2195" spans="1:15" x14ac:dyDescent="0.3">
      <c r="A2195" s="1" t="s">
        <v>5691</v>
      </c>
      <c r="B2195" s="2">
        <v>45569</v>
      </c>
      <c r="C2195" s="1" t="s">
        <v>6668</v>
      </c>
      <c r="D2195" s="1" t="s">
        <v>133</v>
      </c>
      <c r="E2195">
        <v>2024</v>
      </c>
      <c r="F2195" s="1" t="s">
        <v>5692</v>
      </c>
      <c r="G2195" s="1" t="s">
        <v>5693</v>
      </c>
      <c r="H2195" s="1" t="s">
        <v>85</v>
      </c>
      <c r="I2195" s="1" t="s">
        <v>5694</v>
      </c>
      <c r="J2195" s="1" t="s">
        <v>87</v>
      </c>
      <c r="K2195" s="3">
        <v>43.11</v>
      </c>
      <c r="L2195">
        <v>2</v>
      </c>
      <c r="M2195" s="3">
        <v>86.22</v>
      </c>
      <c r="N2195" s="1" t="s">
        <v>21</v>
      </c>
      <c r="O2195" s="1" t="s">
        <v>52</v>
      </c>
    </row>
    <row r="2196" spans="1:15" x14ac:dyDescent="0.3">
      <c r="A2196" s="1" t="s">
        <v>5695</v>
      </c>
      <c r="B2196" s="2">
        <v>45333</v>
      </c>
      <c r="C2196" s="1" t="s">
        <v>6666</v>
      </c>
      <c r="D2196" s="1" t="s">
        <v>39</v>
      </c>
      <c r="E2196">
        <v>2024</v>
      </c>
      <c r="F2196" s="1" t="s">
        <v>4294</v>
      </c>
      <c r="G2196" s="1" t="s">
        <v>4295</v>
      </c>
      <c r="H2196" s="1" t="s">
        <v>3044</v>
      </c>
      <c r="I2196" s="1" t="s">
        <v>3045</v>
      </c>
      <c r="J2196" s="1" t="s">
        <v>20</v>
      </c>
      <c r="K2196" s="3">
        <v>30.62</v>
      </c>
      <c r="L2196">
        <v>4</v>
      </c>
      <c r="M2196" s="3">
        <v>122.48</v>
      </c>
      <c r="N2196" s="1" t="s">
        <v>6669</v>
      </c>
      <c r="O2196" s="1" t="s">
        <v>30</v>
      </c>
    </row>
    <row r="2197" spans="1:15" x14ac:dyDescent="0.3">
      <c r="A2197" s="1" t="s">
        <v>5696</v>
      </c>
      <c r="B2197" s="2">
        <v>45066</v>
      </c>
      <c r="C2197" s="1" t="s">
        <v>6673</v>
      </c>
      <c r="D2197" s="1" t="s">
        <v>46</v>
      </c>
      <c r="E2197">
        <v>2023</v>
      </c>
      <c r="F2197" s="1" t="s">
        <v>982</v>
      </c>
      <c r="G2197" s="1" t="s">
        <v>3013</v>
      </c>
      <c r="H2197" s="1" t="s">
        <v>4914</v>
      </c>
      <c r="I2197" s="1" t="s">
        <v>4915</v>
      </c>
      <c r="J2197" s="1" t="s">
        <v>20</v>
      </c>
      <c r="K2197" s="3">
        <v>23.52</v>
      </c>
      <c r="L2197">
        <v>2</v>
      </c>
      <c r="M2197" s="3">
        <v>47.04</v>
      </c>
      <c r="N2197" s="1" t="s">
        <v>29</v>
      </c>
      <c r="O2197" s="1" t="s">
        <v>30</v>
      </c>
    </row>
    <row r="2198" spans="1:15" x14ac:dyDescent="0.3">
      <c r="A2198" s="1" t="s">
        <v>5697</v>
      </c>
      <c r="B2198" s="2">
        <v>44833</v>
      </c>
      <c r="C2198" s="1" t="s">
        <v>6672</v>
      </c>
      <c r="D2198" s="1" t="s">
        <v>60</v>
      </c>
      <c r="E2198">
        <v>2022</v>
      </c>
      <c r="F2198" s="1" t="s">
        <v>91</v>
      </c>
      <c r="G2198" s="1" t="s">
        <v>92</v>
      </c>
      <c r="H2198" s="1" t="s">
        <v>3878</v>
      </c>
      <c r="I2198" s="1" t="s">
        <v>3879</v>
      </c>
      <c r="J2198" s="1" t="s">
        <v>70</v>
      </c>
      <c r="K2198" s="3">
        <v>16.86</v>
      </c>
      <c r="L2198">
        <v>2</v>
      </c>
      <c r="M2198" s="3">
        <v>33.72</v>
      </c>
      <c r="N2198" s="1" t="s">
        <v>21</v>
      </c>
      <c r="O2198" s="1" t="s">
        <v>30</v>
      </c>
    </row>
    <row r="2199" spans="1:15" x14ac:dyDescent="0.3">
      <c r="A2199" s="1" t="s">
        <v>5698</v>
      </c>
      <c r="B2199" s="2">
        <v>45023</v>
      </c>
      <c r="C2199" s="1" t="s">
        <v>6668</v>
      </c>
      <c r="D2199" s="1" t="s">
        <v>82</v>
      </c>
      <c r="E2199">
        <v>2023</v>
      </c>
      <c r="F2199" s="1" t="s">
        <v>2782</v>
      </c>
      <c r="G2199" s="1" t="s">
        <v>2783</v>
      </c>
      <c r="H2199" s="1" t="s">
        <v>979</v>
      </c>
      <c r="I2199" s="1" t="s">
        <v>2299</v>
      </c>
      <c r="J2199" s="1" t="s">
        <v>20</v>
      </c>
      <c r="K2199" s="3">
        <v>29.79</v>
      </c>
      <c r="L2199">
        <v>1</v>
      </c>
      <c r="M2199" s="3">
        <v>29.79</v>
      </c>
      <c r="N2199" s="1" t="s">
        <v>6669</v>
      </c>
      <c r="O2199" s="1" t="s">
        <v>30</v>
      </c>
    </row>
    <row r="2200" spans="1:15" x14ac:dyDescent="0.3">
      <c r="A2200" s="1" t="s">
        <v>5699</v>
      </c>
      <c r="B2200" s="2">
        <v>45874</v>
      </c>
      <c r="C2200" s="1" t="s">
        <v>6671</v>
      </c>
      <c r="D2200" s="1" t="s">
        <v>90</v>
      </c>
      <c r="E2200">
        <v>2025</v>
      </c>
      <c r="F2200" s="1" t="s">
        <v>1683</v>
      </c>
      <c r="G2200" s="1" t="s">
        <v>1684</v>
      </c>
      <c r="H2200" s="1" t="s">
        <v>115</v>
      </c>
      <c r="I2200" s="1" t="s">
        <v>116</v>
      </c>
      <c r="J2200" s="1" t="s">
        <v>20</v>
      </c>
      <c r="K2200" s="3">
        <v>43.2</v>
      </c>
      <c r="L2200">
        <v>5</v>
      </c>
      <c r="M2200" s="3">
        <v>216</v>
      </c>
      <c r="N2200" s="1" t="s">
        <v>21</v>
      </c>
      <c r="O2200" s="1" t="s">
        <v>44</v>
      </c>
    </row>
    <row r="2201" spans="1:15" x14ac:dyDescent="0.3">
      <c r="A2201" s="1" t="s">
        <v>5700</v>
      </c>
      <c r="B2201" s="2">
        <v>45669</v>
      </c>
      <c r="C2201" s="1" t="s">
        <v>6666</v>
      </c>
      <c r="D2201" s="1" t="s">
        <v>210</v>
      </c>
      <c r="E2201">
        <v>2025</v>
      </c>
      <c r="F2201" s="1" t="s">
        <v>250</v>
      </c>
      <c r="G2201" s="1" t="s">
        <v>251</v>
      </c>
      <c r="H2201" s="1" t="s">
        <v>816</v>
      </c>
      <c r="I2201" s="1" t="s">
        <v>4644</v>
      </c>
      <c r="J2201" s="1" t="s">
        <v>70</v>
      </c>
      <c r="K2201" s="3">
        <v>7.39</v>
      </c>
      <c r="L2201">
        <v>2</v>
      </c>
      <c r="M2201" s="3">
        <v>14.78</v>
      </c>
      <c r="N2201" s="1" t="s">
        <v>6669</v>
      </c>
      <c r="O2201" s="1" t="s">
        <v>80</v>
      </c>
    </row>
    <row r="2202" spans="1:15" x14ac:dyDescent="0.3">
      <c r="A2202" s="1" t="s">
        <v>5701</v>
      </c>
      <c r="B2202" s="2">
        <v>45701</v>
      </c>
      <c r="C2202" s="1" t="s">
        <v>6672</v>
      </c>
      <c r="D2202" s="1" t="s">
        <v>39</v>
      </c>
      <c r="E2202">
        <v>2025</v>
      </c>
      <c r="F2202" s="1" t="s">
        <v>205</v>
      </c>
      <c r="G2202" s="1" t="s">
        <v>2188</v>
      </c>
      <c r="H2202" s="1" t="s">
        <v>1665</v>
      </c>
      <c r="I2202" s="1" t="s">
        <v>3737</v>
      </c>
      <c r="J2202" s="1" t="s">
        <v>20</v>
      </c>
      <c r="K2202" s="3">
        <v>42.92</v>
      </c>
      <c r="L2202">
        <v>1</v>
      </c>
      <c r="M2202" s="3">
        <v>42.92</v>
      </c>
      <c r="N2202" s="1" t="s">
        <v>21</v>
      </c>
      <c r="O2202" s="1" t="s">
        <v>193</v>
      </c>
    </row>
    <row r="2203" spans="1:15" x14ac:dyDescent="0.3">
      <c r="A2203" s="1" t="s">
        <v>5702</v>
      </c>
      <c r="B2203" s="2">
        <v>45634</v>
      </c>
      <c r="C2203" s="1" t="s">
        <v>6666</v>
      </c>
      <c r="D2203" s="1" t="s">
        <v>107</v>
      </c>
      <c r="E2203">
        <v>2024</v>
      </c>
      <c r="F2203" s="1" t="s">
        <v>3353</v>
      </c>
      <c r="G2203" s="1" t="s">
        <v>3354</v>
      </c>
      <c r="H2203" s="1" t="s">
        <v>468</v>
      </c>
      <c r="I2203" s="1" t="s">
        <v>1801</v>
      </c>
      <c r="J2203" s="1" t="s">
        <v>51</v>
      </c>
      <c r="K2203" s="3">
        <v>14.78</v>
      </c>
      <c r="L2203">
        <v>3</v>
      </c>
      <c r="M2203" s="3">
        <v>44.34</v>
      </c>
      <c r="N2203" s="1" t="s">
        <v>21</v>
      </c>
      <c r="O2203" s="1" t="s">
        <v>193</v>
      </c>
    </row>
    <row r="2204" spans="1:15" x14ac:dyDescent="0.3">
      <c r="A2204" s="1" t="s">
        <v>5703</v>
      </c>
      <c r="B2204" s="2">
        <v>44981</v>
      </c>
      <c r="C2204" s="1" t="s">
        <v>6668</v>
      </c>
      <c r="D2204" s="1" t="s">
        <v>39</v>
      </c>
      <c r="E2204">
        <v>2023</v>
      </c>
      <c r="F2204" s="1" t="s">
        <v>1043</v>
      </c>
      <c r="G2204" s="1" t="s">
        <v>2348</v>
      </c>
      <c r="H2204" s="1" t="s">
        <v>5148</v>
      </c>
      <c r="I2204" s="1" t="s">
        <v>5309</v>
      </c>
      <c r="J2204" s="1" t="s">
        <v>51</v>
      </c>
      <c r="K2204" s="3">
        <v>47.56</v>
      </c>
      <c r="L2204">
        <v>4</v>
      </c>
      <c r="M2204" s="3">
        <v>190.24</v>
      </c>
      <c r="N2204" s="1" t="s">
        <v>29</v>
      </c>
      <c r="O2204" s="1" t="s">
        <v>22</v>
      </c>
    </row>
    <row r="2205" spans="1:15" x14ac:dyDescent="0.3">
      <c r="A2205" s="1" t="s">
        <v>5704</v>
      </c>
      <c r="B2205" s="2">
        <v>45006</v>
      </c>
      <c r="C2205" s="1" t="s">
        <v>6671</v>
      </c>
      <c r="D2205" s="1" t="s">
        <v>15</v>
      </c>
      <c r="E2205">
        <v>2023</v>
      </c>
      <c r="F2205" s="1" t="s">
        <v>4143</v>
      </c>
      <c r="G2205" s="1" t="s">
        <v>4144</v>
      </c>
      <c r="H2205" s="1" t="s">
        <v>1825</v>
      </c>
      <c r="I2205" s="1" t="s">
        <v>4358</v>
      </c>
      <c r="J2205" s="1" t="s">
        <v>20</v>
      </c>
      <c r="K2205" s="3">
        <v>41.38</v>
      </c>
      <c r="L2205">
        <v>5</v>
      </c>
      <c r="M2205" s="3">
        <v>206.9</v>
      </c>
      <c r="N2205" s="1" t="s">
        <v>21</v>
      </c>
      <c r="O2205" s="1" t="s">
        <v>193</v>
      </c>
    </row>
    <row r="2206" spans="1:15" x14ac:dyDescent="0.3">
      <c r="A2206" s="1" t="s">
        <v>5705</v>
      </c>
      <c r="B2206" s="2">
        <v>45330</v>
      </c>
      <c r="C2206" s="1" t="s">
        <v>6672</v>
      </c>
      <c r="D2206" s="1" t="s">
        <v>39</v>
      </c>
      <c r="E2206">
        <v>2024</v>
      </c>
      <c r="F2206" s="1" t="s">
        <v>250</v>
      </c>
      <c r="G2206" s="1" t="s">
        <v>251</v>
      </c>
      <c r="H2206" s="1" t="s">
        <v>5547</v>
      </c>
      <c r="I2206" s="1" t="s">
        <v>5548</v>
      </c>
      <c r="J2206" s="1" t="s">
        <v>70</v>
      </c>
      <c r="K2206" s="3">
        <v>42.61</v>
      </c>
      <c r="L2206">
        <v>4</v>
      </c>
      <c r="M2206" s="3">
        <v>170.44</v>
      </c>
      <c r="N2206" s="1" t="s">
        <v>6669</v>
      </c>
      <c r="O2206" s="1" t="s">
        <v>37</v>
      </c>
    </row>
    <row r="2207" spans="1:15" x14ac:dyDescent="0.3">
      <c r="A2207" s="1" t="s">
        <v>5706</v>
      </c>
      <c r="B2207" s="2">
        <v>45482</v>
      </c>
      <c r="C2207" s="1" t="s">
        <v>6671</v>
      </c>
      <c r="D2207" s="1" t="s">
        <v>32</v>
      </c>
      <c r="E2207">
        <v>2024</v>
      </c>
      <c r="F2207" s="1" t="s">
        <v>992</v>
      </c>
      <c r="G2207" s="1" t="s">
        <v>5707</v>
      </c>
      <c r="H2207" s="1" t="s">
        <v>5708</v>
      </c>
      <c r="I2207" s="1" t="s">
        <v>5709</v>
      </c>
      <c r="J2207" s="1" t="s">
        <v>20</v>
      </c>
      <c r="K2207" s="3">
        <v>22.24</v>
      </c>
      <c r="L2207">
        <v>4</v>
      </c>
      <c r="M2207" s="3">
        <v>88.96</v>
      </c>
      <c r="N2207" s="1" t="s">
        <v>6669</v>
      </c>
      <c r="O2207" s="1" t="s">
        <v>22</v>
      </c>
    </row>
    <row r="2208" spans="1:15" x14ac:dyDescent="0.3">
      <c r="A2208" s="1" t="s">
        <v>5710</v>
      </c>
      <c r="B2208" s="2">
        <v>45445</v>
      </c>
      <c r="C2208" s="1" t="s">
        <v>6666</v>
      </c>
      <c r="D2208" s="1" t="s">
        <v>24</v>
      </c>
      <c r="E2208">
        <v>2024</v>
      </c>
      <c r="F2208" s="1" t="s">
        <v>4594</v>
      </c>
      <c r="G2208" s="1" t="s">
        <v>4595</v>
      </c>
      <c r="H2208" s="1" t="s">
        <v>2579</v>
      </c>
      <c r="I2208" s="1" t="s">
        <v>4839</v>
      </c>
      <c r="J2208" s="1" t="s">
        <v>87</v>
      </c>
      <c r="K2208" s="3">
        <v>9.3800000000000008</v>
      </c>
      <c r="L2208">
        <v>1</v>
      </c>
      <c r="M2208" s="3">
        <v>9.3800000000000008</v>
      </c>
      <c r="N2208" s="1" t="s">
        <v>88</v>
      </c>
      <c r="O2208" s="1" t="s">
        <v>193</v>
      </c>
    </row>
    <row r="2209" spans="1:15" x14ac:dyDescent="0.3">
      <c r="A2209" s="1" t="s">
        <v>5711</v>
      </c>
      <c r="B2209" s="2">
        <v>44961</v>
      </c>
      <c r="C2209" s="1" t="s">
        <v>6673</v>
      </c>
      <c r="D2209" s="1" t="s">
        <v>39</v>
      </c>
      <c r="E2209">
        <v>2023</v>
      </c>
      <c r="F2209" s="1" t="s">
        <v>2406</v>
      </c>
      <c r="G2209" s="1" t="s">
        <v>2407</v>
      </c>
      <c r="H2209" s="1" t="s">
        <v>2070</v>
      </c>
      <c r="I2209" s="1" t="s">
        <v>4994</v>
      </c>
      <c r="J2209" s="1" t="s">
        <v>70</v>
      </c>
      <c r="K2209" s="3">
        <v>35.4</v>
      </c>
      <c r="L2209">
        <v>5</v>
      </c>
      <c r="M2209" s="3">
        <v>177</v>
      </c>
      <c r="N2209" s="1" t="s">
        <v>21</v>
      </c>
      <c r="O2209" s="1" t="s">
        <v>37</v>
      </c>
    </row>
    <row r="2210" spans="1:15" x14ac:dyDescent="0.3">
      <c r="A2210" s="1" t="s">
        <v>5712</v>
      </c>
      <c r="B2210" s="2">
        <v>44880</v>
      </c>
      <c r="C2210" s="1" t="s">
        <v>6671</v>
      </c>
      <c r="D2210" s="1" t="s">
        <v>54</v>
      </c>
      <c r="E2210">
        <v>2022</v>
      </c>
      <c r="F2210" s="1" t="s">
        <v>2022</v>
      </c>
      <c r="G2210" s="1" t="s">
        <v>2023</v>
      </c>
      <c r="H2210" s="1" t="s">
        <v>223</v>
      </c>
      <c r="I2210" s="1" t="s">
        <v>224</v>
      </c>
      <c r="J2210" s="1" t="s">
        <v>20</v>
      </c>
      <c r="K2210" s="3">
        <v>27.72</v>
      </c>
      <c r="L2210">
        <v>4</v>
      </c>
      <c r="M2210" s="3">
        <v>110.88</v>
      </c>
      <c r="N2210" s="1" t="s">
        <v>6669</v>
      </c>
      <c r="O2210" s="1" t="s">
        <v>44</v>
      </c>
    </row>
    <row r="2211" spans="1:15" x14ac:dyDescent="0.3">
      <c r="A2211" s="1" t="s">
        <v>5713</v>
      </c>
      <c r="B2211" s="2">
        <v>45154</v>
      </c>
      <c r="C2211" s="1" t="s">
        <v>6670</v>
      </c>
      <c r="D2211" s="1" t="s">
        <v>90</v>
      </c>
      <c r="E2211">
        <v>2023</v>
      </c>
      <c r="F2211" s="1" t="s">
        <v>2542</v>
      </c>
      <c r="G2211" s="1" t="s">
        <v>5714</v>
      </c>
      <c r="H2211" s="1" t="s">
        <v>2202</v>
      </c>
      <c r="I2211" s="1" t="s">
        <v>2203</v>
      </c>
      <c r="J2211" s="1" t="s">
        <v>20</v>
      </c>
      <c r="K2211" s="3">
        <v>22.28</v>
      </c>
      <c r="L2211">
        <v>5</v>
      </c>
      <c r="M2211" s="3">
        <v>111.4</v>
      </c>
      <c r="N2211" s="1" t="s">
        <v>6669</v>
      </c>
      <c r="O2211" s="1" t="s">
        <v>52</v>
      </c>
    </row>
    <row r="2212" spans="1:15" x14ac:dyDescent="0.3">
      <c r="A2212" s="1" t="s">
        <v>5715</v>
      </c>
      <c r="B2212" s="2">
        <v>45828</v>
      </c>
      <c r="C2212" s="1" t="s">
        <v>6668</v>
      </c>
      <c r="D2212" s="1" t="s">
        <v>24</v>
      </c>
      <c r="E2212">
        <v>2025</v>
      </c>
      <c r="F2212" s="1" t="s">
        <v>149</v>
      </c>
      <c r="G2212" s="1" t="s">
        <v>150</v>
      </c>
      <c r="H2212" s="1" t="s">
        <v>2913</v>
      </c>
      <c r="I2212" s="1" t="s">
        <v>2914</v>
      </c>
      <c r="J2212" s="1" t="s">
        <v>70</v>
      </c>
      <c r="K2212" s="3">
        <v>42.47</v>
      </c>
      <c r="L2212">
        <v>4</v>
      </c>
      <c r="M2212" s="3">
        <v>169.88</v>
      </c>
      <c r="N2212" s="1" t="s">
        <v>29</v>
      </c>
      <c r="O2212" s="1" t="s">
        <v>37</v>
      </c>
    </row>
    <row r="2213" spans="1:15" x14ac:dyDescent="0.3">
      <c r="A2213" s="1" t="s">
        <v>5716</v>
      </c>
      <c r="B2213" s="2">
        <v>44868</v>
      </c>
      <c r="C2213" s="1" t="s">
        <v>6672</v>
      </c>
      <c r="D2213" s="1" t="s">
        <v>54</v>
      </c>
      <c r="E2213">
        <v>2022</v>
      </c>
      <c r="F2213" s="1" t="s">
        <v>2327</v>
      </c>
      <c r="G2213" s="1" t="s">
        <v>2328</v>
      </c>
      <c r="H2213" s="1" t="s">
        <v>2003</v>
      </c>
      <c r="I2213" s="1" t="s">
        <v>2004</v>
      </c>
      <c r="J2213" s="1" t="s">
        <v>87</v>
      </c>
      <c r="K2213" s="3">
        <v>54.52</v>
      </c>
      <c r="L2213">
        <v>2</v>
      </c>
      <c r="M2213" s="3">
        <v>109.04</v>
      </c>
      <c r="N2213" s="1" t="s">
        <v>21</v>
      </c>
      <c r="O2213" s="1" t="s">
        <v>37</v>
      </c>
    </row>
    <row r="2214" spans="1:15" x14ac:dyDescent="0.3">
      <c r="A2214" s="1" t="s">
        <v>5717</v>
      </c>
      <c r="B2214" s="2">
        <v>44862</v>
      </c>
      <c r="C2214" s="1" t="s">
        <v>6668</v>
      </c>
      <c r="D2214" s="1" t="s">
        <v>133</v>
      </c>
      <c r="E2214">
        <v>2022</v>
      </c>
      <c r="F2214" s="1" t="s">
        <v>2688</v>
      </c>
      <c r="G2214" s="1" t="s">
        <v>2689</v>
      </c>
      <c r="H2214" s="1" t="s">
        <v>2504</v>
      </c>
      <c r="I2214" s="1" t="s">
        <v>2505</v>
      </c>
      <c r="J2214" s="1" t="s">
        <v>70</v>
      </c>
      <c r="K2214" s="3">
        <v>22.05</v>
      </c>
      <c r="L2214">
        <v>2</v>
      </c>
      <c r="M2214" s="3">
        <v>44.1</v>
      </c>
      <c r="N2214" s="1" t="s">
        <v>21</v>
      </c>
      <c r="O2214" s="1" t="s">
        <v>80</v>
      </c>
    </row>
    <row r="2215" spans="1:15" x14ac:dyDescent="0.3">
      <c r="A2215" s="1" t="s">
        <v>5718</v>
      </c>
      <c r="B2215" s="2">
        <v>44987</v>
      </c>
      <c r="C2215" s="1" t="s">
        <v>6672</v>
      </c>
      <c r="D2215" s="1" t="s">
        <v>15</v>
      </c>
      <c r="E2215">
        <v>2023</v>
      </c>
      <c r="F2215" s="1" t="s">
        <v>2146</v>
      </c>
      <c r="G2215" s="1" t="s">
        <v>2147</v>
      </c>
      <c r="H2215" s="1" t="s">
        <v>5483</v>
      </c>
      <c r="I2215" s="1" t="s">
        <v>5484</v>
      </c>
      <c r="J2215" s="1" t="s">
        <v>51</v>
      </c>
      <c r="K2215" s="3">
        <v>30.12</v>
      </c>
      <c r="L2215">
        <v>4</v>
      </c>
      <c r="M2215" s="3">
        <v>120.48</v>
      </c>
      <c r="N2215" s="1" t="s">
        <v>88</v>
      </c>
      <c r="O2215" s="1" t="s">
        <v>22</v>
      </c>
    </row>
    <row r="2216" spans="1:15" x14ac:dyDescent="0.3">
      <c r="A2216" s="1" t="s">
        <v>5719</v>
      </c>
      <c r="B2216" s="2">
        <v>45343</v>
      </c>
      <c r="C2216" s="1" t="s">
        <v>6670</v>
      </c>
      <c r="D2216" s="1" t="s">
        <v>39</v>
      </c>
      <c r="E2216">
        <v>2024</v>
      </c>
      <c r="F2216" s="1" t="s">
        <v>495</v>
      </c>
      <c r="G2216" s="1" t="s">
        <v>3589</v>
      </c>
      <c r="H2216" s="1" t="s">
        <v>297</v>
      </c>
      <c r="I2216" s="1" t="s">
        <v>298</v>
      </c>
      <c r="J2216" s="1" t="s">
        <v>51</v>
      </c>
      <c r="K2216" s="3">
        <v>39.32</v>
      </c>
      <c r="L2216">
        <v>1</v>
      </c>
      <c r="M2216" s="3">
        <v>39.32</v>
      </c>
      <c r="N2216" s="1" t="s">
        <v>6669</v>
      </c>
      <c r="O2216" s="1" t="s">
        <v>37</v>
      </c>
    </row>
    <row r="2217" spans="1:15" x14ac:dyDescent="0.3">
      <c r="A2217" s="1" t="s">
        <v>5720</v>
      </c>
      <c r="B2217" s="2">
        <v>45650</v>
      </c>
      <c r="C2217" s="1" t="s">
        <v>6671</v>
      </c>
      <c r="D2217" s="1" t="s">
        <v>107</v>
      </c>
      <c r="E2217">
        <v>2024</v>
      </c>
      <c r="F2217" s="1" t="s">
        <v>169</v>
      </c>
      <c r="G2217" s="1" t="s">
        <v>507</v>
      </c>
      <c r="H2217" s="1" t="s">
        <v>821</v>
      </c>
      <c r="I2217" s="1" t="s">
        <v>5721</v>
      </c>
      <c r="J2217" s="1" t="s">
        <v>70</v>
      </c>
      <c r="K2217" s="3">
        <v>22.37</v>
      </c>
      <c r="L2217">
        <v>3</v>
      </c>
      <c r="M2217" s="3">
        <v>67.11</v>
      </c>
      <c r="N2217" s="1" t="s">
        <v>88</v>
      </c>
      <c r="O2217" s="1" t="s">
        <v>22</v>
      </c>
    </row>
    <row r="2218" spans="1:15" x14ac:dyDescent="0.3">
      <c r="A2218" s="1" t="s">
        <v>5722</v>
      </c>
      <c r="B2218" s="2">
        <v>45071</v>
      </c>
      <c r="C2218" s="1" t="s">
        <v>6672</v>
      </c>
      <c r="D2218" s="1" t="s">
        <v>46</v>
      </c>
      <c r="E2218">
        <v>2023</v>
      </c>
      <c r="F2218" s="1" t="s">
        <v>414</v>
      </c>
      <c r="G2218" s="1" t="s">
        <v>1824</v>
      </c>
      <c r="H2218" s="1" t="s">
        <v>3594</v>
      </c>
      <c r="I2218" s="1" t="s">
        <v>3595</v>
      </c>
      <c r="J2218" s="1" t="s">
        <v>20</v>
      </c>
      <c r="K2218" s="3">
        <v>26.4</v>
      </c>
      <c r="L2218">
        <v>4</v>
      </c>
      <c r="M2218" s="3">
        <v>105.6</v>
      </c>
      <c r="N2218" s="1" t="s">
        <v>21</v>
      </c>
      <c r="O2218" s="1" t="s">
        <v>37</v>
      </c>
    </row>
    <row r="2219" spans="1:15" x14ac:dyDescent="0.3">
      <c r="A2219" s="1" t="s">
        <v>5723</v>
      </c>
      <c r="B2219" s="2">
        <v>45625</v>
      </c>
      <c r="C2219" s="1" t="s">
        <v>6668</v>
      </c>
      <c r="D2219" s="1" t="s">
        <v>54</v>
      </c>
      <c r="E2219">
        <v>2024</v>
      </c>
      <c r="F2219" s="1" t="s">
        <v>3233</v>
      </c>
      <c r="G2219" s="1" t="s">
        <v>5670</v>
      </c>
      <c r="H2219" s="1" t="s">
        <v>4346</v>
      </c>
      <c r="I2219" s="1" t="s">
        <v>5042</v>
      </c>
      <c r="J2219" s="1" t="s">
        <v>70</v>
      </c>
      <c r="K2219" s="3">
        <v>12.9</v>
      </c>
      <c r="L2219">
        <v>4</v>
      </c>
      <c r="M2219" s="3">
        <v>51.6</v>
      </c>
      <c r="N2219" s="1" t="s">
        <v>88</v>
      </c>
      <c r="O2219" s="1" t="s">
        <v>22</v>
      </c>
    </row>
    <row r="2220" spans="1:15" x14ac:dyDescent="0.3">
      <c r="A2220" s="1" t="s">
        <v>5724</v>
      </c>
      <c r="B2220" s="2">
        <v>45310</v>
      </c>
      <c r="C2220" s="1" t="s">
        <v>6668</v>
      </c>
      <c r="D2220" s="1" t="s">
        <v>210</v>
      </c>
      <c r="E2220">
        <v>2024</v>
      </c>
      <c r="F2220" s="1" t="s">
        <v>1422</v>
      </c>
      <c r="G2220" s="1" t="s">
        <v>2242</v>
      </c>
      <c r="H2220" s="1" t="s">
        <v>891</v>
      </c>
      <c r="I2220" s="1" t="s">
        <v>2531</v>
      </c>
      <c r="J2220" s="1" t="s">
        <v>70</v>
      </c>
      <c r="K2220" s="3">
        <v>15.27</v>
      </c>
      <c r="L2220">
        <v>2</v>
      </c>
      <c r="M2220" s="3">
        <v>30.54</v>
      </c>
      <c r="N2220" s="1" t="s">
        <v>88</v>
      </c>
      <c r="O2220" s="1" t="s">
        <v>22</v>
      </c>
    </row>
    <row r="2221" spans="1:15" x14ac:dyDescent="0.3">
      <c r="A2221" s="1" t="s">
        <v>5725</v>
      </c>
      <c r="B2221" s="2">
        <v>45134</v>
      </c>
      <c r="C2221" s="1" t="s">
        <v>6672</v>
      </c>
      <c r="D2221" s="1" t="s">
        <v>32</v>
      </c>
      <c r="E2221">
        <v>2023</v>
      </c>
      <c r="F2221" s="1" t="s">
        <v>270</v>
      </c>
      <c r="G2221" s="1" t="s">
        <v>271</v>
      </c>
      <c r="H2221" s="1" t="s">
        <v>4771</v>
      </c>
      <c r="I2221" s="1" t="s">
        <v>4772</v>
      </c>
      <c r="J2221" s="1" t="s">
        <v>51</v>
      </c>
      <c r="K2221" s="3">
        <v>8.43</v>
      </c>
      <c r="L2221">
        <v>2</v>
      </c>
      <c r="M2221" s="3">
        <v>16.86</v>
      </c>
      <c r="N2221" s="1" t="s">
        <v>21</v>
      </c>
      <c r="O2221" s="1" t="s">
        <v>80</v>
      </c>
    </row>
    <row r="2222" spans="1:15" x14ac:dyDescent="0.3">
      <c r="A2222" s="1" t="s">
        <v>5726</v>
      </c>
      <c r="B2222" s="2">
        <v>45568</v>
      </c>
      <c r="C2222" s="1" t="s">
        <v>6672</v>
      </c>
      <c r="D2222" s="1" t="s">
        <v>133</v>
      </c>
      <c r="E2222">
        <v>2024</v>
      </c>
      <c r="F2222" s="1" t="s">
        <v>2571</v>
      </c>
      <c r="G2222" s="1" t="s">
        <v>2572</v>
      </c>
      <c r="H2222" s="1" t="s">
        <v>57</v>
      </c>
      <c r="I2222" s="1" t="s">
        <v>1420</v>
      </c>
      <c r="J2222" s="1" t="s">
        <v>70</v>
      </c>
      <c r="K2222" s="3">
        <v>7.46</v>
      </c>
      <c r="L2222">
        <v>2</v>
      </c>
      <c r="M2222" s="3">
        <v>14.92</v>
      </c>
      <c r="N2222" s="1" t="s">
        <v>21</v>
      </c>
      <c r="O2222" s="1" t="s">
        <v>22</v>
      </c>
    </row>
    <row r="2223" spans="1:15" x14ac:dyDescent="0.3">
      <c r="A2223" s="1" t="s">
        <v>5727</v>
      </c>
      <c r="B2223" s="2">
        <v>45190</v>
      </c>
      <c r="C2223" s="1" t="s">
        <v>6672</v>
      </c>
      <c r="D2223" s="1" t="s">
        <v>60</v>
      </c>
      <c r="E2223">
        <v>2023</v>
      </c>
      <c r="F2223" s="1" t="s">
        <v>1002</v>
      </c>
      <c r="G2223" s="1" t="s">
        <v>1003</v>
      </c>
      <c r="H2223" s="1" t="s">
        <v>5728</v>
      </c>
      <c r="I2223" s="1" t="s">
        <v>5729</v>
      </c>
      <c r="J2223" s="1" t="s">
        <v>70</v>
      </c>
      <c r="K2223" s="3">
        <v>42.39</v>
      </c>
      <c r="L2223">
        <v>5</v>
      </c>
      <c r="M2223" s="3">
        <v>211.95</v>
      </c>
      <c r="N2223" s="1" t="s">
        <v>21</v>
      </c>
      <c r="O2223" s="1" t="s">
        <v>22</v>
      </c>
    </row>
    <row r="2224" spans="1:15" x14ac:dyDescent="0.3">
      <c r="A2224" s="1" t="s">
        <v>5730</v>
      </c>
      <c r="B2224" s="2">
        <v>45620</v>
      </c>
      <c r="C2224" s="1" t="s">
        <v>6666</v>
      </c>
      <c r="D2224" s="1" t="s">
        <v>54</v>
      </c>
      <c r="E2224">
        <v>2024</v>
      </c>
      <c r="F2224" s="1" t="s">
        <v>55</v>
      </c>
      <c r="G2224" s="1" t="s">
        <v>5731</v>
      </c>
      <c r="H2224" s="1" t="s">
        <v>3755</v>
      </c>
      <c r="I2224" s="1" t="s">
        <v>3756</v>
      </c>
      <c r="J2224" s="1" t="s">
        <v>70</v>
      </c>
      <c r="K2224" s="3">
        <v>15.31</v>
      </c>
      <c r="L2224">
        <v>5</v>
      </c>
      <c r="M2224" s="3">
        <v>76.55</v>
      </c>
      <c r="N2224" s="1" t="s">
        <v>29</v>
      </c>
      <c r="O2224" s="1" t="s">
        <v>37</v>
      </c>
    </row>
    <row r="2225" spans="1:15" x14ac:dyDescent="0.3">
      <c r="A2225" s="1" t="s">
        <v>5732</v>
      </c>
      <c r="B2225" s="2">
        <v>45227</v>
      </c>
      <c r="C2225" s="1" t="s">
        <v>6673</v>
      </c>
      <c r="D2225" s="1" t="s">
        <v>133</v>
      </c>
      <c r="E2225">
        <v>2023</v>
      </c>
      <c r="F2225" s="1" t="s">
        <v>1549</v>
      </c>
      <c r="G2225" s="1" t="s">
        <v>3312</v>
      </c>
      <c r="H2225" s="1" t="s">
        <v>2509</v>
      </c>
      <c r="I2225" s="1" t="s">
        <v>4195</v>
      </c>
      <c r="J2225" s="1" t="s">
        <v>20</v>
      </c>
      <c r="K2225" s="3">
        <v>41.78</v>
      </c>
      <c r="L2225">
        <v>3</v>
      </c>
      <c r="M2225" s="3">
        <v>125.34</v>
      </c>
      <c r="N2225" s="1" t="s">
        <v>21</v>
      </c>
      <c r="O2225" s="1" t="s">
        <v>44</v>
      </c>
    </row>
    <row r="2226" spans="1:15" x14ac:dyDescent="0.3">
      <c r="A2226" s="1" t="s">
        <v>5733</v>
      </c>
      <c r="B2226" s="2">
        <v>45671</v>
      </c>
      <c r="C2226" s="1" t="s">
        <v>6671</v>
      </c>
      <c r="D2226" s="1" t="s">
        <v>210</v>
      </c>
      <c r="E2226">
        <v>2025</v>
      </c>
      <c r="F2226" s="1" t="s">
        <v>2220</v>
      </c>
      <c r="G2226" s="1" t="s">
        <v>2221</v>
      </c>
      <c r="H2226" s="1" t="s">
        <v>3250</v>
      </c>
      <c r="I2226" s="1" t="s">
        <v>3251</v>
      </c>
      <c r="J2226" s="1" t="s">
        <v>20</v>
      </c>
      <c r="K2226" s="3">
        <v>25.05</v>
      </c>
      <c r="L2226">
        <v>1</v>
      </c>
      <c r="M2226" s="3">
        <v>25.05</v>
      </c>
      <c r="N2226" s="1" t="s">
        <v>21</v>
      </c>
      <c r="O2226" s="1" t="s">
        <v>37</v>
      </c>
    </row>
    <row r="2227" spans="1:15" x14ac:dyDescent="0.3">
      <c r="A2227" s="1" t="s">
        <v>5734</v>
      </c>
      <c r="B2227" s="2">
        <v>45579</v>
      </c>
      <c r="C2227" s="1" t="s">
        <v>6667</v>
      </c>
      <c r="D2227" s="1" t="s">
        <v>133</v>
      </c>
      <c r="E2227">
        <v>2024</v>
      </c>
      <c r="F2227" s="1" t="s">
        <v>2644</v>
      </c>
      <c r="G2227" s="1" t="s">
        <v>5451</v>
      </c>
      <c r="H2227" s="1" t="s">
        <v>5735</v>
      </c>
      <c r="I2227" s="1" t="s">
        <v>5736</v>
      </c>
      <c r="J2227" s="1" t="s">
        <v>20</v>
      </c>
      <c r="K2227" s="3">
        <v>10.56</v>
      </c>
      <c r="L2227">
        <v>4</v>
      </c>
      <c r="M2227" s="3">
        <v>42.24</v>
      </c>
      <c r="N2227" s="1" t="s">
        <v>88</v>
      </c>
      <c r="O2227" s="1" t="s">
        <v>52</v>
      </c>
    </row>
    <row r="2228" spans="1:15" x14ac:dyDescent="0.3">
      <c r="A2228" s="1" t="s">
        <v>5737</v>
      </c>
      <c r="B2228" s="2">
        <v>45370</v>
      </c>
      <c r="C2228" s="1" t="s">
        <v>6671</v>
      </c>
      <c r="D2228" s="1" t="s">
        <v>15</v>
      </c>
      <c r="E2228">
        <v>2024</v>
      </c>
      <c r="F2228" s="1" t="s">
        <v>5330</v>
      </c>
      <c r="G2228" s="1" t="s">
        <v>5738</v>
      </c>
      <c r="H2228" s="1" t="s">
        <v>1381</v>
      </c>
      <c r="I2228" s="1" t="s">
        <v>1382</v>
      </c>
      <c r="J2228" s="1" t="s">
        <v>87</v>
      </c>
      <c r="K2228" s="3">
        <v>27.12</v>
      </c>
      <c r="L2228">
        <v>5</v>
      </c>
      <c r="M2228" s="3">
        <v>135.6</v>
      </c>
      <c r="N2228" s="1" t="s">
        <v>29</v>
      </c>
      <c r="O2228" s="1" t="s">
        <v>193</v>
      </c>
    </row>
    <row r="2229" spans="1:15" x14ac:dyDescent="0.3">
      <c r="A2229" s="1" t="s">
        <v>5739</v>
      </c>
      <c r="B2229" s="2">
        <v>45035</v>
      </c>
      <c r="C2229" s="1" t="s">
        <v>6670</v>
      </c>
      <c r="D2229" s="1" t="s">
        <v>82</v>
      </c>
      <c r="E2229">
        <v>2023</v>
      </c>
      <c r="F2229" s="1" t="s">
        <v>3824</v>
      </c>
      <c r="G2229" s="1" t="s">
        <v>4982</v>
      </c>
      <c r="H2229" s="1" t="s">
        <v>104</v>
      </c>
      <c r="I2229" s="1" t="s">
        <v>2445</v>
      </c>
      <c r="J2229" s="1" t="s">
        <v>20</v>
      </c>
      <c r="K2229" s="3">
        <v>11.9</v>
      </c>
      <c r="L2229">
        <v>4</v>
      </c>
      <c r="M2229" s="3">
        <v>47.6</v>
      </c>
      <c r="N2229" s="1" t="s">
        <v>29</v>
      </c>
      <c r="O2229" s="1" t="s">
        <v>52</v>
      </c>
    </row>
    <row r="2230" spans="1:15" x14ac:dyDescent="0.3">
      <c r="A2230" s="1" t="s">
        <v>5740</v>
      </c>
      <c r="B2230" s="2">
        <v>45156</v>
      </c>
      <c r="C2230" s="1" t="s">
        <v>6668</v>
      </c>
      <c r="D2230" s="1" t="s">
        <v>90</v>
      </c>
      <c r="E2230">
        <v>2023</v>
      </c>
      <c r="F2230" s="1" t="s">
        <v>5741</v>
      </c>
      <c r="G2230" s="1" t="s">
        <v>5742</v>
      </c>
      <c r="H2230" s="1" t="s">
        <v>623</v>
      </c>
      <c r="I2230" s="1" t="s">
        <v>2232</v>
      </c>
      <c r="J2230" s="1" t="s">
        <v>20</v>
      </c>
      <c r="K2230" s="3">
        <v>11.23</v>
      </c>
      <c r="L2230">
        <v>1</v>
      </c>
      <c r="M2230" s="3">
        <v>11.23</v>
      </c>
      <c r="N2230" s="1" t="s">
        <v>29</v>
      </c>
      <c r="O2230" s="1" t="s">
        <v>52</v>
      </c>
    </row>
    <row r="2231" spans="1:15" x14ac:dyDescent="0.3">
      <c r="A2231" s="1" t="s">
        <v>5743</v>
      </c>
      <c r="B2231" s="2">
        <v>45377</v>
      </c>
      <c r="C2231" s="1" t="s">
        <v>6671</v>
      </c>
      <c r="D2231" s="1" t="s">
        <v>15</v>
      </c>
      <c r="E2231">
        <v>2024</v>
      </c>
      <c r="F2231" s="1" t="s">
        <v>3987</v>
      </c>
      <c r="G2231" s="1" t="s">
        <v>2129</v>
      </c>
      <c r="H2231" s="1" t="s">
        <v>1782</v>
      </c>
      <c r="I2231" s="1" t="s">
        <v>5744</v>
      </c>
      <c r="J2231" s="1" t="s">
        <v>70</v>
      </c>
      <c r="K2231" s="3">
        <v>18.68</v>
      </c>
      <c r="L2231">
        <v>5</v>
      </c>
      <c r="M2231" s="3">
        <v>93.4</v>
      </c>
      <c r="N2231" s="1" t="s">
        <v>21</v>
      </c>
      <c r="O2231" s="1" t="s">
        <v>193</v>
      </c>
    </row>
    <row r="2232" spans="1:15" x14ac:dyDescent="0.3">
      <c r="A2232" s="1" t="s">
        <v>5745</v>
      </c>
      <c r="B2232" s="2">
        <v>45371</v>
      </c>
      <c r="C2232" s="1" t="s">
        <v>6670</v>
      </c>
      <c r="D2232" s="1" t="s">
        <v>15</v>
      </c>
      <c r="E2232">
        <v>2024</v>
      </c>
      <c r="F2232" s="1" t="s">
        <v>3018</v>
      </c>
      <c r="G2232" s="1" t="s">
        <v>5582</v>
      </c>
      <c r="H2232" s="1" t="s">
        <v>2174</v>
      </c>
      <c r="I2232" s="1" t="s">
        <v>5746</v>
      </c>
      <c r="J2232" s="1" t="s">
        <v>51</v>
      </c>
      <c r="K2232" s="3">
        <v>8.32</v>
      </c>
      <c r="L2232">
        <v>2</v>
      </c>
      <c r="M2232" s="3">
        <v>16.64</v>
      </c>
      <c r="N2232" s="1" t="s">
        <v>6669</v>
      </c>
      <c r="O2232" s="1" t="s">
        <v>30</v>
      </c>
    </row>
    <row r="2233" spans="1:15" x14ac:dyDescent="0.3">
      <c r="A2233" s="1" t="s">
        <v>5747</v>
      </c>
      <c r="B2233" s="2">
        <v>45592</v>
      </c>
      <c r="C2233" s="1" t="s">
        <v>6666</v>
      </c>
      <c r="D2233" s="1" t="s">
        <v>133</v>
      </c>
      <c r="E2233">
        <v>2024</v>
      </c>
      <c r="F2233" s="1" t="s">
        <v>5748</v>
      </c>
      <c r="G2233" s="1" t="s">
        <v>5749</v>
      </c>
      <c r="H2233" s="1" t="s">
        <v>18</v>
      </c>
      <c r="I2233" s="1" t="s">
        <v>5750</v>
      </c>
      <c r="J2233" s="1" t="s">
        <v>51</v>
      </c>
      <c r="K2233" s="3">
        <v>13.42</v>
      </c>
      <c r="L2233">
        <v>2</v>
      </c>
      <c r="M2233" s="3">
        <v>26.84</v>
      </c>
      <c r="N2233" s="1" t="s">
        <v>29</v>
      </c>
      <c r="O2233" s="1" t="s">
        <v>44</v>
      </c>
    </row>
    <row r="2234" spans="1:15" x14ac:dyDescent="0.3">
      <c r="A2234" s="1" t="s">
        <v>5751</v>
      </c>
      <c r="B2234" s="2">
        <v>45024</v>
      </c>
      <c r="C2234" s="1" t="s">
        <v>6673</v>
      </c>
      <c r="D2234" s="1" t="s">
        <v>82</v>
      </c>
      <c r="E2234">
        <v>2023</v>
      </c>
      <c r="F2234" s="1" t="s">
        <v>3057</v>
      </c>
      <c r="G2234" s="1" t="s">
        <v>5752</v>
      </c>
      <c r="H2234" s="1" t="s">
        <v>186</v>
      </c>
      <c r="I2234" s="1" t="s">
        <v>187</v>
      </c>
      <c r="J2234" s="1" t="s">
        <v>51</v>
      </c>
      <c r="K2234" s="3">
        <v>38.700000000000003</v>
      </c>
      <c r="L2234">
        <v>3</v>
      </c>
      <c r="M2234" s="3">
        <v>116.1</v>
      </c>
      <c r="N2234" s="1" t="s">
        <v>21</v>
      </c>
      <c r="O2234" s="1" t="s">
        <v>52</v>
      </c>
    </row>
    <row r="2235" spans="1:15" x14ac:dyDescent="0.3">
      <c r="A2235" s="1" t="s">
        <v>5753</v>
      </c>
      <c r="B2235" s="2">
        <v>44837</v>
      </c>
      <c r="C2235" s="1" t="s">
        <v>6667</v>
      </c>
      <c r="D2235" s="1" t="s">
        <v>133</v>
      </c>
      <c r="E2235">
        <v>2022</v>
      </c>
      <c r="F2235" s="1" t="s">
        <v>5754</v>
      </c>
      <c r="G2235" s="1" t="s">
        <v>5755</v>
      </c>
      <c r="H2235" s="1" t="s">
        <v>739</v>
      </c>
      <c r="I2235" s="1" t="s">
        <v>740</v>
      </c>
      <c r="J2235" s="1" t="s">
        <v>51</v>
      </c>
      <c r="K2235" s="3">
        <v>39.01</v>
      </c>
      <c r="L2235">
        <v>4</v>
      </c>
      <c r="M2235" s="3">
        <v>156.04</v>
      </c>
      <c r="N2235" s="1" t="s">
        <v>6669</v>
      </c>
      <c r="O2235" s="1" t="s">
        <v>37</v>
      </c>
    </row>
    <row r="2236" spans="1:15" x14ac:dyDescent="0.3">
      <c r="A2236" s="1" t="s">
        <v>5756</v>
      </c>
      <c r="B2236" s="2">
        <v>45226</v>
      </c>
      <c r="C2236" s="1" t="s">
        <v>6668</v>
      </c>
      <c r="D2236" s="1" t="s">
        <v>133</v>
      </c>
      <c r="E2236">
        <v>2023</v>
      </c>
      <c r="F2236" s="1" t="s">
        <v>200</v>
      </c>
      <c r="G2236" s="1" t="s">
        <v>201</v>
      </c>
      <c r="H2236" s="1" t="s">
        <v>4272</v>
      </c>
      <c r="I2236" s="1" t="s">
        <v>4273</v>
      </c>
      <c r="J2236" s="1" t="s">
        <v>87</v>
      </c>
      <c r="K2236" s="3">
        <v>19.41</v>
      </c>
      <c r="L2236">
        <v>5</v>
      </c>
      <c r="M2236" s="3">
        <v>97.05</v>
      </c>
      <c r="N2236" s="1" t="s">
        <v>21</v>
      </c>
      <c r="O2236" s="1" t="s">
        <v>193</v>
      </c>
    </row>
    <row r="2237" spans="1:15" x14ac:dyDescent="0.3">
      <c r="A2237" s="1" t="s">
        <v>5757</v>
      </c>
      <c r="B2237" s="2">
        <v>45085</v>
      </c>
      <c r="C2237" s="1" t="s">
        <v>6672</v>
      </c>
      <c r="D2237" s="1" t="s">
        <v>24</v>
      </c>
      <c r="E2237">
        <v>2023</v>
      </c>
      <c r="F2237" s="1" t="s">
        <v>3690</v>
      </c>
      <c r="G2237" s="1" t="s">
        <v>5011</v>
      </c>
      <c r="H2237" s="1" t="s">
        <v>2106</v>
      </c>
      <c r="I2237" s="1" t="s">
        <v>2107</v>
      </c>
      <c r="J2237" s="1" t="s">
        <v>51</v>
      </c>
      <c r="K2237" s="3">
        <v>8.2100000000000009</v>
      </c>
      <c r="L2237">
        <v>1</v>
      </c>
      <c r="M2237" s="3">
        <v>8.2100000000000009</v>
      </c>
      <c r="N2237" s="1" t="s">
        <v>21</v>
      </c>
      <c r="O2237" s="1" t="s">
        <v>52</v>
      </c>
    </row>
    <row r="2238" spans="1:15" x14ac:dyDescent="0.3">
      <c r="A2238" s="1" t="s">
        <v>5758</v>
      </c>
      <c r="B2238" s="2">
        <v>45066</v>
      </c>
      <c r="C2238" s="1" t="s">
        <v>6673</v>
      </c>
      <c r="D2238" s="1" t="s">
        <v>46</v>
      </c>
      <c r="E2238">
        <v>2023</v>
      </c>
      <c r="F2238" s="1" t="s">
        <v>308</v>
      </c>
      <c r="G2238" s="1" t="s">
        <v>5759</v>
      </c>
      <c r="H2238" s="1" t="s">
        <v>3557</v>
      </c>
      <c r="I2238" s="1" t="s">
        <v>3558</v>
      </c>
      <c r="J2238" s="1" t="s">
        <v>70</v>
      </c>
      <c r="K2238" s="3">
        <v>21.27</v>
      </c>
      <c r="L2238">
        <v>2</v>
      </c>
      <c r="M2238" s="3">
        <v>42.54</v>
      </c>
      <c r="N2238" s="1" t="s">
        <v>6669</v>
      </c>
      <c r="O2238" s="1" t="s">
        <v>30</v>
      </c>
    </row>
    <row r="2239" spans="1:15" x14ac:dyDescent="0.3">
      <c r="A2239" s="1" t="s">
        <v>5760</v>
      </c>
      <c r="B2239" s="2">
        <v>44830</v>
      </c>
      <c r="C2239" s="1" t="s">
        <v>6667</v>
      </c>
      <c r="D2239" s="1" t="s">
        <v>60</v>
      </c>
      <c r="E2239">
        <v>2022</v>
      </c>
      <c r="F2239" s="1" t="s">
        <v>1449</v>
      </c>
      <c r="G2239" s="1" t="s">
        <v>1450</v>
      </c>
      <c r="H2239" s="1" t="s">
        <v>375</v>
      </c>
      <c r="I2239" s="1" t="s">
        <v>1854</v>
      </c>
      <c r="J2239" s="1" t="s">
        <v>20</v>
      </c>
      <c r="K2239" s="3">
        <v>11.3</v>
      </c>
      <c r="L2239">
        <v>5</v>
      </c>
      <c r="M2239" s="3">
        <v>56.5</v>
      </c>
      <c r="N2239" s="1" t="s">
        <v>21</v>
      </c>
      <c r="O2239" s="1" t="s">
        <v>37</v>
      </c>
    </row>
    <row r="2240" spans="1:15" x14ac:dyDescent="0.3">
      <c r="A2240" s="1" t="s">
        <v>5761</v>
      </c>
      <c r="B2240" s="2">
        <v>45264</v>
      </c>
      <c r="C2240" s="1" t="s">
        <v>6667</v>
      </c>
      <c r="D2240" s="1" t="s">
        <v>107</v>
      </c>
      <c r="E2240">
        <v>2023</v>
      </c>
      <c r="F2240" s="1" t="s">
        <v>1555</v>
      </c>
      <c r="G2240" s="1" t="s">
        <v>1556</v>
      </c>
      <c r="H2240" s="1" t="s">
        <v>3971</v>
      </c>
      <c r="I2240" s="1" t="s">
        <v>3972</v>
      </c>
      <c r="J2240" s="1" t="s">
        <v>20</v>
      </c>
      <c r="K2240" s="3">
        <v>15.12</v>
      </c>
      <c r="L2240">
        <v>4</v>
      </c>
      <c r="M2240" s="3">
        <v>60.48</v>
      </c>
      <c r="N2240" s="1" t="s">
        <v>21</v>
      </c>
      <c r="O2240" s="1" t="s">
        <v>37</v>
      </c>
    </row>
    <row r="2241" spans="1:15" x14ac:dyDescent="0.3">
      <c r="A2241" s="1" t="s">
        <v>5762</v>
      </c>
      <c r="B2241" s="2">
        <v>44855</v>
      </c>
      <c r="C2241" s="1" t="s">
        <v>6668</v>
      </c>
      <c r="D2241" s="1" t="s">
        <v>133</v>
      </c>
      <c r="E2241">
        <v>2022</v>
      </c>
      <c r="F2241" s="1" t="s">
        <v>1230</v>
      </c>
      <c r="G2241" s="1" t="s">
        <v>1231</v>
      </c>
      <c r="H2241" s="1" t="s">
        <v>1939</v>
      </c>
      <c r="I2241" s="1" t="s">
        <v>3535</v>
      </c>
      <c r="J2241" s="1" t="s">
        <v>70</v>
      </c>
      <c r="K2241" s="3">
        <v>21.05</v>
      </c>
      <c r="L2241">
        <v>4</v>
      </c>
      <c r="M2241" s="3">
        <v>84.2</v>
      </c>
      <c r="N2241" s="1" t="s">
        <v>6669</v>
      </c>
      <c r="O2241" s="1" t="s">
        <v>37</v>
      </c>
    </row>
    <row r="2242" spans="1:15" x14ac:dyDescent="0.3">
      <c r="A2242" s="1" t="s">
        <v>5763</v>
      </c>
      <c r="B2242" s="2">
        <v>45289</v>
      </c>
      <c r="C2242" s="1" t="s">
        <v>6668</v>
      </c>
      <c r="D2242" s="1" t="s">
        <v>107</v>
      </c>
      <c r="E2242">
        <v>2023</v>
      </c>
      <c r="F2242" s="1" t="s">
        <v>5764</v>
      </c>
      <c r="G2242" s="1" t="s">
        <v>5765</v>
      </c>
      <c r="H2242" s="1" t="s">
        <v>650</v>
      </c>
      <c r="I2242" s="1" t="s">
        <v>5766</v>
      </c>
      <c r="J2242" s="1" t="s">
        <v>70</v>
      </c>
      <c r="K2242" s="3">
        <v>7.19</v>
      </c>
      <c r="L2242">
        <v>4</v>
      </c>
      <c r="M2242" s="3">
        <v>28.76</v>
      </c>
      <c r="N2242" s="1" t="s">
        <v>21</v>
      </c>
      <c r="O2242" s="1" t="s">
        <v>52</v>
      </c>
    </row>
    <row r="2243" spans="1:15" x14ac:dyDescent="0.3">
      <c r="A2243" s="1" t="s">
        <v>5767</v>
      </c>
      <c r="B2243" s="2">
        <v>45150</v>
      </c>
      <c r="C2243" s="1" t="s">
        <v>6673</v>
      </c>
      <c r="D2243" s="1" t="s">
        <v>90</v>
      </c>
      <c r="E2243">
        <v>2023</v>
      </c>
      <c r="F2243" s="1" t="s">
        <v>3256</v>
      </c>
      <c r="G2243" s="1" t="s">
        <v>3257</v>
      </c>
      <c r="H2243" s="1" t="s">
        <v>4527</v>
      </c>
      <c r="I2243" s="1" t="s">
        <v>4763</v>
      </c>
      <c r="J2243" s="1" t="s">
        <v>70</v>
      </c>
      <c r="K2243" s="3">
        <v>22.05</v>
      </c>
      <c r="L2243">
        <v>2</v>
      </c>
      <c r="M2243" s="3">
        <v>44.1</v>
      </c>
      <c r="N2243" s="1" t="s">
        <v>29</v>
      </c>
      <c r="O2243" s="1" t="s">
        <v>30</v>
      </c>
    </row>
    <row r="2244" spans="1:15" x14ac:dyDescent="0.3">
      <c r="A2244" s="1" t="s">
        <v>5768</v>
      </c>
      <c r="B2244" s="2">
        <v>44984</v>
      </c>
      <c r="C2244" s="1" t="s">
        <v>6667</v>
      </c>
      <c r="D2244" s="1" t="s">
        <v>39</v>
      </c>
      <c r="E2244">
        <v>2023</v>
      </c>
      <c r="F2244" s="1" t="s">
        <v>4433</v>
      </c>
      <c r="G2244" s="1" t="s">
        <v>5769</v>
      </c>
      <c r="H2244" s="1" t="s">
        <v>1357</v>
      </c>
      <c r="I2244" s="1" t="s">
        <v>1358</v>
      </c>
      <c r="J2244" s="1" t="s">
        <v>51</v>
      </c>
      <c r="K2244" s="3">
        <v>20.54</v>
      </c>
      <c r="L2244">
        <v>2</v>
      </c>
      <c r="M2244" s="3">
        <v>41.08</v>
      </c>
      <c r="N2244" s="1" t="s">
        <v>29</v>
      </c>
      <c r="O2244" s="1" t="s">
        <v>37</v>
      </c>
    </row>
    <row r="2245" spans="1:15" x14ac:dyDescent="0.3">
      <c r="A2245" s="1" t="s">
        <v>5770</v>
      </c>
      <c r="B2245" s="2">
        <v>45680</v>
      </c>
      <c r="C2245" s="1" t="s">
        <v>6672</v>
      </c>
      <c r="D2245" s="1" t="s">
        <v>210</v>
      </c>
      <c r="E2245">
        <v>2025</v>
      </c>
      <c r="F2245" s="1" t="s">
        <v>2688</v>
      </c>
      <c r="G2245" s="1" t="s">
        <v>2689</v>
      </c>
      <c r="H2245" s="1" t="s">
        <v>5771</v>
      </c>
      <c r="I2245" s="1" t="s">
        <v>5772</v>
      </c>
      <c r="J2245" s="1" t="s">
        <v>70</v>
      </c>
      <c r="K2245" s="3">
        <v>37.380000000000003</v>
      </c>
      <c r="L2245">
        <v>2</v>
      </c>
      <c r="M2245" s="3">
        <v>74.760000000000005</v>
      </c>
      <c r="N2245" s="1" t="s">
        <v>21</v>
      </c>
      <c r="O2245" s="1" t="s">
        <v>37</v>
      </c>
    </row>
    <row r="2246" spans="1:15" x14ac:dyDescent="0.3">
      <c r="A2246" s="1" t="s">
        <v>5773</v>
      </c>
      <c r="B2246" s="2">
        <v>45310</v>
      </c>
      <c r="C2246" s="1" t="s">
        <v>6668</v>
      </c>
      <c r="D2246" s="1" t="s">
        <v>210</v>
      </c>
      <c r="E2246">
        <v>2024</v>
      </c>
      <c r="F2246" s="1" t="s">
        <v>443</v>
      </c>
      <c r="G2246" s="1" t="s">
        <v>3092</v>
      </c>
      <c r="H2246" s="1" t="s">
        <v>5774</v>
      </c>
      <c r="I2246" s="1" t="s">
        <v>5775</v>
      </c>
      <c r="J2246" s="1" t="s">
        <v>70</v>
      </c>
      <c r="K2246" s="3">
        <v>5.74</v>
      </c>
      <c r="L2246">
        <v>2</v>
      </c>
      <c r="M2246" s="3">
        <v>11.48</v>
      </c>
      <c r="N2246" s="1" t="s">
        <v>21</v>
      </c>
      <c r="O2246" s="1" t="s">
        <v>52</v>
      </c>
    </row>
    <row r="2247" spans="1:15" x14ac:dyDescent="0.3">
      <c r="A2247" s="1" t="s">
        <v>5776</v>
      </c>
      <c r="B2247" s="2">
        <v>45593</v>
      </c>
      <c r="C2247" s="1" t="s">
        <v>6667</v>
      </c>
      <c r="D2247" s="1" t="s">
        <v>133</v>
      </c>
      <c r="E2247">
        <v>2024</v>
      </c>
      <c r="F2247" s="1" t="s">
        <v>348</v>
      </c>
      <c r="G2247" s="1" t="s">
        <v>349</v>
      </c>
      <c r="H2247" s="1" t="s">
        <v>4085</v>
      </c>
      <c r="I2247" s="1" t="s">
        <v>5343</v>
      </c>
      <c r="J2247" s="1" t="s">
        <v>87</v>
      </c>
      <c r="K2247" s="3">
        <v>49.94</v>
      </c>
      <c r="L2247">
        <v>1</v>
      </c>
      <c r="M2247" s="3">
        <v>49.94</v>
      </c>
      <c r="N2247" s="1" t="s">
        <v>6669</v>
      </c>
      <c r="O2247" s="1" t="s">
        <v>193</v>
      </c>
    </row>
    <row r="2248" spans="1:15" x14ac:dyDescent="0.3">
      <c r="A2248" s="1" t="s">
        <v>5777</v>
      </c>
      <c r="B2248" s="2">
        <v>45636</v>
      </c>
      <c r="C2248" s="1" t="s">
        <v>6671</v>
      </c>
      <c r="D2248" s="1" t="s">
        <v>107</v>
      </c>
      <c r="E2248">
        <v>2024</v>
      </c>
      <c r="F2248" s="1" t="s">
        <v>149</v>
      </c>
      <c r="G2248" s="1" t="s">
        <v>150</v>
      </c>
      <c r="H2248" s="1" t="s">
        <v>1730</v>
      </c>
      <c r="I2248" s="1" t="s">
        <v>5638</v>
      </c>
      <c r="J2248" s="1" t="s">
        <v>20</v>
      </c>
      <c r="K2248" s="3">
        <v>9.82</v>
      </c>
      <c r="L2248">
        <v>5</v>
      </c>
      <c r="M2248" s="3">
        <v>49.1</v>
      </c>
      <c r="N2248" s="1" t="s">
        <v>21</v>
      </c>
      <c r="O2248" s="1" t="s">
        <v>30</v>
      </c>
    </row>
    <row r="2249" spans="1:15" x14ac:dyDescent="0.3">
      <c r="A2249" s="1" t="s">
        <v>5778</v>
      </c>
      <c r="B2249" s="2">
        <v>45257</v>
      </c>
      <c r="C2249" s="1" t="s">
        <v>6667</v>
      </c>
      <c r="D2249" s="1" t="s">
        <v>54</v>
      </c>
      <c r="E2249">
        <v>2023</v>
      </c>
      <c r="F2249" s="1" t="s">
        <v>102</v>
      </c>
      <c r="G2249" s="1" t="s">
        <v>103</v>
      </c>
      <c r="H2249" s="1" t="s">
        <v>2419</v>
      </c>
      <c r="I2249" s="1" t="s">
        <v>2420</v>
      </c>
      <c r="J2249" s="1" t="s">
        <v>87</v>
      </c>
      <c r="K2249" s="3">
        <v>32.08</v>
      </c>
      <c r="L2249">
        <v>2</v>
      </c>
      <c r="M2249" s="3">
        <v>64.16</v>
      </c>
      <c r="N2249" s="1" t="s">
        <v>88</v>
      </c>
      <c r="O2249" s="1" t="s">
        <v>22</v>
      </c>
    </row>
    <row r="2250" spans="1:15" x14ac:dyDescent="0.3">
      <c r="A2250" s="1" t="s">
        <v>5779</v>
      </c>
      <c r="B2250" s="2">
        <v>45847</v>
      </c>
      <c r="C2250" s="1" t="s">
        <v>6670</v>
      </c>
      <c r="D2250" s="1" t="s">
        <v>32</v>
      </c>
      <c r="E2250">
        <v>2025</v>
      </c>
      <c r="F2250" s="1" t="s">
        <v>1733</v>
      </c>
      <c r="G2250" s="1" t="s">
        <v>1734</v>
      </c>
      <c r="H2250" s="1" t="s">
        <v>851</v>
      </c>
      <c r="I2250" s="1" t="s">
        <v>2218</v>
      </c>
      <c r="J2250" s="1" t="s">
        <v>20</v>
      </c>
      <c r="K2250" s="3">
        <v>37.51</v>
      </c>
      <c r="L2250">
        <v>5</v>
      </c>
      <c r="M2250" s="3">
        <v>187.55</v>
      </c>
      <c r="N2250" s="1" t="s">
        <v>21</v>
      </c>
      <c r="O2250" s="1" t="s">
        <v>30</v>
      </c>
    </row>
    <row r="2251" spans="1:15" x14ac:dyDescent="0.3">
      <c r="A2251" s="1" t="s">
        <v>5780</v>
      </c>
      <c r="B2251" s="2">
        <v>45198</v>
      </c>
      <c r="C2251" s="1" t="s">
        <v>6668</v>
      </c>
      <c r="D2251" s="1" t="s">
        <v>60</v>
      </c>
      <c r="E2251">
        <v>2023</v>
      </c>
      <c r="F2251" s="1" t="s">
        <v>200</v>
      </c>
      <c r="G2251" s="1" t="s">
        <v>5523</v>
      </c>
      <c r="H2251" s="1" t="s">
        <v>3676</v>
      </c>
      <c r="I2251" s="1" t="s">
        <v>3677</v>
      </c>
      <c r="J2251" s="1" t="s">
        <v>20</v>
      </c>
      <c r="K2251" s="3">
        <v>5.43</v>
      </c>
      <c r="L2251">
        <v>2</v>
      </c>
      <c r="M2251" s="3">
        <v>10.86</v>
      </c>
      <c r="N2251" s="1" t="s">
        <v>6669</v>
      </c>
      <c r="O2251" s="1" t="s">
        <v>22</v>
      </c>
    </row>
    <row r="2252" spans="1:15" x14ac:dyDescent="0.3">
      <c r="A2252" s="1" t="s">
        <v>5781</v>
      </c>
      <c r="B2252" s="2">
        <v>44985</v>
      </c>
      <c r="C2252" s="1" t="s">
        <v>6671</v>
      </c>
      <c r="D2252" s="1" t="s">
        <v>39</v>
      </c>
      <c r="E2252">
        <v>2023</v>
      </c>
      <c r="F2252" s="1" t="s">
        <v>1588</v>
      </c>
      <c r="G2252" s="1" t="s">
        <v>3741</v>
      </c>
      <c r="H2252" s="1" t="s">
        <v>455</v>
      </c>
      <c r="I2252" s="1" t="s">
        <v>5782</v>
      </c>
      <c r="J2252" s="1" t="s">
        <v>70</v>
      </c>
      <c r="K2252" s="3">
        <v>53.54</v>
      </c>
      <c r="L2252">
        <v>1</v>
      </c>
      <c r="M2252" s="3">
        <v>53.54</v>
      </c>
      <c r="N2252" s="1" t="s">
        <v>21</v>
      </c>
      <c r="O2252" s="1" t="s">
        <v>37</v>
      </c>
    </row>
    <row r="2253" spans="1:15" x14ac:dyDescent="0.3">
      <c r="A2253" s="1" t="s">
        <v>5783</v>
      </c>
      <c r="B2253" s="2">
        <v>45426</v>
      </c>
      <c r="C2253" s="1" t="s">
        <v>6671</v>
      </c>
      <c r="D2253" s="1" t="s">
        <v>46</v>
      </c>
      <c r="E2253">
        <v>2024</v>
      </c>
      <c r="F2253" s="1" t="s">
        <v>3063</v>
      </c>
      <c r="G2253" s="1" t="s">
        <v>3064</v>
      </c>
      <c r="H2253" s="1" t="s">
        <v>1007</v>
      </c>
      <c r="I2253" s="1" t="s">
        <v>1008</v>
      </c>
      <c r="J2253" s="1" t="s">
        <v>20</v>
      </c>
      <c r="K2253" s="3">
        <v>37.659999999999997</v>
      </c>
      <c r="L2253">
        <v>2</v>
      </c>
      <c r="M2253" s="3">
        <v>75.319999999999993</v>
      </c>
      <c r="N2253" s="1" t="s">
        <v>6669</v>
      </c>
      <c r="O2253" s="1" t="s">
        <v>44</v>
      </c>
    </row>
    <row r="2254" spans="1:15" x14ac:dyDescent="0.3">
      <c r="A2254" s="1" t="s">
        <v>5784</v>
      </c>
      <c r="B2254" s="2">
        <v>45338</v>
      </c>
      <c r="C2254" s="1" t="s">
        <v>6668</v>
      </c>
      <c r="D2254" s="1" t="s">
        <v>39</v>
      </c>
      <c r="E2254">
        <v>2024</v>
      </c>
      <c r="F2254" s="1" t="s">
        <v>2447</v>
      </c>
      <c r="G2254" s="1" t="s">
        <v>2448</v>
      </c>
      <c r="H2254" s="1" t="s">
        <v>1075</v>
      </c>
      <c r="I2254" s="1" t="s">
        <v>1076</v>
      </c>
      <c r="J2254" s="1" t="s">
        <v>20</v>
      </c>
      <c r="K2254" s="3">
        <v>39</v>
      </c>
      <c r="L2254">
        <v>5</v>
      </c>
      <c r="M2254" s="3">
        <v>195</v>
      </c>
      <c r="N2254" s="1" t="s">
        <v>29</v>
      </c>
      <c r="O2254" s="1" t="s">
        <v>80</v>
      </c>
    </row>
    <row r="2255" spans="1:15" x14ac:dyDescent="0.3">
      <c r="A2255" s="1" t="s">
        <v>5785</v>
      </c>
      <c r="B2255" s="2">
        <v>45211</v>
      </c>
      <c r="C2255" s="1" t="s">
        <v>6672</v>
      </c>
      <c r="D2255" s="1" t="s">
        <v>133</v>
      </c>
      <c r="E2255">
        <v>2023</v>
      </c>
      <c r="F2255" s="1" t="s">
        <v>3262</v>
      </c>
      <c r="G2255" s="1" t="s">
        <v>4171</v>
      </c>
      <c r="H2255" s="1" t="s">
        <v>213</v>
      </c>
      <c r="I2255" s="1" t="s">
        <v>1774</v>
      </c>
      <c r="J2255" s="1" t="s">
        <v>70</v>
      </c>
      <c r="K2255" s="3">
        <v>25.94</v>
      </c>
      <c r="L2255">
        <v>4</v>
      </c>
      <c r="M2255" s="3">
        <v>103.76</v>
      </c>
      <c r="N2255" s="1" t="s">
        <v>29</v>
      </c>
      <c r="O2255" s="1" t="s">
        <v>44</v>
      </c>
    </row>
    <row r="2256" spans="1:15" x14ac:dyDescent="0.3">
      <c r="A2256" s="1" t="s">
        <v>5786</v>
      </c>
      <c r="B2256" s="2">
        <v>44954</v>
      </c>
      <c r="C2256" s="1" t="s">
        <v>6673</v>
      </c>
      <c r="D2256" s="1" t="s">
        <v>210</v>
      </c>
      <c r="E2256">
        <v>2023</v>
      </c>
      <c r="F2256" s="1" t="s">
        <v>200</v>
      </c>
      <c r="G2256" s="1" t="s">
        <v>1967</v>
      </c>
      <c r="H2256" s="1" t="s">
        <v>3264</v>
      </c>
      <c r="I2256" s="1" t="s">
        <v>4707</v>
      </c>
      <c r="J2256" s="1" t="s">
        <v>70</v>
      </c>
      <c r="K2256" s="3">
        <v>19.260000000000002</v>
      </c>
      <c r="L2256">
        <v>5</v>
      </c>
      <c r="M2256" s="3">
        <v>96.3</v>
      </c>
      <c r="N2256" s="1" t="s">
        <v>6669</v>
      </c>
      <c r="O2256" s="1" t="s">
        <v>52</v>
      </c>
    </row>
    <row r="2257" spans="1:15" x14ac:dyDescent="0.3">
      <c r="A2257" s="1" t="s">
        <v>5787</v>
      </c>
      <c r="B2257" s="2">
        <v>45659</v>
      </c>
      <c r="C2257" s="1" t="s">
        <v>6672</v>
      </c>
      <c r="D2257" s="1" t="s">
        <v>210</v>
      </c>
      <c r="E2257">
        <v>2025</v>
      </c>
      <c r="F2257" s="1" t="s">
        <v>3584</v>
      </c>
      <c r="G2257" s="1" t="s">
        <v>3975</v>
      </c>
      <c r="H2257" s="1" t="s">
        <v>1541</v>
      </c>
      <c r="I2257" s="1" t="s">
        <v>1542</v>
      </c>
      <c r="J2257" s="1" t="s">
        <v>70</v>
      </c>
      <c r="K2257" s="3">
        <v>31.71</v>
      </c>
      <c r="L2257">
        <v>3</v>
      </c>
      <c r="M2257" s="3">
        <v>95.13</v>
      </c>
      <c r="N2257" s="1" t="s">
        <v>21</v>
      </c>
      <c r="O2257" s="1" t="s">
        <v>95</v>
      </c>
    </row>
    <row r="2258" spans="1:15" x14ac:dyDescent="0.3">
      <c r="A2258" s="1" t="s">
        <v>5788</v>
      </c>
      <c r="B2258" s="2">
        <v>45007</v>
      </c>
      <c r="C2258" s="1" t="s">
        <v>6670</v>
      </c>
      <c r="D2258" s="1" t="s">
        <v>15</v>
      </c>
      <c r="E2258">
        <v>2023</v>
      </c>
      <c r="F2258" s="1" t="s">
        <v>414</v>
      </c>
      <c r="G2258" s="1" t="s">
        <v>1824</v>
      </c>
      <c r="H2258" s="1" t="s">
        <v>2509</v>
      </c>
      <c r="I2258" s="1" t="s">
        <v>4195</v>
      </c>
      <c r="J2258" s="1" t="s">
        <v>51</v>
      </c>
      <c r="K2258" s="3">
        <v>38.520000000000003</v>
      </c>
      <c r="L2258">
        <v>4</v>
      </c>
      <c r="M2258" s="3">
        <v>154.08000000000001</v>
      </c>
      <c r="N2258" s="1" t="s">
        <v>29</v>
      </c>
      <c r="O2258" s="1" t="s">
        <v>52</v>
      </c>
    </row>
    <row r="2259" spans="1:15" x14ac:dyDescent="0.3">
      <c r="A2259" s="1" t="s">
        <v>5789</v>
      </c>
      <c r="B2259" s="2">
        <v>44971</v>
      </c>
      <c r="C2259" s="1" t="s">
        <v>6671</v>
      </c>
      <c r="D2259" s="1" t="s">
        <v>39</v>
      </c>
      <c r="E2259">
        <v>2023</v>
      </c>
      <c r="F2259" s="1" t="s">
        <v>543</v>
      </c>
      <c r="G2259" s="1" t="s">
        <v>5790</v>
      </c>
      <c r="H2259" s="1" t="s">
        <v>2246</v>
      </c>
      <c r="I2259" s="1" t="s">
        <v>5791</v>
      </c>
      <c r="J2259" s="1" t="s">
        <v>20</v>
      </c>
      <c r="K2259" s="3">
        <v>14.49</v>
      </c>
      <c r="L2259">
        <v>4</v>
      </c>
      <c r="M2259" s="3">
        <v>57.96</v>
      </c>
      <c r="N2259" s="1" t="s">
        <v>29</v>
      </c>
      <c r="O2259" s="1" t="s">
        <v>193</v>
      </c>
    </row>
    <row r="2260" spans="1:15" x14ac:dyDescent="0.3">
      <c r="A2260" s="1" t="s">
        <v>5792</v>
      </c>
      <c r="B2260" s="2">
        <v>45317</v>
      </c>
      <c r="C2260" s="1" t="s">
        <v>6668</v>
      </c>
      <c r="D2260" s="1" t="s">
        <v>210</v>
      </c>
      <c r="E2260">
        <v>2024</v>
      </c>
      <c r="F2260" s="1" t="s">
        <v>4128</v>
      </c>
      <c r="G2260" s="1" t="s">
        <v>4129</v>
      </c>
      <c r="H2260" s="1" t="s">
        <v>1075</v>
      </c>
      <c r="I2260" s="1" t="s">
        <v>5793</v>
      </c>
      <c r="J2260" s="1" t="s">
        <v>20</v>
      </c>
      <c r="K2260" s="3">
        <v>34.65</v>
      </c>
      <c r="L2260">
        <v>5</v>
      </c>
      <c r="M2260" s="3">
        <v>173.25</v>
      </c>
      <c r="N2260" s="1" t="s">
        <v>6669</v>
      </c>
      <c r="O2260" s="1" t="s">
        <v>37</v>
      </c>
    </row>
    <row r="2261" spans="1:15" x14ac:dyDescent="0.3">
      <c r="A2261" s="1" t="s">
        <v>5794</v>
      </c>
      <c r="B2261" s="2">
        <v>45380</v>
      </c>
      <c r="C2261" s="1" t="s">
        <v>6668</v>
      </c>
      <c r="D2261" s="1" t="s">
        <v>15</v>
      </c>
      <c r="E2261">
        <v>2024</v>
      </c>
      <c r="F2261" s="1" t="s">
        <v>1120</v>
      </c>
      <c r="G2261" s="1" t="s">
        <v>2623</v>
      </c>
      <c r="H2261" s="1" t="s">
        <v>2566</v>
      </c>
      <c r="I2261" s="1" t="s">
        <v>2567</v>
      </c>
      <c r="J2261" s="1" t="s">
        <v>70</v>
      </c>
      <c r="K2261" s="3">
        <v>7.68</v>
      </c>
      <c r="L2261">
        <v>3</v>
      </c>
      <c r="M2261" s="3">
        <v>23.04</v>
      </c>
      <c r="N2261" s="1" t="s">
        <v>21</v>
      </c>
      <c r="O2261" s="1" t="s">
        <v>44</v>
      </c>
    </row>
    <row r="2262" spans="1:15" x14ac:dyDescent="0.3">
      <c r="A2262" s="1" t="s">
        <v>5795</v>
      </c>
      <c r="B2262" s="2">
        <v>44909</v>
      </c>
      <c r="C2262" s="1" t="s">
        <v>6670</v>
      </c>
      <c r="D2262" s="1" t="s">
        <v>107</v>
      </c>
      <c r="E2262">
        <v>2022</v>
      </c>
      <c r="F2262" s="1" t="s">
        <v>4101</v>
      </c>
      <c r="G2262" s="1" t="s">
        <v>4102</v>
      </c>
      <c r="H2262" s="1" t="s">
        <v>2174</v>
      </c>
      <c r="I2262" s="1" t="s">
        <v>2712</v>
      </c>
      <c r="J2262" s="1" t="s">
        <v>70</v>
      </c>
      <c r="K2262" s="3">
        <v>13.56</v>
      </c>
      <c r="L2262">
        <v>4</v>
      </c>
      <c r="M2262" s="3">
        <v>54.24</v>
      </c>
      <c r="N2262" s="1" t="s">
        <v>21</v>
      </c>
      <c r="O2262" s="1" t="s">
        <v>95</v>
      </c>
    </row>
    <row r="2263" spans="1:15" x14ac:dyDescent="0.3">
      <c r="A2263" s="1" t="s">
        <v>5796</v>
      </c>
      <c r="B2263" s="2">
        <v>45312</v>
      </c>
      <c r="C2263" s="1" t="s">
        <v>6666</v>
      </c>
      <c r="D2263" s="1" t="s">
        <v>210</v>
      </c>
      <c r="E2263">
        <v>2024</v>
      </c>
      <c r="F2263" s="1" t="s">
        <v>2089</v>
      </c>
      <c r="G2263" s="1" t="s">
        <v>4597</v>
      </c>
      <c r="H2263" s="1" t="s">
        <v>1713</v>
      </c>
      <c r="I2263" s="1" t="s">
        <v>1714</v>
      </c>
      <c r="J2263" s="1" t="s">
        <v>70</v>
      </c>
      <c r="K2263" s="3">
        <v>23.66</v>
      </c>
      <c r="L2263">
        <v>4</v>
      </c>
      <c r="M2263" s="3">
        <v>94.64</v>
      </c>
      <c r="N2263" s="1" t="s">
        <v>21</v>
      </c>
      <c r="O2263" s="1" t="s">
        <v>44</v>
      </c>
    </row>
    <row r="2264" spans="1:15" x14ac:dyDescent="0.3">
      <c r="A2264" s="1" t="s">
        <v>5797</v>
      </c>
      <c r="B2264" s="2">
        <v>45293</v>
      </c>
      <c r="C2264" s="1" t="s">
        <v>6671</v>
      </c>
      <c r="D2264" s="1" t="s">
        <v>210</v>
      </c>
      <c r="E2264">
        <v>2024</v>
      </c>
      <c r="F2264" s="1" t="s">
        <v>3781</v>
      </c>
      <c r="G2264" s="1" t="s">
        <v>3782</v>
      </c>
      <c r="H2264" s="1" t="s">
        <v>712</v>
      </c>
      <c r="I2264" s="1" t="s">
        <v>713</v>
      </c>
      <c r="J2264" s="1" t="s">
        <v>20</v>
      </c>
      <c r="K2264" s="3">
        <v>49.38</v>
      </c>
      <c r="L2264">
        <v>4</v>
      </c>
      <c r="M2264" s="3">
        <v>197.52</v>
      </c>
      <c r="N2264" s="1" t="s">
        <v>29</v>
      </c>
      <c r="O2264" s="1" t="s">
        <v>22</v>
      </c>
    </row>
    <row r="2265" spans="1:15" x14ac:dyDescent="0.3">
      <c r="A2265" s="1" t="s">
        <v>5798</v>
      </c>
      <c r="B2265" s="2">
        <v>45367</v>
      </c>
      <c r="C2265" s="1" t="s">
        <v>6673</v>
      </c>
      <c r="D2265" s="1" t="s">
        <v>15</v>
      </c>
      <c r="E2265">
        <v>2024</v>
      </c>
      <c r="F2265" s="1" t="s">
        <v>666</v>
      </c>
      <c r="G2265" s="1" t="s">
        <v>3439</v>
      </c>
      <c r="H2265" s="1" t="s">
        <v>4326</v>
      </c>
      <c r="I2265" s="1" t="s">
        <v>4327</v>
      </c>
      <c r="J2265" s="1" t="s">
        <v>20</v>
      </c>
      <c r="K2265" s="3">
        <v>48.37</v>
      </c>
      <c r="L2265">
        <v>5</v>
      </c>
      <c r="M2265" s="3">
        <v>241.85</v>
      </c>
      <c r="N2265" s="1" t="s">
        <v>29</v>
      </c>
      <c r="O2265" s="1" t="s">
        <v>193</v>
      </c>
    </row>
    <row r="2266" spans="1:15" x14ac:dyDescent="0.3">
      <c r="A2266" s="1" t="s">
        <v>5799</v>
      </c>
      <c r="B2266" s="2">
        <v>45770</v>
      </c>
      <c r="C2266" s="1" t="s">
        <v>6670</v>
      </c>
      <c r="D2266" s="1" t="s">
        <v>82</v>
      </c>
      <c r="E2266">
        <v>2025</v>
      </c>
      <c r="F2266" s="1" t="s">
        <v>4599</v>
      </c>
      <c r="G2266" s="1" t="s">
        <v>4600</v>
      </c>
      <c r="H2266" s="1" t="s">
        <v>1185</v>
      </c>
      <c r="I2266" s="1" t="s">
        <v>1186</v>
      </c>
      <c r="J2266" s="1" t="s">
        <v>20</v>
      </c>
      <c r="K2266" s="3">
        <v>24.03</v>
      </c>
      <c r="L2266">
        <v>1</v>
      </c>
      <c r="M2266" s="3">
        <v>24.03</v>
      </c>
      <c r="N2266" s="1" t="s">
        <v>21</v>
      </c>
      <c r="O2266" s="1" t="s">
        <v>44</v>
      </c>
    </row>
    <row r="2267" spans="1:15" x14ac:dyDescent="0.3">
      <c r="A2267" s="1" t="s">
        <v>5800</v>
      </c>
      <c r="B2267" s="2">
        <v>45098</v>
      </c>
      <c r="C2267" s="1" t="s">
        <v>6670</v>
      </c>
      <c r="D2267" s="1" t="s">
        <v>24</v>
      </c>
      <c r="E2267">
        <v>2023</v>
      </c>
      <c r="F2267" s="1" t="s">
        <v>499</v>
      </c>
      <c r="G2267" s="1" t="s">
        <v>3414</v>
      </c>
      <c r="H2267" s="1" t="s">
        <v>2779</v>
      </c>
      <c r="I2267" s="1" t="s">
        <v>3401</v>
      </c>
      <c r="J2267" s="1" t="s">
        <v>70</v>
      </c>
      <c r="K2267" s="3">
        <v>36.56</v>
      </c>
      <c r="L2267">
        <v>3</v>
      </c>
      <c r="M2267" s="3">
        <v>109.68</v>
      </c>
      <c r="N2267" s="1" t="s">
        <v>6669</v>
      </c>
      <c r="O2267" s="1" t="s">
        <v>37</v>
      </c>
    </row>
    <row r="2268" spans="1:15" x14ac:dyDescent="0.3">
      <c r="A2268" s="1" t="s">
        <v>5801</v>
      </c>
      <c r="B2268" s="2">
        <v>44919</v>
      </c>
      <c r="C2268" s="1" t="s">
        <v>6673</v>
      </c>
      <c r="D2268" s="1" t="s">
        <v>107</v>
      </c>
      <c r="E2268">
        <v>2022</v>
      </c>
      <c r="F2268" s="1" t="s">
        <v>1203</v>
      </c>
      <c r="G2268" s="1" t="s">
        <v>1204</v>
      </c>
      <c r="H2268" s="1" t="s">
        <v>365</v>
      </c>
      <c r="I2268" s="1" t="s">
        <v>366</v>
      </c>
      <c r="J2268" s="1" t="s">
        <v>70</v>
      </c>
      <c r="K2268" s="3">
        <v>35.19</v>
      </c>
      <c r="L2268">
        <v>1</v>
      </c>
      <c r="M2268" s="3">
        <v>35.19</v>
      </c>
      <c r="N2268" s="1" t="s">
        <v>29</v>
      </c>
      <c r="O2268" s="1" t="s">
        <v>37</v>
      </c>
    </row>
    <row r="2269" spans="1:15" x14ac:dyDescent="0.3">
      <c r="A2269" s="1" t="s">
        <v>5802</v>
      </c>
      <c r="B2269" s="2">
        <v>44971</v>
      </c>
      <c r="C2269" s="1" t="s">
        <v>6671</v>
      </c>
      <c r="D2269" s="1" t="s">
        <v>39</v>
      </c>
      <c r="E2269">
        <v>2023</v>
      </c>
      <c r="F2269" s="1" t="s">
        <v>285</v>
      </c>
      <c r="G2269" s="1" t="s">
        <v>1922</v>
      </c>
      <c r="H2269" s="1" t="s">
        <v>176</v>
      </c>
      <c r="I2269" s="1" t="s">
        <v>177</v>
      </c>
      <c r="J2269" s="1" t="s">
        <v>51</v>
      </c>
      <c r="K2269" s="3">
        <v>19.16</v>
      </c>
      <c r="L2269">
        <v>2</v>
      </c>
      <c r="M2269" s="3">
        <v>38.32</v>
      </c>
      <c r="N2269" s="1" t="s">
        <v>21</v>
      </c>
      <c r="O2269" s="1" t="s">
        <v>44</v>
      </c>
    </row>
    <row r="2270" spans="1:15" x14ac:dyDescent="0.3">
      <c r="A2270" s="1" t="s">
        <v>5803</v>
      </c>
      <c r="B2270" s="2">
        <v>45233</v>
      </c>
      <c r="C2270" s="1" t="s">
        <v>6668</v>
      </c>
      <c r="D2270" s="1" t="s">
        <v>54</v>
      </c>
      <c r="E2270">
        <v>2023</v>
      </c>
      <c r="F2270" s="1" t="s">
        <v>414</v>
      </c>
      <c r="G2270" s="1" t="s">
        <v>2922</v>
      </c>
      <c r="H2270" s="1" t="s">
        <v>900</v>
      </c>
      <c r="I2270" s="1" t="s">
        <v>5804</v>
      </c>
      <c r="J2270" s="1" t="s">
        <v>87</v>
      </c>
      <c r="K2270" s="3">
        <v>10.97</v>
      </c>
      <c r="L2270">
        <v>1</v>
      </c>
      <c r="M2270" s="3">
        <v>10.97</v>
      </c>
      <c r="N2270" s="1" t="s">
        <v>21</v>
      </c>
      <c r="O2270" s="1" t="s">
        <v>22</v>
      </c>
    </row>
    <row r="2271" spans="1:15" x14ac:dyDescent="0.3">
      <c r="A2271" s="1" t="s">
        <v>5805</v>
      </c>
      <c r="B2271" s="2">
        <v>45296</v>
      </c>
      <c r="C2271" s="1" t="s">
        <v>6668</v>
      </c>
      <c r="D2271" s="1" t="s">
        <v>210</v>
      </c>
      <c r="E2271">
        <v>2024</v>
      </c>
      <c r="F2271" s="1" t="s">
        <v>3207</v>
      </c>
      <c r="G2271" s="1" t="s">
        <v>3208</v>
      </c>
      <c r="H2271" s="1" t="s">
        <v>197</v>
      </c>
      <c r="I2271" s="1" t="s">
        <v>198</v>
      </c>
      <c r="J2271" s="1" t="s">
        <v>70</v>
      </c>
      <c r="K2271" s="3">
        <v>6.06</v>
      </c>
      <c r="L2271">
        <v>5</v>
      </c>
      <c r="M2271" s="3">
        <v>30.3</v>
      </c>
      <c r="N2271" s="1" t="s">
        <v>21</v>
      </c>
      <c r="O2271" s="1" t="s">
        <v>22</v>
      </c>
    </row>
    <row r="2272" spans="1:15" x14ac:dyDescent="0.3">
      <c r="A2272" s="1" t="s">
        <v>5806</v>
      </c>
      <c r="B2272" s="2">
        <v>45465</v>
      </c>
      <c r="C2272" s="1" t="s">
        <v>6673</v>
      </c>
      <c r="D2272" s="1" t="s">
        <v>24</v>
      </c>
      <c r="E2272">
        <v>2024</v>
      </c>
      <c r="F2272" s="1" t="s">
        <v>3186</v>
      </c>
      <c r="G2272" s="1" t="s">
        <v>3187</v>
      </c>
      <c r="H2272" s="1" t="s">
        <v>2213</v>
      </c>
      <c r="I2272" s="1" t="s">
        <v>3025</v>
      </c>
      <c r="J2272" s="1" t="s">
        <v>20</v>
      </c>
      <c r="K2272" s="3">
        <v>27.79</v>
      </c>
      <c r="L2272">
        <v>2</v>
      </c>
      <c r="M2272" s="3">
        <v>55.58</v>
      </c>
      <c r="N2272" s="1" t="s">
        <v>21</v>
      </c>
      <c r="O2272" s="1" t="s">
        <v>22</v>
      </c>
    </row>
    <row r="2273" spans="1:15" x14ac:dyDescent="0.3">
      <c r="A2273" s="1" t="s">
        <v>5807</v>
      </c>
      <c r="B2273" s="2">
        <v>45160</v>
      </c>
      <c r="C2273" s="1" t="s">
        <v>6671</v>
      </c>
      <c r="D2273" s="1" t="s">
        <v>90</v>
      </c>
      <c r="E2273">
        <v>2023</v>
      </c>
      <c r="F2273" s="1" t="s">
        <v>4456</v>
      </c>
      <c r="G2273" s="1" t="s">
        <v>4457</v>
      </c>
      <c r="H2273" s="1" t="s">
        <v>2618</v>
      </c>
      <c r="I2273" s="1" t="s">
        <v>2619</v>
      </c>
      <c r="J2273" s="1" t="s">
        <v>70</v>
      </c>
      <c r="K2273" s="3">
        <v>31.55</v>
      </c>
      <c r="L2273">
        <v>4</v>
      </c>
      <c r="M2273" s="3">
        <v>126.2</v>
      </c>
      <c r="N2273" s="1" t="s">
        <v>21</v>
      </c>
      <c r="O2273" s="1" t="s">
        <v>37</v>
      </c>
    </row>
    <row r="2274" spans="1:15" x14ac:dyDescent="0.3">
      <c r="A2274" s="1" t="s">
        <v>5808</v>
      </c>
      <c r="B2274" s="2">
        <v>45203</v>
      </c>
      <c r="C2274" s="1" t="s">
        <v>6670</v>
      </c>
      <c r="D2274" s="1" t="s">
        <v>133</v>
      </c>
      <c r="E2274">
        <v>2023</v>
      </c>
      <c r="F2274" s="1" t="s">
        <v>164</v>
      </c>
      <c r="G2274" s="1" t="s">
        <v>165</v>
      </c>
      <c r="H2274" s="1" t="s">
        <v>2229</v>
      </c>
      <c r="I2274" s="1" t="s">
        <v>3050</v>
      </c>
      <c r="J2274" s="1" t="s">
        <v>70</v>
      </c>
      <c r="K2274" s="3">
        <v>47.91</v>
      </c>
      <c r="L2274">
        <v>2</v>
      </c>
      <c r="M2274" s="3">
        <v>95.82</v>
      </c>
      <c r="N2274" s="1" t="s">
        <v>21</v>
      </c>
      <c r="O2274" s="1" t="s">
        <v>95</v>
      </c>
    </row>
    <row r="2275" spans="1:15" x14ac:dyDescent="0.3">
      <c r="A2275" s="1" t="s">
        <v>5809</v>
      </c>
      <c r="B2275" s="2">
        <v>44976</v>
      </c>
      <c r="C2275" s="1" t="s">
        <v>6666</v>
      </c>
      <c r="D2275" s="1" t="s">
        <v>39</v>
      </c>
      <c r="E2275">
        <v>2023</v>
      </c>
      <c r="F2275" s="1" t="s">
        <v>658</v>
      </c>
      <c r="G2275" s="1" t="s">
        <v>4507</v>
      </c>
      <c r="H2275" s="1" t="s">
        <v>4726</v>
      </c>
      <c r="I2275" s="1" t="s">
        <v>4727</v>
      </c>
      <c r="J2275" s="1" t="s">
        <v>20</v>
      </c>
      <c r="K2275" s="3">
        <v>12.28</v>
      </c>
      <c r="L2275">
        <v>3</v>
      </c>
      <c r="M2275" s="3">
        <v>36.840000000000003</v>
      </c>
      <c r="N2275" s="1" t="s">
        <v>29</v>
      </c>
      <c r="O2275" s="1" t="s">
        <v>30</v>
      </c>
    </row>
    <row r="2276" spans="1:15" x14ac:dyDescent="0.3">
      <c r="A2276" s="1" t="s">
        <v>5810</v>
      </c>
      <c r="B2276" s="2">
        <v>45115</v>
      </c>
      <c r="C2276" s="1" t="s">
        <v>6673</v>
      </c>
      <c r="D2276" s="1" t="s">
        <v>32</v>
      </c>
      <c r="E2276">
        <v>2023</v>
      </c>
      <c r="F2276" s="1" t="s">
        <v>3653</v>
      </c>
      <c r="G2276" s="1" t="s">
        <v>3654</v>
      </c>
      <c r="H2276" s="1" t="s">
        <v>3905</v>
      </c>
      <c r="I2276" s="1" t="s">
        <v>3906</v>
      </c>
      <c r="J2276" s="1" t="s">
        <v>20</v>
      </c>
      <c r="K2276" s="3">
        <v>9.48</v>
      </c>
      <c r="L2276">
        <v>5</v>
      </c>
      <c r="M2276" s="3">
        <v>47.4</v>
      </c>
      <c r="N2276" s="1" t="s">
        <v>21</v>
      </c>
      <c r="O2276" s="1" t="s">
        <v>95</v>
      </c>
    </row>
    <row r="2277" spans="1:15" x14ac:dyDescent="0.3">
      <c r="A2277" s="1" t="s">
        <v>5811</v>
      </c>
      <c r="B2277" s="2">
        <v>45484</v>
      </c>
      <c r="C2277" s="1" t="s">
        <v>6672</v>
      </c>
      <c r="D2277" s="1" t="s">
        <v>32</v>
      </c>
      <c r="E2277">
        <v>2024</v>
      </c>
      <c r="F2277" s="1" t="s">
        <v>1917</v>
      </c>
      <c r="G2277" s="1" t="s">
        <v>1918</v>
      </c>
      <c r="H2277" s="1" t="s">
        <v>1219</v>
      </c>
      <c r="I2277" s="1" t="s">
        <v>5812</v>
      </c>
      <c r="J2277" s="1" t="s">
        <v>20</v>
      </c>
      <c r="K2277" s="3">
        <v>35.76</v>
      </c>
      <c r="L2277">
        <v>3</v>
      </c>
      <c r="M2277" s="3">
        <v>107.28</v>
      </c>
      <c r="N2277" s="1" t="s">
        <v>6669</v>
      </c>
      <c r="O2277" s="1" t="s">
        <v>52</v>
      </c>
    </row>
    <row r="2278" spans="1:15" x14ac:dyDescent="0.3">
      <c r="A2278" s="1" t="s">
        <v>5813</v>
      </c>
      <c r="B2278" s="2">
        <v>45517</v>
      </c>
      <c r="C2278" s="1" t="s">
        <v>6671</v>
      </c>
      <c r="D2278" s="1" t="s">
        <v>90</v>
      </c>
      <c r="E2278">
        <v>2024</v>
      </c>
      <c r="F2278" s="1" t="s">
        <v>5172</v>
      </c>
      <c r="G2278" s="1" t="s">
        <v>5173</v>
      </c>
      <c r="H2278" s="1" t="s">
        <v>1661</v>
      </c>
      <c r="I2278" s="1" t="s">
        <v>5814</v>
      </c>
      <c r="J2278" s="1" t="s">
        <v>87</v>
      </c>
      <c r="K2278" s="3">
        <v>13.15</v>
      </c>
      <c r="L2278">
        <v>3</v>
      </c>
      <c r="M2278" s="3">
        <v>39.450000000000003</v>
      </c>
      <c r="N2278" s="1" t="s">
        <v>6669</v>
      </c>
      <c r="O2278" s="1" t="s">
        <v>30</v>
      </c>
    </row>
    <row r="2279" spans="1:15" x14ac:dyDescent="0.3">
      <c r="A2279" s="1" t="s">
        <v>5815</v>
      </c>
      <c r="B2279" s="2">
        <v>45834</v>
      </c>
      <c r="C2279" s="1" t="s">
        <v>6672</v>
      </c>
      <c r="D2279" s="1" t="s">
        <v>24</v>
      </c>
      <c r="E2279">
        <v>2025</v>
      </c>
      <c r="F2279" s="1" t="s">
        <v>16</v>
      </c>
      <c r="G2279" s="1" t="s">
        <v>17</v>
      </c>
      <c r="H2279" s="1" t="s">
        <v>2424</v>
      </c>
      <c r="I2279" s="1" t="s">
        <v>2647</v>
      </c>
      <c r="J2279" s="1" t="s">
        <v>70</v>
      </c>
      <c r="K2279" s="3">
        <v>32.1</v>
      </c>
      <c r="L2279">
        <v>1</v>
      </c>
      <c r="M2279" s="3">
        <v>32.1</v>
      </c>
      <c r="N2279" s="1" t="s">
        <v>21</v>
      </c>
      <c r="O2279" s="1" t="s">
        <v>44</v>
      </c>
    </row>
    <row r="2280" spans="1:15" x14ac:dyDescent="0.3">
      <c r="A2280" s="1" t="s">
        <v>5816</v>
      </c>
      <c r="B2280" s="2">
        <v>45348</v>
      </c>
      <c r="C2280" s="1" t="s">
        <v>6667</v>
      </c>
      <c r="D2280" s="1" t="s">
        <v>39</v>
      </c>
      <c r="E2280">
        <v>2024</v>
      </c>
      <c r="F2280" s="1" t="s">
        <v>3369</v>
      </c>
      <c r="G2280" s="1" t="s">
        <v>3370</v>
      </c>
      <c r="H2280" s="1" t="s">
        <v>955</v>
      </c>
      <c r="I2280" s="1" t="s">
        <v>3997</v>
      </c>
      <c r="J2280" s="1" t="s">
        <v>20</v>
      </c>
      <c r="K2280" s="3">
        <v>42.74</v>
      </c>
      <c r="L2280">
        <v>1</v>
      </c>
      <c r="M2280" s="3">
        <v>42.74</v>
      </c>
      <c r="N2280" s="1" t="s">
        <v>6669</v>
      </c>
      <c r="O2280" s="1" t="s">
        <v>193</v>
      </c>
    </row>
    <row r="2281" spans="1:15" x14ac:dyDescent="0.3">
      <c r="A2281" s="1" t="s">
        <v>5817</v>
      </c>
      <c r="B2281" s="2">
        <v>45771</v>
      </c>
      <c r="C2281" s="1" t="s">
        <v>6672</v>
      </c>
      <c r="D2281" s="1" t="s">
        <v>82</v>
      </c>
      <c r="E2281">
        <v>2025</v>
      </c>
      <c r="F2281" s="1" t="s">
        <v>1560</v>
      </c>
      <c r="G2281" s="1" t="s">
        <v>1664</v>
      </c>
      <c r="H2281" s="1" t="s">
        <v>4851</v>
      </c>
      <c r="I2281" s="1" t="s">
        <v>4852</v>
      </c>
      <c r="J2281" s="1" t="s">
        <v>70</v>
      </c>
      <c r="K2281" s="3">
        <v>32.83</v>
      </c>
      <c r="L2281">
        <v>5</v>
      </c>
      <c r="M2281" s="3">
        <v>164.15</v>
      </c>
      <c r="N2281" s="1" t="s">
        <v>6669</v>
      </c>
      <c r="O2281" s="1" t="s">
        <v>30</v>
      </c>
    </row>
    <row r="2282" spans="1:15" x14ac:dyDescent="0.3">
      <c r="A2282" s="1" t="s">
        <v>5818</v>
      </c>
      <c r="B2282" s="2">
        <v>45030</v>
      </c>
      <c r="C2282" s="1" t="s">
        <v>6668</v>
      </c>
      <c r="D2282" s="1" t="s">
        <v>82</v>
      </c>
      <c r="E2282">
        <v>2023</v>
      </c>
      <c r="F2282" s="1" t="s">
        <v>658</v>
      </c>
      <c r="G2282" s="1" t="s">
        <v>4507</v>
      </c>
      <c r="H2282" s="1" t="s">
        <v>1856</v>
      </c>
      <c r="I2282" s="1" t="s">
        <v>2276</v>
      </c>
      <c r="J2282" s="1" t="s">
        <v>20</v>
      </c>
      <c r="K2282" s="3">
        <v>20.170000000000002</v>
      </c>
      <c r="L2282">
        <v>2</v>
      </c>
      <c r="M2282" s="3">
        <v>40.340000000000003</v>
      </c>
      <c r="N2282" s="1" t="s">
        <v>6669</v>
      </c>
      <c r="O2282" s="1" t="s">
        <v>30</v>
      </c>
    </row>
    <row r="2283" spans="1:15" x14ac:dyDescent="0.3">
      <c r="A2283" s="1" t="s">
        <v>5819</v>
      </c>
      <c r="B2283" s="2">
        <v>45362</v>
      </c>
      <c r="C2283" s="1" t="s">
        <v>6667</v>
      </c>
      <c r="D2283" s="1" t="s">
        <v>15</v>
      </c>
      <c r="E2283">
        <v>2024</v>
      </c>
      <c r="F2283" s="1" t="s">
        <v>2154</v>
      </c>
      <c r="G2283" s="1" t="s">
        <v>2155</v>
      </c>
      <c r="H2283" s="1" t="s">
        <v>4704</v>
      </c>
      <c r="I2283" s="1" t="s">
        <v>5019</v>
      </c>
      <c r="J2283" s="1" t="s">
        <v>51</v>
      </c>
      <c r="K2283" s="3">
        <v>22.67</v>
      </c>
      <c r="L2283">
        <v>2</v>
      </c>
      <c r="M2283" s="3">
        <v>45.34</v>
      </c>
      <c r="N2283" s="1" t="s">
        <v>29</v>
      </c>
      <c r="O2283" s="1" t="s">
        <v>22</v>
      </c>
    </row>
    <row r="2284" spans="1:15" x14ac:dyDescent="0.3">
      <c r="A2284" s="1" t="s">
        <v>5820</v>
      </c>
      <c r="B2284" s="2">
        <v>45430</v>
      </c>
      <c r="C2284" s="1" t="s">
        <v>6673</v>
      </c>
      <c r="D2284" s="1" t="s">
        <v>46</v>
      </c>
      <c r="E2284">
        <v>2024</v>
      </c>
      <c r="F2284" s="1" t="s">
        <v>300</v>
      </c>
      <c r="G2284" s="1" t="s">
        <v>2795</v>
      </c>
      <c r="H2284" s="1" t="s">
        <v>4070</v>
      </c>
      <c r="I2284" s="1" t="s">
        <v>4071</v>
      </c>
      <c r="J2284" s="1" t="s">
        <v>87</v>
      </c>
      <c r="K2284" s="3">
        <v>5.22</v>
      </c>
      <c r="L2284">
        <v>2</v>
      </c>
      <c r="M2284" s="3">
        <v>10.44</v>
      </c>
      <c r="N2284" s="1" t="s">
        <v>29</v>
      </c>
      <c r="O2284" s="1" t="s">
        <v>44</v>
      </c>
    </row>
    <row r="2285" spans="1:15" x14ac:dyDescent="0.3">
      <c r="A2285" s="1" t="s">
        <v>5821</v>
      </c>
      <c r="B2285" s="2">
        <v>45391</v>
      </c>
      <c r="C2285" s="1" t="s">
        <v>6671</v>
      </c>
      <c r="D2285" s="1" t="s">
        <v>82</v>
      </c>
      <c r="E2285">
        <v>2024</v>
      </c>
      <c r="F2285" s="1" t="s">
        <v>4002</v>
      </c>
      <c r="G2285" s="1" t="s">
        <v>5202</v>
      </c>
      <c r="H2285" s="1" t="s">
        <v>1232</v>
      </c>
      <c r="I2285" s="1" t="s">
        <v>1233</v>
      </c>
      <c r="J2285" s="1" t="s">
        <v>70</v>
      </c>
      <c r="K2285" s="3">
        <v>43.75</v>
      </c>
      <c r="L2285">
        <v>1</v>
      </c>
      <c r="M2285" s="3">
        <v>43.75</v>
      </c>
      <c r="N2285" s="1" t="s">
        <v>6669</v>
      </c>
      <c r="O2285" s="1" t="s">
        <v>193</v>
      </c>
    </row>
    <row r="2286" spans="1:15" x14ac:dyDescent="0.3">
      <c r="A2286" s="1" t="s">
        <v>5822</v>
      </c>
      <c r="B2286" s="2">
        <v>45157</v>
      </c>
      <c r="C2286" s="1" t="s">
        <v>6673</v>
      </c>
      <c r="D2286" s="1" t="s">
        <v>90</v>
      </c>
      <c r="E2286">
        <v>2023</v>
      </c>
      <c r="F2286" s="1" t="s">
        <v>5115</v>
      </c>
      <c r="G2286" s="1" t="s">
        <v>5116</v>
      </c>
      <c r="H2286" s="1" t="s">
        <v>3253</v>
      </c>
      <c r="I2286" s="1" t="s">
        <v>3254</v>
      </c>
      <c r="J2286" s="1" t="s">
        <v>87</v>
      </c>
      <c r="K2286" s="3">
        <v>24.45</v>
      </c>
      <c r="L2286">
        <v>5</v>
      </c>
      <c r="M2286" s="3">
        <v>122.25</v>
      </c>
      <c r="N2286" s="1" t="s">
        <v>88</v>
      </c>
      <c r="O2286" s="1" t="s">
        <v>44</v>
      </c>
    </row>
    <row r="2287" spans="1:15" x14ac:dyDescent="0.3">
      <c r="A2287" s="1" t="s">
        <v>5823</v>
      </c>
      <c r="B2287" s="2">
        <v>45632</v>
      </c>
      <c r="C2287" s="1" t="s">
        <v>6668</v>
      </c>
      <c r="D2287" s="1" t="s">
        <v>107</v>
      </c>
      <c r="E2287">
        <v>2024</v>
      </c>
      <c r="F2287" s="1" t="s">
        <v>2688</v>
      </c>
      <c r="G2287" s="1" t="s">
        <v>5824</v>
      </c>
      <c r="H2287" s="1" t="s">
        <v>5603</v>
      </c>
      <c r="I2287" s="1" t="s">
        <v>5825</v>
      </c>
      <c r="J2287" s="1" t="s">
        <v>87</v>
      </c>
      <c r="K2287" s="3">
        <v>45.94</v>
      </c>
      <c r="L2287">
        <v>3</v>
      </c>
      <c r="M2287" s="3">
        <v>137.82</v>
      </c>
      <c r="N2287" s="1" t="s">
        <v>21</v>
      </c>
      <c r="O2287" s="1" t="s">
        <v>44</v>
      </c>
    </row>
    <row r="2288" spans="1:15" x14ac:dyDescent="0.3">
      <c r="A2288" s="1" t="s">
        <v>5826</v>
      </c>
      <c r="B2288" s="2">
        <v>45288</v>
      </c>
      <c r="C2288" s="1" t="s">
        <v>6672</v>
      </c>
      <c r="D2288" s="1" t="s">
        <v>107</v>
      </c>
      <c r="E2288">
        <v>2023</v>
      </c>
      <c r="F2288" s="1" t="s">
        <v>2681</v>
      </c>
      <c r="G2288" s="1" t="s">
        <v>2682</v>
      </c>
      <c r="H2288" s="1" t="s">
        <v>1314</v>
      </c>
      <c r="I2288" s="1" t="s">
        <v>3723</v>
      </c>
      <c r="J2288" s="1" t="s">
        <v>87</v>
      </c>
      <c r="K2288" s="3">
        <v>39.33</v>
      </c>
      <c r="L2288">
        <v>3</v>
      </c>
      <c r="M2288" s="3">
        <v>117.99</v>
      </c>
      <c r="N2288" s="1" t="s">
        <v>21</v>
      </c>
      <c r="O2288" s="1" t="s">
        <v>52</v>
      </c>
    </row>
    <row r="2289" spans="1:15" x14ac:dyDescent="0.3">
      <c r="A2289" s="1" t="s">
        <v>5827</v>
      </c>
      <c r="B2289" s="2">
        <v>44930</v>
      </c>
      <c r="C2289" s="1" t="s">
        <v>6670</v>
      </c>
      <c r="D2289" s="1" t="s">
        <v>210</v>
      </c>
      <c r="E2289">
        <v>2023</v>
      </c>
      <c r="F2289" s="1" t="s">
        <v>313</v>
      </c>
      <c r="G2289" s="1" t="s">
        <v>314</v>
      </c>
      <c r="H2289" s="1" t="s">
        <v>1762</v>
      </c>
      <c r="I2289" s="1" t="s">
        <v>2757</v>
      </c>
      <c r="J2289" s="1" t="s">
        <v>70</v>
      </c>
      <c r="K2289" s="3">
        <v>23.93</v>
      </c>
      <c r="L2289">
        <v>3</v>
      </c>
      <c r="M2289" s="3">
        <v>71.790000000000006</v>
      </c>
      <c r="N2289" s="1" t="s">
        <v>21</v>
      </c>
      <c r="O2289" s="1" t="s">
        <v>22</v>
      </c>
    </row>
    <row r="2290" spans="1:15" x14ac:dyDescent="0.3">
      <c r="A2290" s="1" t="s">
        <v>5828</v>
      </c>
      <c r="B2290" s="2">
        <v>45472</v>
      </c>
      <c r="C2290" s="1" t="s">
        <v>6673</v>
      </c>
      <c r="D2290" s="1" t="s">
        <v>24</v>
      </c>
      <c r="E2290">
        <v>2024</v>
      </c>
      <c r="F2290" s="1" t="s">
        <v>583</v>
      </c>
      <c r="G2290" s="1" t="s">
        <v>5829</v>
      </c>
      <c r="H2290" s="1" t="s">
        <v>3933</v>
      </c>
      <c r="I2290" s="1" t="s">
        <v>3934</v>
      </c>
      <c r="J2290" s="1" t="s">
        <v>87</v>
      </c>
      <c r="K2290" s="3">
        <v>49.94</v>
      </c>
      <c r="L2290">
        <v>3</v>
      </c>
      <c r="M2290" s="3">
        <v>149.82</v>
      </c>
      <c r="N2290" s="1" t="s">
        <v>88</v>
      </c>
      <c r="O2290" s="1" t="s">
        <v>193</v>
      </c>
    </row>
    <row r="2291" spans="1:15" x14ac:dyDescent="0.3">
      <c r="A2291" s="1" t="s">
        <v>5830</v>
      </c>
      <c r="B2291" s="2">
        <v>45686</v>
      </c>
      <c r="C2291" s="1" t="s">
        <v>6670</v>
      </c>
      <c r="D2291" s="1" t="s">
        <v>210</v>
      </c>
      <c r="E2291">
        <v>2025</v>
      </c>
      <c r="F2291" s="1" t="s">
        <v>710</v>
      </c>
      <c r="G2291" s="1" t="s">
        <v>711</v>
      </c>
      <c r="H2291" s="1" t="s">
        <v>2290</v>
      </c>
      <c r="I2291" s="1" t="s">
        <v>2291</v>
      </c>
      <c r="J2291" s="1" t="s">
        <v>70</v>
      </c>
      <c r="K2291" s="3">
        <v>28.75</v>
      </c>
      <c r="L2291">
        <v>3</v>
      </c>
      <c r="M2291" s="3">
        <v>86.25</v>
      </c>
      <c r="N2291" s="1" t="s">
        <v>6669</v>
      </c>
      <c r="O2291" s="1" t="s">
        <v>80</v>
      </c>
    </row>
    <row r="2292" spans="1:15" x14ac:dyDescent="0.3">
      <c r="A2292" s="1" t="s">
        <v>5831</v>
      </c>
      <c r="B2292" s="2">
        <v>45055</v>
      </c>
      <c r="C2292" s="1" t="s">
        <v>6671</v>
      </c>
      <c r="D2292" s="1" t="s">
        <v>46</v>
      </c>
      <c r="E2292">
        <v>2023</v>
      </c>
      <c r="F2292" s="1" t="s">
        <v>3409</v>
      </c>
      <c r="G2292" s="1" t="s">
        <v>3410</v>
      </c>
      <c r="H2292" s="1" t="s">
        <v>2579</v>
      </c>
      <c r="I2292" s="1" t="s">
        <v>2580</v>
      </c>
      <c r="J2292" s="1" t="s">
        <v>20</v>
      </c>
      <c r="K2292" s="3">
        <v>12.3</v>
      </c>
      <c r="L2292">
        <v>5</v>
      </c>
      <c r="M2292" s="3">
        <v>61.5</v>
      </c>
      <c r="N2292" s="1" t="s">
        <v>21</v>
      </c>
      <c r="O2292" s="1" t="s">
        <v>22</v>
      </c>
    </row>
    <row r="2293" spans="1:15" x14ac:dyDescent="0.3">
      <c r="A2293" s="1" t="s">
        <v>5832</v>
      </c>
      <c r="B2293" s="2">
        <v>45336</v>
      </c>
      <c r="C2293" s="1" t="s">
        <v>6670</v>
      </c>
      <c r="D2293" s="1" t="s">
        <v>39</v>
      </c>
      <c r="E2293">
        <v>2024</v>
      </c>
      <c r="F2293" s="1" t="s">
        <v>552</v>
      </c>
      <c r="G2293" s="1" t="s">
        <v>5360</v>
      </c>
      <c r="H2293" s="1" t="s">
        <v>5833</v>
      </c>
      <c r="I2293" s="1" t="s">
        <v>5834</v>
      </c>
      <c r="J2293" s="1" t="s">
        <v>51</v>
      </c>
      <c r="K2293" s="3">
        <v>30.56</v>
      </c>
      <c r="L2293">
        <v>1</v>
      </c>
      <c r="M2293" s="3">
        <v>30.56</v>
      </c>
      <c r="N2293" s="1" t="s">
        <v>6669</v>
      </c>
      <c r="O2293" s="1" t="s">
        <v>30</v>
      </c>
    </row>
    <row r="2294" spans="1:15" x14ac:dyDescent="0.3">
      <c r="A2294" s="1" t="s">
        <v>5835</v>
      </c>
      <c r="B2294" s="2">
        <v>45208</v>
      </c>
      <c r="C2294" s="1" t="s">
        <v>6667</v>
      </c>
      <c r="D2294" s="1" t="s">
        <v>133</v>
      </c>
      <c r="E2294">
        <v>2023</v>
      </c>
      <c r="F2294" s="1" t="s">
        <v>557</v>
      </c>
      <c r="G2294" s="1" t="s">
        <v>5836</v>
      </c>
      <c r="H2294" s="1" t="s">
        <v>1505</v>
      </c>
      <c r="I2294" s="1" t="s">
        <v>1506</v>
      </c>
      <c r="J2294" s="1" t="s">
        <v>87</v>
      </c>
      <c r="K2294" s="3">
        <v>14.1</v>
      </c>
      <c r="L2294">
        <v>1</v>
      </c>
      <c r="M2294" s="3">
        <v>14.1</v>
      </c>
      <c r="N2294" s="1" t="s">
        <v>29</v>
      </c>
      <c r="O2294" s="1" t="s">
        <v>30</v>
      </c>
    </row>
    <row r="2295" spans="1:15" x14ac:dyDescent="0.3">
      <c r="A2295" s="1" t="s">
        <v>5837</v>
      </c>
      <c r="B2295" s="2">
        <v>45305</v>
      </c>
      <c r="C2295" s="1" t="s">
        <v>6666</v>
      </c>
      <c r="D2295" s="1" t="s">
        <v>210</v>
      </c>
      <c r="E2295">
        <v>2024</v>
      </c>
      <c r="F2295" s="1" t="s">
        <v>524</v>
      </c>
      <c r="G2295" s="1" t="s">
        <v>5518</v>
      </c>
      <c r="H2295" s="1" t="s">
        <v>5771</v>
      </c>
      <c r="I2295" s="1" t="s">
        <v>5772</v>
      </c>
      <c r="J2295" s="1" t="s">
        <v>87</v>
      </c>
      <c r="K2295" s="3">
        <v>43.82</v>
      </c>
      <c r="L2295">
        <v>5</v>
      </c>
      <c r="M2295" s="3">
        <v>219.1</v>
      </c>
      <c r="N2295" s="1" t="s">
        <v>88</v>
      </c>
      <c r="O2295" s="1" t="s">
        <v>44</v>
      </c>
    </row>
    <row r="2296" spans="1:15" x14ac:dyDescent="0.3">
      <c r="A2296" s="1" t="s">
        <v>5838</v>
      </c>
      <c r="B2296" s="2">
        <v>45286</v>
      </c>
      <c r="C2296" s="1" t="s">
        <v>6671</v>
      </c>
      <c r="D2296" s="1" t="s">
        <v>107</v>
      </c>
      <c r="E2296">
        <v>2023</v>
      </c>
      <c r="F2296" s="1" t="s">
        <v>2180</v>
      </c>
      <c r="G2296" s="1" t="s">
        <v>5839</v>
      </c>
      <c r="H2296" s="1" t="s">
        <v>176</v>
      </c>
      <c r="I2296" s="1" t="s">
        <v>4206</v>
      </c>
      <c r="J2296" s="1" t="s">
        <v>51</v>
      </c>
      <c r="K2296" s="3">
        <v>21.16</v>
      </c>
      <c r="L2296">
        <v>3</v>
      </c>
      <c r="M2296" s="3">
        <v>63.48</v>
      </c>
      <c r="N2296" s="1" t="s">
        <v>21</v>
      </c>
      <c r="O2296" s="1" t="s">
        <v>52</v>
      </c>
    </row>
    <row r="2297" spans="1:15" x14ac:dyDescent="0.3">
      <c r="A2297" s="1" t="s">
        <v>5840</v>
      </c>
      <c r="B2297" s="2">
        <v>45634</v>
      </c>
      <c r="C2297" s="1" t="s">
        <v>6666</v>
      </c>
      <c r="D2297" s="1" t="s">
        <v>107</v>
      </c>
      <c r="E2297">
        <v>2024</v>
      </c>
      <c r="F2297" s="1" t="s">
        <v>205</v>
      </c>
      <c r="G2297" s="1" t="s">
        <v>4215</v>
      </c>
      <c r="H2297" s="1" t="s">
        <v>455</v>
      </c>
      <c r="I2297" s="1" t="s">
        <v>5782</v>
      </c>
      <c r="J2297" s="1" t="s">
        <v>51</v>
      </c>
      <c r="K2297" s="3">
        <v>48.48</v>
      </c>
      <c r="L2297">
        <v>4</v>
      </c>
      <c r="M2297" s="3">
        <v>193.92</v>
      </c>
      <c r="N2297" s="1" t="s">
        <v>6669</v>
      </c>
      <c r="O2297" s="1" t="s">
        <v>30</v>
      </c>
    </row>
    <row r="2298" spans="1:15" x14ac:dyDescent="0.3">
      <c r="A2298" s="1" t="s">
        <v>5841</v>
      </c>
      <c r="B2298" s="2">
        <v>45411</v>
      </c>
      <c r="C2298" s="1" t="s">
        <v>6667</v>
      </c>
      <c r="D2298" s="1" t="s">
        <v>82</v>
      </c>
      <c r="E2298">
        <v>2024</v>
      </c>
      <c r="F2298" s="1" t="s">
        <v>1019</v>
      </c>
      <c r="G2298" s="1" t="s">
        <v>1985</v>
      </c>
      <c r="H2298" s="1" t="s">
        <v>1646</v>
      </c>
      <c r="I2298" s="1" t="s">
        <v>1647</v>
      </c>
      <c r="J2298" s="1" t="s">
        <v>70</v>
      </c>
      <c r="K2298" s="3">
        <v>35.69</v>
      </c>
      <c r="L2298">
        <v>2</v>
      </c>
      <c r="M2298" s="3">
        <v>71.38</v>
      </c>
      <c r="N2298" s="1" t="s">
        <v>21</v>
      </c>
      <c r="O2298" s="1" t="s">
        <v>37</v>
      </c>
    </row>
    <row r="2299" spans="1:15" x14ac:dyDescent="0.3">
      <c r="A2299" s="1" t="s">
        <v>5842</v>
      </c>
      <c r="B2299" s="2">
        <v>45177</v>
      </c>
      <c r="C2299" s="1" t="s">
        <v>6668</v>
      </c>
      <c r="D2299" s="1" t="s">
        <v>60</v>
      </c>
      <c r="E2299">
        <v>2023</v>
      </c>
      <c r="F2299" s="1" t="s">
        <v>2828</v>
      </c>
      <c r="G2299" s="1" t="s">
        <v>2829</v>
      </c>
      <c r="H2299" s="1" t="s">
        <v>1832</v>
      </c>
      <c r="I2299" s="1" t="s">
        <v>1833</v>
      </c>
      <c r="J2299" s="1" t="s">
        <v>87</v>
      </c>
      <c r="K2299" s="3">
        <v>26.23</v>
      </c>
      <c r="L2299">
        <v>1</v>
      </c>
      <c r="M2299" s="3">
        <v>26.23</v>
      </c>
      <c r="N2299" s="1" t="s">
        <v>88</v>
      </c>
      <c r="O2299" s="1" t="s">
        <v>193</v>
      </c>
    </row>
    <row r="2300" spans="1:15" x14ac:dyDescent="0.3">
      <c r="A2300" s="1" t="s">
        <v>5843</v>
      </c>
      <c r="B2300" s="2">
        <v>45420</v>
      </c>
      <c r="C2300" s="1" t="s">
        <v>6670</v>
      </c>
      <c r="D2300" s="1" t="s">
        <v>46</v>
      </c>
      <c r="E2300">
        <v>2024</v>
      </c>
      <c r="F2300" s="1" t="s">
        <v>2571</v>
      </c>
      <c r="G2300" s="1" t="s">
        <v>5844</v>
      </c>
      <c r="H2300" s="1" t="s">
        <v>826</v>
      </c>
      <c r="I2300" s="1" t="s">
        <v>827</v>
      </c>
      <c r="J2300" s="1" t="s">
        <v>20</v>
      </c>
      <c r="K2300" s="3">
        <v>25.67</v>
      </c>
      <c r="L2300">
        <v>5</v>
      </c>
      <c r="M2300" s="3">
        <v>128.35</v>
      </c>
      <c r="N2300" s="1" t="s">
        <v>6669</v>
      </c>
      <c r="O2300" s="1" t="s">
        <v>52</v>
      </c>
    </row>
    <row r="2301" spans="1:15" x14ac:dyDescent="0.3">
      <c r="A2301" s="1" t="s">
        <v>5845</v>
      </c>
      <c r="B2301" s="2">
        <v>45311</v>
      </c>
      <c r="C2301" s="1" t="s">
        <v>6673</v>
      </c>
      <c r="D2301" s="1" t="s">
        <v>210</v>
      </c>
      <c r="E2301">
        <v>2024</v>
      </c>
      <c r="F2301" s="1" t="s">
        <v>671</v>
      </c>
      <c r="G2301" s="1" t="s">
        <v>672</v>
      </c>
      <c r="H2301" s="1" t="s">
        <v>5735</v>
      </c>
      <c r="I2301" s="1" t="s">
        <v>5846</v>
      </c>
      <c r="J2301" s="1" t="s">
        <v>70</v>
      </c>
      <c r="K2301" s="3">
        <v>37.06</v>
      </c>
      <c r="L2301">
        <v>1</v>
      </c>
      <c r="M2301" s="3">
        <v>37.06</v>
      </c>
      <c r="N2301" s="1" t="s">
        <v>21</v>
      </c>
      <c r="O2301" s="1" t="s">
        <v>44</v>
      </c>
    </row>
    <row r="2302" spans="1:15" x14ac:dyDescent="0.3">
      <c r="A2302" s="1" t="s">
        <v>5847</v>
      </c>
      <c r="B2302" s="2">
        <v>45170</v>
      </c>
      <c r="C2302" s="1" t="s">
        <v>6668</v>
      </c>
      <c r="D2302" s="1" t="s">
        <v>60</v>
      </c>
      <c r="E2302">
        <v>2023</v>
      </c>
      <c r="F2302" s="1" t="s">
        <v>1032</v>
      </c>
      <c r="G2302" s="1" t="s">
        <v>4996</v>
      </c>
      <c r="H2302" s="1" t="s">
        <v>811</v>
      </c>
      <c r="I2302" s="1" t="s">
        <v>3949</v>
      </c>
      <c r="J2302" s="1" t="s">
        <v>20</v>
      </c>
      <c r="K2302" s="3">
        <v>25.06</v>
      </c>
      <c r="L2302">
        <v>3</v>
      </c>
      <c r="M2302" s="3">
        <v>75.180000000000007</v>
      </c>
      <c r="N2302" s="1" t="s">
        <v>29</v>
      </c>
      <c r="O2302" s="1" t="s">
        <v>22</v>
      </c>
    </row>
    <row r="2303" spans="1:15" x14ac:dyDescent="0.3">
      <c r="A2303" s="1" t="s">
        <v>5848</v>
      </c>
      <c r="B2303" s="2">
        <v>45253</v>
      </c>
      <c r="C2303" s="1" t="s">
        <v>6672</v>
      </c>
      <c r="D2303" s="1" t="s">
        <v>54</v>
      </c>
      <c r="E2303">
        <v>2023</v>
      </c>
      <c r="F2303" s="1" t="s">
        <v>414</v>
      </c>
      <c r="G2303" s="1" t="s">
        <v>415</v>
      </c>
      <c r="H2303" s="1" t="s">
        <v>1365</v>
      </c>
      <c r="I2303" s="1" t="s">
        <v>5849</v>
      </c>
      <c r="J2303" s="1" t="s">
        <v>20</v>
      </c>
      <c r="K2303" s="3">
        <v>44.66</v>
      </c>
      <c r="L2303">
        <v>2</v>
      </c>
      <c r="M2303" s="3">
        <v>89.32</v>
      </c>
      <c r="N2303" s="1" t="s">
        <v>6669</v>
      </c>
      <c r="O2303" s="1" t="s">
        <v>52</v>
      </c>
    </row>
    <row r="2304" spans="1:15" x14ac:dyDescent="0.3">
      <c r="A2304" s="1" t="s">
        <v>5850</v>
      </c>
      <c r="B2304" s="2">
        <v>45198</v>
      </c>
      <c r="C2304" s="1" t="s">
        <v>6668</v>
      </c>
      <c r="D2304" s="1" t="s">
        <v>60</v>
      </c>
      <c r="E2304">
        <v>2023</v>
      </c>
      <c r="F2304" s="1" t="s">
        <v>2967</v>
      </c>
      <c r="G2304" s="1" t="s">
        <v>2968</v>
      </c>
      <c r="H2304" s="1" t="s">
        <v>1479</v>
      </c>
      <c r="I2304" s="1" t="s">
        <v>1480</v>
      </c>
      <c r="J2304" s="1" t="s">
        <v>87</v>
      </c>
      <c r="K2304" s="3">
        <v>36.67</v>
      </c>
      <c r="L2304">
        <v>2</v>
      </c>
      <c r="M2304" s="3">
        <v>73.34</v>
      </c>
      <c r="N2304" s="1" t="s">
        <v>6669</v>
      </c>
      <c r="O2304" s="1" t="s">
        <v>44</v>
      </c>
    </row>
    <row r="2305" spans="1:15" x14ac:dyDescent="0.3">
      <c r="A2305" s="1" t="s">
        <v>5851</v>
      </c>
      <c r="B2305" s="2">
        <v>45228</v>
      </c>
      <c r="C2305" s="1" t="s">
        <v>6666</v>
      </c>
      <c r="D2305" s="1" t="s">
        <v>133</v>
      </c>
      <c r="E2305">
        <v>2023</v>
      </c>
      <c r="F2305" s="1" t="s">
        <v>824</v>
      </c>
      <c r="G2305" s="1" t="s">
        <v>1239</v>
      </c>
      <c r="H2305" s="1" t="s">
        <v>4485</v>
      </c>
      <c r="I2305" s="1" t="s">
        <v>4486</v>
      </c>
      <c r="J2305" s="1" t="s">
        <v>20</v>
      </c>
      <c r="K2305" s="3">
        <v>8.09</v>
      </c>
      <c r="L2305">
        <v>5</v>
      </c>
      <c r="M2305" s="3">
        <v>40.450000000000003</v>
      </c>
      <c r="N2305" s="1" t="s">
        <v>88</v>
      </c>
      <c r="O2305" s="1" t="s">
        <v>37</v>
      </c>
    </row>
    <row r="2306" spans="1:15" x14ac:dyDescent="0.3">
      <c r="A2306" s="1" t="s">
        <v>5852</v>
      </c>
      <c r="B2306" s="2">
        <v>45140</v>
      </c>
      <c r="C2306" s="1" t="s">
        <v>6670</v>
      </c>
      <c r="D2306" s="1" t="s">
        <v>90</v>
      </c>
      <c r="E2306">
        <v>2023</v>
      </c>
      <c r="F2306" s="1" t="s">
        <v>5191</v>
      </c>
      <c r="G2306" s="1" t="s">
        <v>5192</v>
      </c>
      <c r="H2306" s="1" t="s">
        <v>668</v>
      </c>
      <c r="I2306" s="1" t="s">
        <v>669</v>
      </c>
      <c r="J2306" s="1" t="s">
        <v>87</v>
      </c>
      <c r="K2306" s="3">
        <v>45.01</v>
      </c>
      <c r="L2306">
        <v>5</v>
      </c>
      <c r="M2306" s="3">
        <v>225.05</v>
      </c>
      <c r="N2306" s="1" t="s">
        <v>21</v>
      </c>
      <c r="O2306" s="1" t="s">
        <v>44</v>
      </c>
    </row>
    <row r="2307" spans="1:15" x14ac:dyDescent="0.3">
      <c r="A2307" s="1" t="s">
        <v>5853</v>
      </c>
      <c r="B2307" s="2">
        <v>45155</v>
      </c>
      <c r="C2307" s="1" t="s">
        <v>6672</v>
      </c>
      <c r="D2307" s="1" t="s">
        <v>90</v>
      </c>
      <c r="E2307">
        <v>2023</v>
      </c>
      <c r="F2307" s="1" t="s">
        <v>918</v>
      </c>
      <c r="G2307" s="1" t="s">
        <v>5599</v>
      </c>
      <c r="H2307" s="1" t="s">
        <v>5854</v>
      </c>
      <c r="I2307" s="1" t="s">
        <v>5855</v>
      </c>
      <c r="J2307" s="1" t="s">
        <v>87</v>
      </c>
      <c r="K2307" s="3">
        <v>6.25</v>
      </c>
      <c r="L2307">
        <v>1</v>
      </c>
      <c r="M2307" s="3">
        <v>6.25</v>
      </c>
      <c r="N2307" s="1" t="s">
        <v>6669</v>
      </c>
      <c r="O2307" s="1" t="s">
        <v>22</v>
      </c>
    </row>
    <row r="2308" spans="1:15" x14ac:dyDescent="0.3">
      <c r="A2308" s="1" t="s">
        <v>5856</v>
      </c>
      <c r="B2308" s="2">
        <v>45503</v>
      </c>
      <c r="C2308" s="1" t="s">
        <v>6671</v>
      </c>
      <c r="D2308" s="1" t="s">
        <v>32</v>
      </c>
      <c r="E2308">
        <v>2024</v>
      </c>
      <c r="F2308" s="1" t="s">
        <v>5666</v>
      </c>
      <c r="G2308" s="1" t="s">
        <v>5667</v>
      </c>
      <c r="H2308" s="1" t="s">
        <v>598</v>
      </c>
      <c r="I2308" s="1" t="s">
        <v>4926</v>
      </c>
      <c r="J2308" s="1" t="s">
        <v>70</v>
      </c>
      <c r="K2308" s="3">
        <v>42.34</v>
      </c>
      <c r="L2308">
        <v>3</v>
      </c>
      <c r="M2308" s="3">
        <v>127.02</v>
      </c>
      <c r="N2308" s="1" t="s">
        <v>29</v>
      </c>
      <c r="O2308" s="1" t="s">
        <v>22</v>
      </c>
    </row>
    <row r="2309" spans="1:15" x14ac:dyDescent="0.3">
      <c r="A2309" s="1" t="s">
        <v>5857</v>
      </c>
      <c r="B2309" s="2">
        <v>44888</v>
      </c>
      <c r="C2309" s="1" t="s">
        <v>6670</v>
      </c>
      <c r="D2309" s="1" t="s">
        <v>54</v>
      </c>
      <c r="E2309">
        <v>2022</v>
      </c>
      <c r="F2309" s="1" t="s">
        <v>908</v>
      </c>
      <c r="G2309" s="1" t="s">
        <v>341</v>
      </c>
      <c r="H2309" s="1" t="s">
        <v>1462</v>
      </c>
      <c r="I2309" s="1" t="s">
        <v>1463</v>
      </c>
      <c r="J2309" s="1" t="s">
        <v>70</v>
      </c>
      <c r="K2309" s="3">
        <v>42.37</v>
      </c>
      <c r="L2309">
        <v>2</v>
      </c>
      <c r="M2309" s="3">
        <v>84.74</v>
      </c>
      <c r="N2309" s="1" t="s">
        <v>6669</v>
      </c>
      <c r="O2309" s="1" t="s">
        <v>44</v>
      </c>
    </row>
    <row r="2310" spans="1:15" x14ac:dyDescent="0.3">
      <c r="A2310" s="1" t="s">
        <v>5858</v>
      </c>
      <c r="B2310" s="2">
        <v>45530</v>
      </c>
      <c r="C2310" s="1" t="s">
        <v>6667</v>
      </c>
      <c r="D2310" s="1" t="s">
        <v>90</v>
      </c>
      <c r="E2310">
        <v>2024</v>
      </c>
      <c r="F2310" s="1" t="s">
        <v>1032</v>
      </c>
      <c r="G2310" s="1" t="s">
        <v>4996</v>
      </c>
      <c r="H2310" s="1" t="s">
        <v>5007</v>
      </c>
      <c r="I2310" s="1" t="s">
        <v>5008</v>
      </c>
      <c r="J2310" s="1" t="s">
        <v>70</v>
      </c>
      <c r="K2310" s="3">
        <v>44.32</v>
      </c>
      <c r="L2310">
        <v>4</v>
      </c>
      <c r="M2310" s="3">
        <v>177.28</v>
      </c>
      <c r="N2310" s="1" t="s">
        <v>6669</v>
      </c>
      <c r="O2310" s="1" t="s">
        <v>80</v>
      </c>
    </row>
    <row r="2311" spans="1:15" x14ac:dyDescent="0.3">
      <c r="A2311" s="1" t="s">
        <v>5859</v>
      </c>
      <c r="B2311" s="2">
        <v>45645</v>
      </c>
      <c r="C2311" s="1" t="s">
        <v>6672</v>
      </c>
      <c r="D2311" s="1" t="s">
        <v>107</v>
      </c>
      <c r="E2311">
        <v>2024</v>
      </c>
      <c r="F2311" s="1" t="s">
        <v>2051</v>
      </c>
      <c r="G2311" s="1" t="s">
        <v>931</v>
      </c>
      <c r="H2311" s="1" t="s">
        <v>4492</v>
      </c>
      <c r="I2311" s="1" t="s">
        <v>5860</v>
      </c>
      <c r="J2311" s="1" t="s">
        <v>70</v>
      </c>
      <c r="K2311" s="3">
        <v>34.340000000000003</v>
      </c>
      <c r="L2311">
        <v>2</v>
      </c>
      <c r="M2311" s="3">
        <v>68.680000000000007</v>
      </c>
      <c r="N2311" s="1" t="s">
        <v>6669</v>
      </c>
      <c r="O2311" s="1" t="s">
        <v>22</v>
      </c>
    </row>
    <row r="2312" spans="1:15" x14ac:dyDescent="0.3">
      <c r="A2312" s="1" t="s">
        <v>5861</v>
      </c>
      <c r="B2312" s="2">
        <v>44979</v>
      </c>
      <c r="C2312" s="1" t="s">
        <v>6670</v>
      </c>
      <c r="D2312" s="1" t="s">
        <v>39</v>
      </c>
      <c r="E2312">
        <v>2023</v>
      </c>
      <c r="F2312" s="1" t="s">
        <v>1103</v>
      </c>
      <c r="G2312" s="1" t="s">
        <v>1104</v>
      </c>
      <c r="H2312" s="1" t="s">
        <v>2707</v>
      </c>
      <c r="I2312" s="1" t="s">
        <v>2708</v>
      </c>
      <c r="J2312" s="1" t="s">
        <v>20</v>
      </c>
      <c r="K2312" s="3">
        <v>48.18</v>
      </c>
      <c r="L2312">
        <v>2</v>
      </c>
      <c r="M2312" s="3">
        <v>96.36</v>
      </c>
      <c r="N2312" s="1" t="s">
        <v>6669</v>
      </c>
      <c r="O2312" s="1" t="s">
        <v>37</v>
      </c>
    </row>
    <row r="2313" spans="1:15" x14ac:dyDescent="0.3">
      <c r="A2313" s="1" t="s">
        <v>5862</v>
      </c>
      <c r="B2313" s="2">
        <v>45521</v>
      </c>
      <c r="C2313" s="1" t="s">
        <v>6673</v>
      </c>
      <c r="D2313" s="1" t="s">
        <v>90</v>
      </c>
      <c r="E2313">
        <v>2024</v>
      </c>
      <c r="F2313" s="1" t="s">
        <v>5863</v>
      </c>
      <c r="G2313" s="1" t="s">
        <v>5864</v>
      </c>
      <c r="H2313" s="1" t="s">
        <v>1140</v>
      </c>
      <c r="I2313" s="1" t="s">
        <v>1141</v>
      </c>
      <c r="J2313" s="1" t="s">
        <v>70</v>
      </c>
      <c r="K2313" s="3">
        <v>10</v>
      </c>
      <c r="L2313">
        <v>5</v>
      </c>
      <c r="M2313" s="3">
        <v>50</v>
      </c>
      <c r="N2313" s="1" t="s">
        <v>29</v>
      </c>
      <c r="O2313" s="1" t="s">
        <v>44</v>
      </c>
    </row>
    <row r="2314" spans="1:15" x14ac:dyDescent="0.3">
      <c r="A2314" s="1" t="s">
        <v>5865</v>
      </c>
      <c r="B2314" s="2">
        <v>45151</v>
      </c>
      <c r="C2314" s="1" t="s">
        <v>6666</v>
      </c>
      <c r="D2314" s="1" t="s">
        <v>90</v>
      </c>
      <c r="E2314">
        <v>2023</v>
      </c>
      <c r="F2314" s="1" t="s">
        <v>829</v>
      </c>
      <c r="G2314" s="1" t="s">
        <v>1869</v>
      </c>
      <c r="H2314" s="1" t="s">
        <v>460</v>
      </c>
      <c r="I2314" s="1" t="s">
        <v>461</v>
      </c>
      <c r="J2314" s="1" t="s">
        <v>70</v>
      </c>
      <c r="K2314" s="3">
        <v>35.24</v>
      </c>
      <c r="L2314">
        <v>2</v>
      </c>
      <c r="M2314" s="3">
        <v>70.48</v>
      </c>
      <c r="N2314" s="1" t="s">
        <v>6669</v>
      </c>
      <c r="O2314" s="1" t="s">
        <v>52</v>
      </c>
    </row>
    <row r="2315" spans="1:15" x14ac:dyDescent="0.3">
      <c r="A2315" s="1" t="s">
        <v>5866</v>
      </c>
      <c r="B2315" s="2">
        <v>44892</v>
      </c>
      <c r="C2315" s="1" t="s">
        <v>6666</v>
      </c>
      <c r="D2315" s="1" t="s">
        <v>54</v>
      </c>
      <c r="E2315">
        <v>2022</v>
      </c>
      <c r="F2315" s="1" t="s">
        <v>2028</v>
      </c>
      <c r="G2315" s="1" t="s">
        <v>2029</v>
      </c>
      <c r="H2315" s="1" t="s">
        <v>1205</v>
      </c>
      <c r="I2315" s="1" t="s">
        <v>1206</v>
      </c>
      <c r="J2315" s="1" t="s">
        <v>20</v>
      </c>
      <c r="K2315" s="3">
        <v>19.510000000000002</v>
      </c>
      <c r="L2315">
        <v>2</v>
      </c>
      <c r="M2315" s="3">
        <v>39.020000000000003</v>
      </c>
      <c r="N2315" s="1" t="s">
        <v>21</v>
      </c>
      <c r="O2315" s="1" t="s">
        <v>193</v>
      </c>
    </row>
    <row r="2316" spans="1:15" x14ac:dyDescent="0.3">
      <c r="A2316" s="1" t="s">
        <v>5867</v>
      </c>
      <c r="B2316" s="2">
        <v>45557</v>
      </c>
      <c r="C2316" s="1" t="s">
        <v>6666</v>
      </c>
      <c r="D2316" s="1" t="s">
        <v>60</v>
      </c>
      <c r="E2316">
        <v>2024</v>
      </c>
      <c r="F2316" s="1" t="s">
        <v>1642</v>
      </c>
      <c r="G2316" s="1" t="s">
        <v>5868</v>
      </c>
      <c r="H2316" s="1" t="s">
        <v>504</v>
      </c>
      <c r="I2316" s="1" t="s">
        <v>3817</v>
      </c>
      <c r="J2316" s="1" t="s">
        <v>20</v>
      </c>
      <c r="K2316" s="3">
        <v>27.3</v>
      </c>
      <c r="L2316">
        <v>1</v>
      </c>
      <c r="M2316" s="3">
        <v>27.3</v>
      </c>
      <c r="N2316" s="1" t="s">
        <v>29</v>
      </c>
      <c r="O2316" s="1" t="s">
        <v>44</v>
      </c>
    </row>
    <row r="2317" spans="1:15" x14ac:dyDescent="0.3">
      <c r="A2317" s="1" t="s">
        <v>5869</v>
      </c>
      <c r="B2317" s="2">
        <v>45741</v>
      </c>
      <c r="C2317" s="1" t="s">
        <v>6671</v>
      </c>
      <c r="D2317" s="1" t="s">
        <v>15</v>
      </c>
      <c r="E2317">
        <v>2025</v>
      </c>
      <c r="F2317" s="1" t="s">
        <v>4571</v>
      </c>
      <c r="G2317" s="1" t="s">
        <v>4572</v>
      </c>
      <c r="H2317" s="1" t="s">
        <v>4452</v>
      </c>
      <c r="I2317" s="1" t="s">
        <v>4453</v>
      </c>
      <c r="J2317" s="1" t="s">
        <v>70</v>
      </c>
      <c r="K2317" s="3">
        <v>23.27</v>
      </c>
      <c r="L2317">
        <v>5</v>
      </c>
      <c r="M2317" s="3">
        <v>116.35</v>
      </c>
      <c r="N2317" s="1" t="s">
        <v>6669</v>
      </c>
      <c r="O2317" s="1" t="s">
        <v>44</v>
      </c>
    </row>
    <row r="2318" spans="1:15" x14ac:dyDescent="0.3">
      <c r="A2318" s="1" t="s">
        <v>5870</v>
      </c>
      <c r="B2318" s="2">
        <v>45507</v>
      </c>
      <c r="C2318" s="1" t="s">
        <v>6673</v>
      </c>
      <c r="D2318" s="1" t="s">
        <v>90</v>
      </c>
      <c r="E2318">
        <v>2024</v>
      </c>
      <c r="F2318" s="1" t="s">
        <v>2045</v>
      </c>
      <c r="G2318" s="1" t="s">
        <v>2046</v>
      </c>
      <c r="H2318" s="1" t="s">
        <v>4553</v>
      </c>
      <c r="I2318" s="1" t="s">
        <v>4554</v>
      </c>
      <c r="J2318" s="1" t="s">
        <v>51</v>
      </c>
      <c r="K2318" s="3">
        <v>10.55</v>
      </c>
      <c r="L2318">
        <v>5</v>
      </c>
      <c r="M2318" s="3">
        <v>52.75</v>
      </c>
      <c r="N2318" s="1" t="s">
        <v>29</v>
      </c>
      <c r="O2318" s="1" t="s">
        <v>52</v>
      </c>
    </row>
    <row r="2319" spans="1:15" x14ac:dyDescent="0.3">
      <c r="A2319" s="1" t="s">
        <v>5871</v>
      </c>
      <c r="B2319" s="2">
        <v>45441</v>
      </c>
      <c r="C2319" s="1" t="s">
        <v>6670</v>
      </c>
      <c r="D2319" s="1" t="s">
        <v>46</v>
      </c>
      <c r="E2319">
        <v>2024</v>
      </c>
      <c r="F2319" s="1" t="s">
        <v>894</v>
      </c>
      <c r="G2319" s="1" t="s">
        <v>895</v>
      </c>
      <c r="H2319" s="1" t="s">
        <v>2070</v>
      </c>
      <c r="I2319" s="1" t="s">
        <v>2071</v>
      </c>
      <c r="J2319" s="1" t="s">
        <v>51</v>
      </c>
      <c r="K2319" s="3">
        <v>20.2</v>
      </c>
      <c r="L2319">
        <v>4</v>
      </c>
      <c r="M2319" s="3">
        <v>80.8</v>
      </c>
      <c r="N2319" s="1" t="s">
        <v>6669</v>
      </c>
      <c r="O2319" s="1" t="s">
        <v>80</v>
      </c>
    </row>
    <row r="2320" spans="1:15" x14ac:dyDescent="0.3">
      <c r="A2320" s="1" t="s">
        <v>5872</v>
      </c>
      <c r="B2320" s="2">
        <v>45565</v>
      </c>
      <c r="C2320" s="1" t="s">
        <v>6667</v>
      </c>
      <c r="D2320" s="1" t="s">
        <v>60</v>
      </c>
      <c r="E2320">
        <v>2024</v>
      </c>
      <c r="F2320" s="1" t="s">
        <v>2542</v>
      </c>
      <c r="G2320" s="1" t="s">
        <v>5873</v>
      </c>
      <c r="H2320" s="1" t="s">
        <v>5874</v>
      </c>
      <c r="I2320" s="1" t="s">
        <v>5875</v>
      </c>
      <c r="J2320" s="1" t="s">
        <v>87</v>
      </c>
      <c r="K2320" s="3">
        <v>13.31</v>
      </c>
      <c r="L2320">
        <v>3</v>
      </c>
      <c r="M2320" s="3">
        <v>39.93</v>
      </c>
      <c r="N2320" s="1" t="s">
        <v>29</v>
      </c>
      <c r="O2320" s="1" t="s">
        <v>22</v>
      </c>
    </row>
    <row r="2321" spans="1:15" x14ac:dyDescent="0.3">
      <c r="A2321" s="1" t="s">
        <v>5876</v>
      </c>
      <c r="B2321" s="2">
        <v>45339</v>
      </c>
      <c r="C2321" s="1" t="s">
        <v>6673</v>
      </c>
      <c r="D2321" s="1" t="s">
        <v>39</v>
      </c>
      <c r="E2321">
        <v>2024</v>
      </c>
      <c r="F2321" s="1" t="s">
        <v>3669</v>
      </c>
      <c r="G2321" s="1" t="s">
        <v>3670</v>
      </c>
      <c r="H2321" s="1" t="s">
        <v>1661</v>
      </c>
      <c r="I2321" s="1" t="s">
        <v>1662</v>
      </c>
      <c r="J2321" s="1" t="s">
        <v>20</v>
      </c>
      <c r="K2321" s="3">
        <v>23.08</v>
      </c>
      <c r="L2321">
        <v>4</v>
      </c>
      <c r="M2321" s="3">
        <v>92.32</v>
      </c>
      <c r="N2321" s="1" t="s">
        <v>21</v>
      </c>
      <c r="O2321" s="1" t="s">
        <v>95</v>
      </c>
    </row>
    <row r="2322" spans="1:15" x14ac:dyDescent="0.3">
      <c r="A2322" s="1" t="s">
        <v>5877</v>
      </c>
      <c r="B2322" s="2">
        <v>45039</v>
      </c>
      <c r="C2322" s="1" t="s">
        <v>6666</v>
      </c>
      <c r="D2322" s="1" t="s">
        <v>82</v>
      </c>
      <c r="E2322">
        <v>2023</v>
      </c>
      <c r="F2322" s="1" t="s">
        <v>859</v>
      </c>
      <c r="G2322" s="1" t="s">
        <v>860</v>
      </c>
      <c r="H2322" s="1" t="s">
        <v>2470</v>
      </c>
      <c r="I2322" s="1" t="s">
        <v>4562</v>
      </c>
      <c r="J2322" s="1" t="s">
        <v>51</v>
      </c>
      <c r="K2322" s="3">
        <v>37.770000000000003</v>
      </c>
      <c r="L2322">
        <v>5</v>
      </c>
      <c r="M2322" s="3">
        <v>188.85</v>
      </c>
      <c r="N2322" s="1" t="s">
        <v>6669</v>
      </c>
      <c r="O2322" s="1" t="s">
        <v>22</v>
      </c>
    </row>
    <row r="2323" spans="1:15" x14ac:dyDescent="0.3">
      <c r="A2323" s="1" t="s">
        <v>5878</v>
      </c>
      <c r="B2323" s="2">
        <v>45489</v>
      </c>
      <c r="C2323" s="1" t="s">
        <v>6671</v>
      </c>
      <c r="D2323" s="1" t="s">
        <v>32</v>
      </c>
      <c r="E2323">
        <v>2024</v>
      </c>
      <c r="F2323" s="1" t="s">
        <v>1503</v>
      </c>
      <c r="G2323" s="1" t="s">
        <v>1504</v>
      </c>
      <c r="H2323" s="1" t="s">
        <v>2115</v>
      </c>
      <c r="I2323" s="1" t="s">
        <v>2257</v>
      </c>
      <c r="J2323" s="1" t="s">
        <v>20</v>
      </c>
      <c r="K2323" s="3">
        <v>37.119999999999997</v>
      </c>
      <c r="L2323">
        <v>2</v>
      </c>
      <c r="M2323" s="3">
        <v>74.239999999999995</v>
      </c>
      <c r="N2323" s="1" t="s">
        <v>29</v>
      </c>
      <c r="O2323" s="1" t="s">
        <v>37</v>
      </c>
    </row>
    <row r="2324" spans="1:15" x14ac:dyDescent="0.3">
      <c r="A2324" s="1" t="s">
        <v>5879</v>
      </c>
      <c r="B2324" s="2">
        <v>45002</v>
      </c>
      <c r="C2324" s="1" t="s">
        <v>6668</v>
      </c>
      <c r="D2324" s="1" t="s">
        <v>15</v>
      </c>
      <c r="E2324">
        <v>2023</v>
      </c>
      <c r="F2324" s="1" t="s">
        <v>1408</v>
      </c>
      <c r="G2324" s="1" t="s">
        <v>5880</v>
      </c>
      <c r="H2324" s="1" t="s">
        <v>4365</v>
      </c>
      <c r="I2324" s="1" t="s">
        <v>4366</v>
      </c>
      <c r="J2324" s="1" t="s">
        <v>51</v>
      </c>
      <c r="K2324" s="3">
        <v>38.200000000000003</v>
      </c>
      <c r="L2324">
        <v>1</v>
      </c>
      <c r="M2324" s="3">
        <v>38.200000000000003</v>
      </c>
      <c r="N2324" s="1" t="s">
        <v>29</v>
      </c>
      <c r="O2324" s="1" t="s">
        <v>52</v>
      </c>
    </row>
    <row r="2325" spans="1:15" x14ac:dyDescent="0.3">
      <c r="A2325" s="1" t="s">
        <v>5881</v>
      </c>
      <c r="B2325" s="2">
        <v>45530</v>
      </c>
      <c r="C2325" s="1" t="s">
        <v>6667</v>
      </c>
      <c r="D2325" s="1" t="s">
        <v>90</v>
      </c>
      <c r="E2325">
        <v>2024</v>
      </c>
      <c r="F2325" s="1" t="s">
        <v>1032</v>
      </c>
      <c r="G2325" s="1" t="s">
        <v>5882</v>
      </c>
      <c r="H2325" s="1" t="s">
        <v>2106</v>
      </c>
      <c r="I2325" s="1" t="s">
        <v>2897</v>
      </c>
      <c r="J2325" s="1" t="s">
        <v>51</v>
      </c>
      <c r="K2325" s="3">
        <v>10.01</v>
      </c>
      <c r="L2325">
        <v>4</v>
      </c>
      <c r="M2325" s="3">
        <v>40.04</v>
      </c>
      <c r="N2325" s="1" t="s">
        <v>6669</v>
      </c>
      <c r="O2325" s="1" t="s">
        <v>52</v>
      </c>
    </row>
    <row r="2326" spans="1:15" x14ac:dyDescent="0.3">
      <c r="A2326" s="1" t="s">
        <v>5883</v>
      </c>
      <c r="B2326" s="2">
        <v>45011</v>
      </c>
      <c r="C2326" s="1" t="s">
        <v>6666</v>
      </c>
      <c r="D2326" s="1" t="s">
        <v>15</v>
      </c>
      <c r="E2326">
        <v>2023</v>
      </c>
      <c r="F2326" s="1" t="s">
        <v>1123</v>
      </c>
      <c r="G2326" s="1" t="s">
        <v>1124</v>
      </c>
      <c r="H2326" s="1" t="s">
        <v>1939</v>
      </c>
      <c r="I2326" s="1" t="s">
        <v>3535</v>
      </c>
      <c r="J2326" s="1" t="s">
        <v>87</v>
      </c>
      <c r="K2326" s="3">
        <v>20.74</v>
      </c>
      <c r="L2326">
        <v>2</v>
      </c>
      <c r="M2326" s="3">
        <v>41.48</v>
      </c>
      <c r="N2326" s="1" t="s">
        <v>88</v>
      </c>
      <c r="O2326" s="1" t="s">
        <v>193</v>
      </c>
    </row>
    <row r="2327" spans="1:15" x14ac:dyDescent="0.3">
      <c r="A2327" s="1" t="s">
        <v>5884</v>
      </c>
      <c r="B2327" s="2">
        <v>45576</v>
      </c>
      <c r="C2327" s="1" t="s">
        <v>6668</v>
      </c>
      <c r="D2327" s="1" t="s">
        <v>133</v>
      </c>
      <c r="E2327">
        <v>2024</v>
      </c>
      <c r="F2327" s="1" t="s">
        <v>912</v>
      </c>
      <c r="G2327" s="1" t="s">
        <v>5199</v>
      </c>
      <c r="H2327" s="1" t="s">
        <v>1665</v>
      </c>
      <c r="I2327" s="1" t="s">
        <v>3737</v>
      </c>
      <c r="J2327" s="1" t="s">
        <v>20</v>
      </c>
      <c r="K2327" s="3">
        <v>36.89</v>
      </c>
      <c r="L2327">
        <v>3</v>
      </c>
      <c r="M2327" s="3">
        <v>110.67</v>
      </c>
      <c r="N2327" s="1" t="s">
        <v>21</v>
      </c>
      <c r="O2327" s="1" t="s">
        <v>22</v>
      </c>
    </row>
    <row r="2328" spans="1:15" x14ac:dyDescent="0.3">
      <c r="A2328" s="1" t="s">
        <v>5885</v>
      </c>
      <c r="B2328" s="2">
        <v>45221</v>
      </c>
      <c r="C2328" s="1" t="s">
        <v>6666</v>
      </c>
      <c r="D2328" s="1" t="s">
        <v>133</v>
      </c>
      <c r="E2328">
        <v>2023</v>
      </c>
      <c r="F2328" s="1" t="s">
        <v>591</v>
      </c>
      <c r="G2328" s="1" t="s">
        <v>3641</v>
      </c>
      <c r="H2328" s="1" t="s">
        <v>1210</v>
      </c>
      <c r="I2328" s="1" t="s">
        <v>1211</v>
      </c>
      <c r="J2328" s="1" t="s">
        <v>51</v>
      </c>
      <c r="K2328" s="3">
        <v>6.46</v>
      </c>
      <c r="L2328">
        <v>5</v>
      </c>
      <c r="M2328" s="3">
        <v>32.299999999999997</v>
      </c>
      <c r="N2328" s="1" t="s">
        <v>21</v>
      </c>
      <c r="O2328" s="1" t="s">
        <v>37</v>
      </c>
    </row>
    <row r="2329" spans="1:15" x14ac:dyDescent="0.3">
      <c r="A2329" s="1" t="s">
        <v>5886</v>
      </c>
      <c r="B2329" s="2">
        <v>45578</v>
      </c>
      <c r="C2329" s="1" t="s">
        <v>6666</v>
      </c>
      <c r="D2329" s="1" t="s">
        <v>133</v>
      </c>
      <c r="E2329">
        <v>2024</v>
      </c>
      <c r="F2329" s="1" t="s">
        <v>4622</v>
      </c>
      <c r="G2329" s="1" t="s">
        <v>5887</v>
      </c>
      <c r="H2329" s="1" t="s">
        <v>4355</v>
      </c>
      <c r="I2329" s="1" t="s">
        <v>4356</v>
      </c>
      <c r="J2329" s="1" t="s">
        <v>51</v>
      </c>
      <c r="K2329" s="3">
        <v>29.17</v>
      </c>
      <c r="L2329">
        <v>2</v>
      </c>
      <c r="M2329" s="3">
        <v>58.34</v>
      </c>
      <c r="N2329" s="1" t="s">
        <v>21</v>
      </c>
      <c r="O2329" s="1" t="s">
        <v>22</v>
      </c>
    </row>
    <row r="2330" spans="1:15" x14ac:dyDescent="0.3">
      <c r="A2330" s="1" t="s">
        <v>5888</v>
      </c>
      <c r="B2330" s="2">
        <v>45848</v>
      </c>
      <c r="C2330" s="1" t="s">
        <v>6672</v>
      </c>
      <c r="D2330" s="1" t="s">
        <v>32</v>
      </c>
      <c r="E2330">
        <v>2025</v>
      </c>
      <c r="F2330" s="1" t="s">
        <v>3837</v>
      </c>
      <c r="G2330" s="1" t="s">
        <v>3838</v>
      </c>
      <c r="H2330" s="1" t="s">
        <v>1410</v>
      </c>
      <c r="I2330" s="1" t="s">
        <v>5079</v>
      </c>
      <c r="J2330" s="1" t="s">
        <v>87</v>
      </c>
      <c r="K2330" s="3">
        <v>39.93</v>
      </c>
      <c r="L2330">
        <v>1</v>
      </c>
      <c r="M2330" s="3">
        <v>39.93</v>
      </c>
      <c r="N2330" s="1" t="s">
        <v>6669</v>
      </c>
      <c r="O2330" s="1" t="s">
        <v>80</v>
      </c>
    </row>
    <row r="2331" spans="1:15" x14ac:dyDescent="0.3">
      <c r="A2331" s="1" t="s">
        <v>5889</v>
      </c>
      <c r="B2331" s="2">
        <v>45827</v>
      </c>
      <c r="C2331" s="1" t="s">
        <v>6672</v>
      </c>
      <c r="D2331" s="1" t="s">
        <v>24</v>
      </c>
      <c r="E2331">
        <v>2025</v>
      </c>
      <c r="F2331" s="1" t="s">
        <v>1588</v>
      </c>
      <c r="G2331" s="1" t="s">
        <v>1589</v>
      </c>
      <c r="H2331" s="1" t="s">
        <v>613</v>
      </c>
      <c r="I2331" s="1" t="s">
        <v>2934</v>
      </c>
      <c r="J2331" s="1" t="s">
        <v>70</v>
      </c>
      <c r="K2331" s="3">
        <v>24.75</v>
      </c>
      <c r="L2331">
        <v>1</v>
      </c>
      <c r="M2331" s="3">
        <v>24.75</v>
      </c>
      <c r="N2331" s="1" t="s">
        <v>6669</v>
      </c>
      <c r="O2331" s="1" t="s">
        <v>44</v>
      </c>
    </row>
    <row r="2332" spans="1:15" x14ac:dyDescent="0.3">
      <c r="A2332" s="1" t="s">
        <v>5890</v>
      </c>
      <c r="B2332" s="2">
        <v>45656</v>
      </c>
      <c r="C2332" s="1" t="s">
        <v>6667</v>
      </c>
      <c r="D2332" s="1" t="s">
        <v>107</v>
      </c>
      <c r="E2332">
        <v>2024</v>
      </c>
      <c r="F2332" s="1" t="s">
        <v>824</v>
      </c>
      <c r="G2332" s="1" t="s">
        <v>825</v>
      </c>
      <c r="H2332" s="1" t="s">
        <v>2130</v>
      </c>
      <c r="I2332" s="1" t="s">
        <v>3788</v>
      </c>
      <c r="J2332" s="1" t="s">
        <v>87</v>
      </c>
      <c r="K2332" s="3">
        <v>33.81</v>
      </c>
      <c r="L2332">
        <v>1</v>
      </c>
      <c r="M2332" s="3">
        <v>33.81</v>
      </c>
      <c r="N2332" s="1" t="s">
        <v>21</v>
      </c>
      <c r="O2332" s="1" t="s">
        <v>193</v>
      </c>
    </row>
    <row r="2333" spans="1:15" x14ac:dyDescent="0.3">
      <c r="A2333" s="1" t="s">
        <v>5891</v>
      </c>
      <c r="B2333" s="2">
        <v>45069</v>
      </c>
      <c r="C2333" s="1" t="s">
        <v>6671</v>
      </c>
      <c r="D2333" s="1" t="s">
        <v>46</v>
      </c>
      <c r="E2333">
        <v>2023</v>
      </c>
      <c r="F2333" s="1" t="s">
        <v>1058</v>
      </c>
      <c r="G2333" s="1" t="s">
        <v>1059</v>
      </c>
      <c r="H2333" s="1" t="s">
        <v>4771</v>
      </c>
      <c r="I2333" s="1" t="s">
        <v>4772</v>
      </c>
      <c r="J2333" s="1" t="s">
        <v>70</v>
      </c>
      <c r="K2333" s="3">
        <v>7.25</v>
      </c>
      <c r="L2333">
        <v>1</v>
      </c>
      <c r="M2333" s="3">
        <v>7.25</v>
      </c>
      <c r="N2333" s="1" t="s">
        <v>6669</v>
      </c>
      <c r="O2333" s="1" t="s">
        <v>37</v>
      </c>
    </row>
    <row r="2334" spans="1:15" x14ac:dyDescent="0.3">
      <c r="A2334" s="1" t="s">
        <v>5892</v>
      </c>
      <c r="B2334" s="2">
        <v>45356</v>
      </c>
      <c r="C2334" s="1" t="s">
        <v>6671</v>
      </c>
      <c r="D2334" s="1" t="s">
        <v>15</v>
      </c>
      <c r="E2334">
        <v>2024</v>
      </c>
      <c r="F2334" s="1" t="s">
        <v>1596</v>
      </c>
      <c r="G2334" s="1" t="s">
        <v>2630</v>
      </c>
      <c r="H2334" s="1" t="s">
        <v>767</v>
      </c>
      <c r="I2334" s="1" t="s">
        <v>1017</v>
      </c>
      <c r="J2334" s="1" t="s">
        <v>20</v>
      </c>
      <c r="K2334" s="3">
        <v>27.2</v>
      </c>
      <c r="L2334">
        <v>3</v>
      </c>
      <c r="M2334" s="3">
        <v>81.599999999999994</v>
      </c>
      <c r="N2334" s="1" t="s">
        <v>88</v>
      </c>
      <c r="O2334" s="1" t="s">
        <v>37</v>
      </c>
    </row>
    <row r="2335" spans="1:15" x14ac:dyDescent="0.3">
      <c r="A2335" s="1" t="s">
        <v>5893</v>
      </c>
      <c r="B2335" s="2">
        <v>45063</v>
      </c>
      <c r="C2335" s="1" t="s">
        <v>6670</v>
      </c>
      <c r="D2335" s="1" t="s">
        <v>46</v>
      </c>
      <c r="E2335">
        <v>2023</v>
      </c>
      <c r="F2335" s="1" t="s">
        <v>128</v>
      </c>
      <c r="G2335" s="1" t="s">
        <v>5611</v>
      </c>
      <c r="H2335" s="1" t="s">
        <v>5728</v>
      </c>
      <c r="I2335" s="1" t="s">
        <v>5729</v>
      </c>
      <c r="J2335" s="1" t="s">
        <v>51</v>
      </c>
      <c r="K2335" s="3">
        <v>49.68</v>
      </c>
      <c r="L2335">
        <v>1</v>
      </c>
      <c r="M2335" s="3">
        <v>49.68</v>
      </c>
      <c r="N2335" s="1" t="s">
        <v>29</v>
      </c>
      <c r="O2335" s="1" t="s">
        <v>44</v>
      </c>
    </row>
    <row r="2336" spans="1:15" x14ac:dyDescent="0.3">
      <c r="A2336" s="1" t="s">
        <v>5894</v>
      </c>
      <c r="B2336" s="2">
        <v>45394</v>
      </c>
      <c r="C2336" s="1" t="s">
        <v>6668</v>
      </c>
      <c r="D2336" s="1" t="s">
        <v>82</v>
      </c>
      <c r="E2336">
        <v>2024</v>
      </c>
      <c r="F2336" s="1" t="s">
        <v>4416</v>
      </c>
      <c r="G2336" s="1" t="s">
        <v>5895</v>
      </c>
      <c r="H2336" s="1" t="s">
        <v>5896</v>
      </c>
      <c r="I2336" s="1" t="s">
        <v>5897</v>
      </c>
      <c r="J2336" s="1" t="s">
        <v>51</v>
      </c>
      <c r="K2336" s="3">
        <v>33.520000000000003</v>
      </c>
      <c r="L2336">
        <v>5</v>
      </c>
      <c r="M2336" s="3">
        <v>167.6</v>
      </c>
      <c r="N2336" s="1" t="s">
        <v>21</v>
      </c>
      <c r="O2336" s="1" t="s">
        <v>37</v>
      </c>
    </row>
    <row r="2337" spans="1:15" x14ac:dyDescent="0.3">
      <c r="A2337" s="1" t="s">
        <v>5898</v>
      </c>
      <c r="B2337" s="2">
        <v>45720</v>
      </c>
      <c r="C2337" s="1" t="s">
        <v>6671</v>
      </c>
      <c r="D2337" s="1" t="s">
        <v>15</v>
      </c>
      <c r="E2337">
        <v>2025</v>
      </c>
      <c r="F2337" s="1" t="s">
        <v>123</v>
      </c>
      <c r="G2337" s="1" t="s">
        <v>341</v>
      </c>
      <c r="H2337" s="1" t="s">
        <v>772</v>
      </c>
      <c r="I2337" s="1" t="s">
        <v>773</v>
      </c>
      <c r="J2337" s="1" t="s">
        <v>20</v>
      </c>
      <c r="K2337" s="3">
        <v>11.69</v>
      </c>
      <c r="L2337">
        <v>5</v>
      </c>
      <c r="M2337" s="3">
        <v>58.45</v>
      </c>
      <c r="N2337" s="1" t="s">
        <v>21</v>
      </c>
      <c r="O2337" s="1" t="s">
        <v>37</v>
      </c>
    </row>
    <row r="2338" spans="1:15" x14ac:dyDescent="0.3">
      <c r="A2338" s="1" t="s">
        <v>5899</v>
      </c>
      <c r="B2338" s="2">
        <v>45817</v>
      </c>
      <c r="C2338" s="1" t="s">
        <v>6667</v>
      </c>
      <c r="D2338" s="1" t="s">
        <v>24</v>
      </c>
      <c r="E2338">
        <v>2025</v>
      </c>
      <c r="F2338" s="1" t="s">
        <v>3446</v>
      </c>
      <c r="G2338" s="1" t="s">
        <v>3447</v>
      </c>
      <c r="H2338" s="1" t="s">
        <v>692</v>
      </c>
      <c r="I2338" s="1" t="s">
        <v>693</v>
      </c>
      <c r="J2338" s="1" t="s">
        <v>70</v>
      </c>
      <c r="K2338" s="3">
        <v>17.149999999999999</v>
      </c>
      <c r="L2338">
        <v>3</v>
      </c>
      <c r="M2338" s="3">
        <v>51.45</v>
      </c>
      <c r="N2338" s="1" t="s">
        <v>21</v>
      </c>
      <c r="O2338" s="1" t="s">
        <v>22</v>
      </c>
    </row>
    <row r="2339" spans="1:15" x14ac:dyDescent="0.3">
      <c r="A2339" s="1" t="s">
        <v>5900</v>
      </c>
      <c r="B2339" s="2">
        <v>45822</v>
      </c>
      <c r="C2339" s="1" t="s">
        <v>6673</v>
      </c>
      <c r="D2339" s="1" t="s">
        <v>24</v>
      </c>
      <c r="E2339">
        <v>2025</v>
      </c>
      <c r="F2339" s="1" t="s">
        <v>1408</v>
      </c>
      <c r="G2339" s="1" t="s">
        <v>1409</v>
      </c>
      <c r="H2339" s="1" t="s">
        <v>3149</v>
      </c>
      <c r="I2339" s="1" t="s">
        <v>3454</v>
      </c>
      <c r="J2339" s="1" t="s">
        <v>20</v>
      </c>
      <c r="K2339" s="3">
        <v>27.21</v>
      </c>
      <c r="L2339">
        <v>2</v>
      </c>
      <c r="M2339" s="3">
        <v>54.42</v>
      </c>
      <c r="N2339" s="1" t="s">
        <v>29</v>
      </c>
      <c r="O2339" s="1" t="s">
        <v>22</v>
      </c>
    </row>
    <row r="2340" spans="1:15" x14ac:dyDescent="0.3">
      <c r="A2340" s="1" t="s">
        <v>5901</v>
      </c>
      <c r="B2340" s="2">
        <v>45342</v>
      </c>
      <c r="C2340" s="1" t="s">
        <v>6671</v>
      </c>
      <c r="D2340" s="1" t="s">
        <v>39</v>
      </c>
      <c r="E2340">
        <v>2024</v>
      </c>
      <c r="F2340" s="1" t="s">
        <v>2477</v>
      </c>
      <c r="G2340" s="1" t="s">
        <v>3861</v>
      </c>
      <c r="H2340" s="1" t="s">
        <v>5902</v>
      </c>
      <c r="I2340" s="1" t="s">
        <v>5903</v>
      </c>
      <c r="J2340" s="1" t="s">
        <v>70</v>
      </c>
      <c r="K2340" s="3">
        <v>33.049999999999997</v>
      </c>
      <c r="L2340">
        <v>5</v>
      </c>
      <c r="M2340" s="3">
        <v>165.25</v>
      </c>
      <c r="N2340" s="1" t="s">
        <v>6669</v>
      </c>
      <c r="O2340" s="1" t="s">
        <v>30</v>
      </c>
    </row>
    <row r="2341" spans="1:15" x14ac:dyDescent="0.3">
      <c r="A2341" s="1" t="s">
        <v>5904</v>
      </c>
      <c r="B2341" s="2">
        <v>45019</v>
      </c>
      <c r="C2341" s="1" t="s">
        <v>6667</v>
      </c>
      <c r="D2341" s="1" t="s">
        <v>82</v>
      </c>
      <c r="E2341">
        <v>2023</v>
      </c>
      <c r="F2341" s="1" t="s">
        <v>231</v>
      </c>
      <c r="G2341" s="1" t="s">
        <v>232</v>
      </c>
      <c r="H2341" s="1" t="s">
        <v>2872</v>
      </c>
      <c r="I2341" s="1" t="s">
        <v>3488</v>
      </c>
      <c r="J2341" s="1" t="s">
        <v>20</v>
      </c>
      <c r="K2341" s="3">
        <v>50.95</v>
      </c>
      <c r="L2341">
        <v>2</v>
      </c>
      <c r="M2341" s="3">
        <v>101.9</v>
      </c>
      <c r="N2341" s="1" t="s">
        <v>21</v>
      </c>
      <c r="O2341" s="1" t="s">
        <v>22</v>
      </c>
    </row>
    <row r="2342" spans="1:15" x14ac:dyDescent="0.3">
      <c r="A2342" s="1" t="s">
        <v>5905</v>
      </c>
      <c r="B2342" s="2">
        <v>45322</v>
      </c>
      <c r="C2342" s="1" t="s">
        <v>6670</v>
      </c>
      <c r="D2342" s="1" t="s">
        <v>210</v>
      </c>
      <c r="E2342">
        <v>2024</v>
      </c>
      <c r="F2342" s="1" t="s">
        <v>1500</v>
      </c>
      <c r="G2342" s="1" t="s">
        <v>5906</v>
      </c>
      <c r="H2342" s="1" t="s">
        <v>821</v>
      </c>
      <c r="I2342" s="1" t="s">
        <v>2695</v>
      </c>
      <c r="J2342" s="1" t="s">
        <v>87</v>
      </c>
      <c r="K2342" s="3">
        <v>15.84</v>
      </c>
      <c r="L2342">
        <v>5</v>
      </c>
      <c r="M2342" s="3">
        <v>79.2</v>
      </c>
      <c r="N2342" s="1" t="s">
        <v>88</v>
      </c>
      <c r="O2342" s="1" t="s">
        <v>37</v>
      </c>
    </row>
    <row r="2343" spans="1:15" x14ac:dyDescent="0.3">
      <c r="A2343" s="1" t="s">
        <v>5907</v>
      </c>
      <c r="B2343" s="2">
        <v>45568</v>
      </c>
      <c r="C2343" s="1" t="s">
        <v>6672</v>
      </c>
      <c r="D2343" s="1" t="s">
        <v>133</v>
      </c>
      <c r="E2343">
        <v>2024</v>
      </c>
      <c r="F2343" s="1" t="s">
        <v>169</v>
      </c>
      <c r="G2343" s="1" t="s">
        <v>5908</v>
      </c>
      <c r="H2343" s="1" t="s">
        <v>2151</v>
      </c>
      <c r="I2343" s="1" t="s">
        <v>2152</v>
      </c>
      <c r="J2343" s="1" t="s">
        <v>20</v>
      </c>
      <c r="K2343" s="3">
        <v>32.049999999999997</v>
      </c>
      <c r="L2343">
        <v>2</v>
      </c>
      <c r="M2343" s="3">
        <v>64.099999999999994</v>
      </c>
      <c r="N2343" s="1" t="s">
        <v>6669</v>
      </c>
      <c r="O2343" s="1" t="s">
        <v>22</v>
      </c>
    </row>
    <row r="2344" spans="1:15" x14ac:dyDescent="0.3">
      <c r="A2344" s="1" t="s">
        <v>5909</v>
      </c>
      <c r="B2344" s="2">
        <v>45586</v>
      </c>
      <c r="C2344" s="1" t="s">
        <v>6667</v>
      </c>
      <c r="D2344" s="1" t="s">
        <v>133</v>
      </c>
      <c r="E2344">
        <v>2024</v>
      </c>
      <c r="F2344" s="1" t="s">
        <v>1738</v>
      </c>
      <c r="G2344" s="1" t="s">
        <v>5910</v>
      </c>
      <c r="H2344" s="1" t="s">
        <v>5911</v>
      </c>
      <c r="I2344" s="1" t="s">
        <v>5912</v>
      </c>
      <c r="J2344" s="1" t="s">
        <v>87</v>
      </c>
      <c r="K2344" s="3">
        <v>29.6</v>
      </c>
      <c r="L2344">
        <v>4</v>
      </c>
      <c r="M2344" s="3">
        <v>118.4</v>
      </c>
      <c r="N2344" s="1" t="s">
        <v>6669</v>
      </c>
      <c r="O2344" s="1" t="s">
        <v>22</v>
      </c>
    </row>
    <row r="2345" spans="1:15" x14ac:dyDescent="0.3">
      <c r="A2345" s="1" t="s">
        <v>5913</v>
      </c>
      <c r="B2345" s="2">
        <v>45032</v>
      </c>
      <c r="C2345" s="1" t="s">
        <v>6666</v>
      </c>
      <c r="D2345" s="1" t="s">
        <v>82</v>
      </c>
      <c r="E2345">
        <v>2023</v>
      </c>
      <c r="F2345" s="1" t="s">
        <v>854</v>
      </c>
      <c r="G2345" s="1" t="s">
        <v>4838</v>
      </c>
      <c r="H2345" s="1" t="s">
        <v>5914</v>
      </c>
      <c r="I2345" s="1" t="s">
        <v>5915</v>
      </c>
      <c r="J2345" s="1" t="s">
        <v>51</v>
      </c>
      <c r="K2345" s="3">
        <v>28.25</v>
      </c>
      <c r="L2345">
        <v>1</v>
      </c>
      <c r="M2345" s="3">
        <v>28.25</v>
      </c>
      <c r="N2345" s="1" t="s">
        <v>21</v>
      </c>
      <c r="O2345" s="1" t="s">
        <v>52</v>
      </c>
    </row>
    <row r="2346" spans="1:15" x14ac:dyDescent="0.3">
      <c r="A2346" s="1" t="s">
        <v>5916</v>
      </c>
      <c r="B2346" s="2">
        <v>45257</v>
      </c>
      <c r="C2346" s="1" t="s">
        <v>6667</v>
      </c>
      <c r="D2346" s="1" t="s">
        <v>54</v>
      </c>
      <c r="E2346">
        <v>2023</v>
      </c>
      <c r="F2346" s="1" t="s">
        <v>1010</v>
      </c>
      <c r="G2346" s="1" t="s">
        <v>1011</v>
      </c>
      <c r="H2346" s="1" t="s">
        <v>3829</v>
      </c>
      <c r="I2346" s="1" t="s">
        <v>3830</v>
      </c>
      <c r="J2346" s="1" t="s">
        <v>70</v>
      </c>
      <c r="K2346" s="3">
        <v>14.21</v>
      </c>
      <c r="L2346">
        <v>4</v>
      </c>
      <c r="M2346" s="3">
        <v>56.84</v>
      </c>
      <c r="N2346" s="1" t="s">
        <v>29</v>
      </c>
      <c r="O2346" s="1" t="s">
        <v>80</v>
      </c>
    </row>
    <row r="2347" spans="1:15" x14ac:dyDescent="0.3">
      <c r="A2347" s="1" t="s">
        <v>5917</v>
      </c>
      <c r="B2347" s="2">
        <v>45181</v>
      </c>
      <c r="C2347" s="1" t="s">
        <v>6671</v>
      </c>
      <c r="D2347" s="1" t="s">
        <v>60</v>
      </c>
      <c r="E2347">
        <v>2023</v>
      </c>
      <c r="F2347" s="1" t="s">
        <v>1569</v>
      </c>
      <c r="G2347" s="1" t="s">
        <v>1570</v>
      </c>
      <c r="H2347" s="1" t="s">
        <v>2830</v>
      </c>
      <c r="I2347" s="1" t="s">
        <v>2831</v>
      </c>
      <c r="J2347" s="1" t="s">
        <v>87</v>
      </c>
      <c r="K2347" s="3">
        <v>47.13</v>
      </c>
      <c r="L2347">
        <v>3</v>
      </c>
      <c r="M2347" s="3">
        <v>141.38999999999999</v>
      </c>
      <c r="N2347" s="1" t="s">
        <v>88</v>
      </c>
      <c r="O2347" s="1" t="s">
        <v>52</v>
      </c>
    </row>
    <row r="2348" spans="1:15" x14ac:dyDescent="0.3">
      <c r="A2348" s="1" t="s">
        <v>5918</v>
      </c>
      <c r="B2348" s="2">
        <v>45567</v>
      </c>
      <c r="C2348" s="1" t="s">
        <v>6670</v>
      </c>
      <c r="D2348" s="1" t="s">
        <v>133</v>
      </c>
      <c r="E2348">
        <v>2024</v>
      </c>
      <c r="F2348" s="1" t="s">
        <v>3752</v>
      </c>
      <c r="G2348" s="1" t="s">
        <v>3753</v>
      </c>
      <c r="H2348" s="1" t="s">
        <v>1609</v>
      </c>
      <c r="I2348" s="1" t="s">
        <v>1610</v>
      </c>
      <c r="J2348" s="1" t="s">
        <v>51</v>
      </c>
      <c r="K2348" s="3">
        <v>45.23</v>
      </c>
      <c r="L2348">
        <v>5</v>
      </c>
      <c r="M2348" s="3">
        <v>226.15</v>
      </c>
      <c r="N2348" s="1" t="s">
        <v>6669</v>
      </c>
      <c r="O2348" s="1" t="s">
        <v>22</v>
      </c>
    </row>
    <row r="2349" spans="1:15" x14ac:dyDescent="0.3">
      <c r="A2349" s="1" t="s">
        <v>5919</v>
      </c>
      <c r="B2349" s="2">
        <v>45787</v>
      </c>
      <c r="C2349" s="1" t="s">
        <v>6673</v>
      </c>
      <c r="D2349" s="1" t="s">
        <v>46</v>
      </c>
      <c r="E2349">
        <v>2025</v>
      </c>
      <c r="F2349" s="1" t="s">
        <v>2123</v>
      </c>
      <c r="G2349" s="1" t="s">
        <v>2124</v>
      </c>
      <c r="H2349" s="1" t="s">
        <v>1535</v>
      </c>
      <c r="I2349" s="1" t="s">
        <v>1536</v>
      </c>
      <c r="J2349" s="1" t="s">
        <v>70</v>
      </c>
      <c r="K2349" s="3">
        <v>17.5</v>
      </c>
      <c r="L2349">
        <v>5</v>
      </c>
      <c r="M2349" s="3">
        <v>87.5</v>
      </c>
      <c r="N2349" s="1" t="s">
        <v>21</v>
      </c>
      <c r="O2349" s="1" t="s">
        <v>95</v>
      </c>
    </row>
    <row r="2350" spans="1:15" x14ac:dyDescent="0.3">
      <c r="A2350" s="1" t="s">
        <v>5920</v>
      </c>
      <c r="B2350" s="2">
        <v>45421</v>
      </c>
      <c r="C2350" s="1" t="s">
        <v>6672</v>
      </c>
      <c r="D2350" s="1" t="s">
        <v>46</v>
      </c>
      <c r="E2350">
        <v>2024</v>
      </c>
      <c r="F2350" s="1" t="s">
        <v>4119</v>
      </c>
      <c r="G2350" s="1" t="s">
        <v>4120</v>
      </c>
      <c r="H2350" s="1" t="s">
        <v>2527</v>
      </c>
      <c r="I2350" s="1" t="s">
        <v>2528</v>
      </c>
      <c r="J2350" s="1" t="s">
        <v>70</v>
      </c>
      <c r="K2350" s="3">
        <v>24.82</v>
      </c>
      <c r="L2350">
        <v>3</v>
      </c>
      <c r="M2350" s="3">
        <v>74.459999999999994</v>
      </c>
      <c r="N2350" s="1" t="s">
        <v>6669</v>
      </c>
      <c r="O2350" s="1" t="s">
        <v>193</v>
      </c>
    </row>
    <row r="2351" spans="1:15" x14ac:dyDescent="0.3">
      <c r="A2351" s="1" t="s">
        <v>5921</v>
      </c>
      <c r="B2351" s="2">
        <v>44979</v>
      </c>
      <c r="C2351" s="1" t="s">
        <v>6670</v>
      </c>
      <c r="D2351" s="1" t="s">
        <v>39</v>
      </c>
      <c r="E2351">
        <v>2023</v>
      </c>
      <c r="F2351" s="1" t="s">
        <v>2169</v>
      </c>
      <c r="G2351" s="1" t="s">
        <v>5922</v>
      </c>
      <c r="H2351" s="1" t="s">
        <v>2779</v>
      </c>
      <c r="I2351" s="1" t="s">
        <v>5923</v>
      </c>
      <c r="J2351" s="1" t="s">
        <v>70</v>
      </c>
      <c r="K2351" s="3">
        <v>30.86</v>
      </c>
      <c r="L2351">
        <v>4</v>
      </c>
      <c r="M2351" s="3">
        <v>123.44</v>
      </c>
      <c r="N2351" s="1" t="s">
        <v>29</v>
      </c>
      <c r="O2351" s="1" t="s">
        <v>193</v>
      </c>
    </row>
    <row r="2352" spans="1:15" x14ac:dyDescent="0.3">
      <c r="A2352" s="1" t="s">
        <v>5924</v>
      </c>
      <c r="B2352" s="2">
        <v>45114</v>
      </c>
      <c r="C2352" s="1" t="s">
        <v>6668</v>
      </c>
      <c r="D2352" s="1" t="s">
        <v>32</v>
      </c>
      <c r="E2352">
        <v>2023</v>
      </c>
      <c r="F2352" s="1" t="s">
        <v>5175</v>
      </c>
      <c r="G2352" s="1" t="s">
        <v>5176</v>
      </c>
      <c r="H2352" s="1" t="s">
        <v>513</v>
      </c>
      <c r="I2352" s="1" t="s">
        <v>1178</v>
      </c>
      <c r="J2352" s="1" t="s">
        <v>87</v>
      </c>
      <c r="K2352" s="3">
        <v>6.28</v>
      </c>
      <c r="L2352">
        <v>3</v>
      </c>
      <c r="M2352" s="3">
        <v>18.84</v>
      </c>
      <c r="N2352" s="1" t="s">
        <v>29</v>
      </c>
      <c r="O2352" s="1" t="s">
        <v>22</v>
      </c>
    </row>
    <row r="2353" spans="1:15" x14ac:dyDescent="0.3">
      <c r="A2353" s="1" t="s">
        <v>5925</v>
      </c>
      <c r="B2353" s="2">
        <v>45730</v>
      </c>
      <c r="C2353" s="1" t="s">
        <v>6668</v>
      </c>
      <c r="D2353" s="1" t="s">
        <v>15</v>
      </c>
      <c r="E2353">
        <v>2025</v>
      </c>
      <c r="F2353" s="1" t="s">
        <v>5456</v>
      </c>
      <c r="G2353" s="1" t="s">
        <v>5926</v>
      </c>
      <c r="H2353" s="1" t="s">
        <v>2349</v>
      </c>
      <c r="I2353" s="1" t="s">
        <v>2350</v>
      </c>
      <c r="J2353" s="1" t="s">
        <v>87</v>
      </c>
      <c r="K2353" s="3">
        <v>39.909999999999997</v>
      </c>
      <c r="L2353">
        <v>2</v>
      </c>
      <c r="M2353" s="3">
        <v>79.819999999999993</v>
      </c>
      <c r="N2353" s="1" t="s">
        <v>21</v>
      </c>
      <c r="O2353" s="1" t="s">
        <v>44</v>
      </c>
    </row>
    <row r="2354" spans="1:15" x14ac:dyDescent="0.3">
      <c r="A2354" s="1" t="s">
        <v>5927</v>
      </c>
      <c r="B2354" s="2">
        <v>45056</v>
      </c>
      <c r="C2354" s="1" t="s">
        <v>6670</v>
      </c>
      <c r="D2354" s="1" t="s">
        <v>46</v>
      </c>
      <c r="E2354">
        <v>2023</v>
      </c>
      <c r="F2354" s="1" t="s">
        <v>358</v>
      </c>
      <c r="G2354" s="1" t="s">
        <v>5928</v>
      </c>
      <c r="H2354" s="1" t="s">
        <v>5929</v>
      </c>
      <c r="I2354" s="1" t="s">
        <v>5930</v>
      </c>
      <c r="J2354" s="1" t="s">
        <v>51</v>
      </c>
      <c r="K2354" s="3">
        <v>10.94</v>
      </c>
      <c r="L2354">
        <v>2</v>
      </c>
      <c r="M2354" s="3">
        <v>21.88</v>
      </c>
      <c r="N2354" s="1" t="s">
        <v>6669</v>
      </c>
      <c r="O2354" s="1" t="s">
        <v>52</v>
      </c>
    </row>
    <row r="2355" spans="1:15" x14ac:dyDescent="0.3">
      <c r="A2355" s="1" t="s">
        <v>5931</v>
      </c>
      <c r="B2355" s="2">
        <v>44802</v>
      </c>
      <c r="C2355" s="1" t="s">
        <v>6667</v>
      </c>
      <c r="D2355" s="1" t="s">
        <v>90</v>
      </c>
      <c r="E2355">
        <v>2022</v>
      </c>
      <c r="F2355" s="1" t="s">
        <v>448</v>
      </c>
      <c r="G2355" s="1" t="s">
        <v>3637</v>
      </c>
      <c r="H2355" s="1" t="s">
        <v>821</v>
      </c>
      <c r="I2355" s="1" t="s">
        <v>822</v>
      </c>
      <c r="J2355" s="1" t="s">
        <v>70</v>
      </c>
      <c r="K2355" s="3">
        <v>10.59</v>
      </c>
      <c r="L2355">
        <v>5</v>
      </c>
      <c r="M2355" s="3">
        <v>52.95</v>
      </c>
      <c r="N2355" s="1" t="s">
        <v>21</v>
      </c>
      <c r="O2355" s="1" t="s">
        <v>30</v>
      </c>
    </row>
    <row r="2356" spans="1:15" x14ac:dyDescent="0.3">
      <c r="A2356" s="1" t="s">
        <v>5932</v>
      </c>
      <c r="B2356" s="2">
        <v>45321</v>
      </c>
      <c r="C2356" s="1" t="s">
        <v>6671</v>
      </c>
      <c r="D2356" s="1" t="s">
        <v>210</v>
      </c>
      <c r="E2356">
        <v>2024</v>
      </c>
      <c r="F2356" s="1" t="s">
        <v>2906</v>
      </c>
      <c r="G2356" s="1" t="s">
        <v>4844</v>
      </c>
      <c r="H2356" s="1" t="s">
        <v>1908</v>
      </c>
      <c r="I2356" s="1" t="s">
        <v>1909</v>
      </c>
      <c r="J2356" s="1" t="s">
        <v>20</v>
      </c>
      <c r="K2356" s="3">
        <v>50.54</v>
      </c>
      <c r="L2356">
        <v>4</v>
      </c>
      <c r="M2356" s="3">
        <v>202.16</v>
      </c>
      <c r="N2356" s="1" t="s">
        <v>21</v>
      </c>
      <c r="O2356" s="1" t="s">
        <v>37</v>
      </c>
    </row>
    <row r="2357" spans="1:15" x14ac:dyDescent="0.3">
      <c r="A2357" s="1" t="s">
        <v>5933</v>
      </c>
      <c r="B2357" s="2">
        <v>44807</v>
      </c>
      <c r="C2357" s="1" t="s">
        <v>6673</v>
      </c>
      <c r="D2357" s="1" t="s">
        <v>60</v>
      </c>
      <c r="E2357">
        <v>2022</v>
      </c>
      <c r="F2357" s="1" t="s">
        <v>1777</v>
      </c>
      <c r="G2357" s="1" t="s">
        <v>1778</v>
      </c>
      <c r="H2357" s="1" t="s">
        <v>2290</v>
      </c>
      <c r="I2357" s="1" t="s">
        <v>4985</v>
      </c>
      <c r="J2357" s="1" t="s">
        <v>70</v>
      </c>
      <c r="K2357" s="3">
        <v>35.409999999999997</v>
      </c>
      <c r="L2357">
        <v>2</v>
      </c>
      <c r="M2357" s="3">
        <v>70.819999999999993</v>
      </c>
      <c r="N2357" s="1" t="s">
        <v>21</v>
      </c>
      <c r="O2357" s="1" t="s">
        <v>22</v>
      </c>
    </row>
    <row r="2358" spans="1:15" x14ac:dyDescent="0.3">
      <c r="A2358" s="1" t="s">
        <v>5934</v>
      </c>
      <c r="B2358" s="2">
        <v>45389</v>
      </c>
      <c r="C2358" s="1" t="s">
        <v>6666</v>
      </c>
      <c r="D2358" s="1" t="s">
        <v>82</v>
      </c>
      <c r="E2358">
        <v>2024</v>
      </c>
      <c r="F2358" s="1" t="s">
        <v>5456</v>
      </c>
      <c r="G2358" s="1" t="s">
        <v>5926</v>
      </c>
      <c r="H2358" s="1" t="s">
        <v>772</v>
      </c>
      <c r="I2358" s="1" t="s">
        <v>773</v>
      </c>
      <c r="J2358" s="1" t="s">
        <v>87</v>
      </c>
      <c r="K2358" s="3">
        <v>10.49</v>
      </c>
      <c r="L2358">
        <v>5</v>
      </c>
      <c r="M2358" s="3">
        <v>52.45</v>
      </c>
      <c r="N2358" s="1" t="s">
        <v>88</v>
      </c>
      <c r="O2358" s="1" t="s">
        <v>52</v>
      </c>
    </row>
    <row r="2359" spans="1:15" x14ac:dyDescent="0.3">
      <c r="A2359" s="1" t="s">
        <v>5935</v>
      </c>
      <c r="B2359" s="2">
        <v>45409</v>
      </c>
      <c r="C2359" s="1" t="s">
        <v>6673</v>
      </c>
      <c r="D2359" s="1" t="s">
        <v>82</v>
      </c>
      <c r="E2359">
        <v>2024</v>
      </c>
      <c r="F2359" s="1" t="s">
        <v>3256</v>
      </c>
      <c r="G2359" s="1" t="s">
        <v>3257</v>
      </c>
      <c r="H2359" s="1" t="s">
        <v>2171</v>
      </c>
      <c r="I2359" s="1" t="s">
        <v>4445</v>
      </c>
      <c r="J2359" s="1" t="s">
        <v>20</v>
      </c>
      <c r="K2359" s="3">
        <v>13.8</v>
      </c>
      <c r="L2359">
        <v>5</v>
      </c>
      <c r="M2359" s="3">
        <v>69</v>
      </c>
      <c r="N2359" s="1" t="s">
        <v>21</v>
      </c>
      <c r="O2359" s="1" t="s">
        <v>22</v>
      </c>
    </row>
    <row r="2360" spans="1:15" x14ac:dyDescent="0.3">
      <c r="A2360" s="1" t="s">
        <v>5936</v>
      </c>
      <c r="B2360" s="2">
        <v>44847</v>
      </c>
      <c r="C2360" s="1" t="s">
        <v>6672</v>
      </c>
      <c r="D2360" s="1" t="s">
        <v>133</v>
      </c>
      <c r="E2360">
        <v>2022</v>
      </c>
      <c r="F2360" s="1" t="s">
        <v>788</v>
      </c>
      <c r="G2360" s="1" t="s">
        <v>1660</v>
      </c>
      <c r="H2360" s="1" t="s">
        <v>2374</v>
      </c>
      <c r="I2360" s="1" t="s">
        <v>2375</v>
      </c>
      <c r="J2360" s="1" t="s">
        <v>20</v>
      </c>
      <c r="K2360" s="3">
        <v>7.36</v>
      </c>
      <c r="L2360">
        <v>5</v>
      </c>
      <c r="M2360" s="3">
        <v>36.799999999999997</v>
      </c>
      <c r="N2360" s="1" t="s">
        <v>21</v>
      </c>
      <c r="O2360" s="1" t="s">
        <v>193</v>
      </c>
    </row>
    <row r="2361" spans="1:15" x14ac:dyDescent="0.3">
      <c r="A2361" s="1" t="s">
        <v>5937</v>
      </c>
      <c r="B2361" s="2">
        <v>45600</v>
      </c>
      <c r="C2361" s="1" t="s">
        <v>6667</v>
      </c>
      <c r="D2361" s="1" t="s">
        <v>54</v>
      </c>
      <c r="E2361">
        <v>2024</v>
      </c>
      <c r="F2361" s="1" t="s">
        <v>4409</v>
      </c>
      <c r="G2361" s="1" t="s">
        <v>4410</v>
      </c>
      <c r="H2361" s="1" t="s">
        <v>1953</v>
      </c>
      <c r="I2361" s="1" t="s">
        <v>5068</v>
      </c>
      <c r="J2361" s="1" t="s">
        <v>87</v>
      </c>
      <c r="K2361" s="3">
        <v>26.01</v>
      </c>
      <c r="L2361">
        <v>1</v>
      </c>
      <c r="M2361" s="3">
        <v>26.01</v>
      </c>
      <c r="N2361" s="1" t="s">
        <v>29</v>
      </c>
      <c r="O2361" s="1" t="s">
        <v>44</v>
      </c>
    </row>
    <row r="2362" spans="1:15" x14ac:dyDescent="0.3">
      <c r="A2362" s="1" t="s">
        <v>5938</v>
      </c>
      <c r="B2362" s="2">
        <v>45326</v>
      </c>
      <c r="C2362" s="1" t="s">
        <v>6666</v>
      </c>
      <c r="D2362" s="1" t="s">
        <v>39</v>
      </c>
      <c r="E2362">
        <v>2024</v>
      </c>
      <c r="F2362" s="1" t="s">
        <v>4192</v>
      </c>
      <c r="G2362" s="1" t="s">
        <v>4193</v>
      </c>
      <c r="H2362" s="1" t="s">
        <v>5939</v>
      </c>
      <c r="I2362" s="1" t="s">
        <v>5940</v>
      </c>
      <c r="J2362" s="1" t="s">
        <v>51</v>
      </c>
      <c r="K2362" s="3">
        <v>26.04</v>
      </c>
      <c r="L2362">
        <v>5</v>
      </c>
      <c r="M2362" s="3">
        <v>130.19999999999999</v>
      </c>
      <c r="N2362" s="1" t="s">
        <v>6669</v>
      </c>
      <c r="O2362" s="1" t="s">
        <v>22</v>
      </c>
    </row>
    <row r="2363" spans="1:15" x14ac:dyDescent="0.3">
      <c r="A2363" s="1" t="s">
        <v>5941</v>
      </c>
      <c r="B2363" s="2">
        <v>45433</v>
      </c>
      <c r="C2363" s="1" t="s">
        <v>6671</v>
      </c>
      <c r="D2363" s="1" t="s">
        <v>46</v>
      </c>
      <c r="E2363">
        <v>2024</v>
      </c>
      <c r="F2363" s="1" t="s">
        <v>1106</v>
      </c>
      <c r="G2363" s="1" t="s">
        <v>2607</v>
      </c>
      <c r="H2363" s="1" t="s">
        <v>999</v>
      </c>
      <c r="I2363" s="1" t="s">
        <v>5942</v>
      </c>
      <c r="J2363" s="1" t="s">
        <v>51</v>
      </c>
      <c r="K2363" s="3">
        <v>32.229999999999997</v>
      </c>
      <c r="L2363">
        <v>2</v>
      </c>
      <c r="M2363" s="3">
        <v>64.459999999999994</v>
      </c>
      <c r="N2363" s="1" t="s">
        <v>6669</v>
      </c>
      <c r="O2363" s="1" t="s">
        <v>44</v>
      </c>
    </row>
    <row r="2364" spans="1:15" x14ac:dyDescent="0.3">
      <c r="A2364" s="1" t="s">
        <v>5943</v>
      </c>
      <c r="B2364" s="2">
        <v>45118</v>
      </c>
      <c r="C2364" s="1" t="s">
        <v>6671</v>
      </c>
      <c r="D2364" s="1" t="s">
        <v>32</v>
      </c>
      <c r="E2364">
        <v>2023</v>
      </c>
      <c r="F2364" s="1" t="s">
        <v>3987</v>
      </c>
      <c r="G2364" s="1" t="s">
        <v>2129</v>
      </c>
      <c r="H2364" s="1" t="s">
        <v>125</v>
      </c>
      <c r="I2364" s="1" t="s">
        <v>5944</v>
      </c>
      <c r="J2364" s="1" t="s">
        <v>51</v>
      </c>
      <c r="K2364" s="3">
        <v>46.85</v>
      </c>
      <c r="L2364">
        <v>4</v>
      </c>
      <c r="M2364" s="3">
        <v>187.4</v>
      </c>
      <c r="N2364" s="1" t="s">
        <v>29</v>
      </c>
      <c r="O2364" s="1" t="s">
        <v>22</v>
      </c>
    </row>
    <row r="2365" spans="1:15" x14ac:dyDescent="0.3">
      <c r="A2365" s="1" t="s">
        <v>5945</v>
      </c>
      <c r="B2365" s="2">
        <v>45307</v>
      </c>
      <c r="C2365" s="1" t="s">
        <v>6671</v>
      </c>
      <c r="D2365" s="1" t="s">
        <v>210</v>
      </c>
      <c r="E2365">
        <v>2024</v>
      </c>
      <c r="F2365" s="1" t="s">
        <v>1549</v>
      </c>
      <c r="G2365" s="1" t="s">
        <v>5946</v>
      </c>
      <c r="H2365" s="1" t="s">
        <v>1479</v>
      </c>
      <c r="I2365" s="1" t="s">
        <v>5947</v>
      </c>
      <c r="J2365" s="1" t="s">
        <v>87</v>
      </c>
      <c r="K2365" s="3">
        <v>15.08</v>
      </c>
      <c r="L2365">
        <v>5</v>
      </c>
      <c r="M2365" s="3">
        <v>75.400000000000006</v>
      </c>
      <c r="N2365" s="1" t="s">
        <v>21</v>
      </c>
      <c r="O2365" s="1" t="s">
        <v>52</v>
      </c>
    </row>
    <row r="2366" spans="1:15" x14ac:dyDescent="0.3">
      <c r="A2366" s="1" t="s">
        <v>5948</v>
      </c>
      <c r="B2366" s="2">
        <v>45492</v>
      </c>
      <c r="C2366" s="1" t="s">
        <v>6668</v>
      </c>
      <c r="D2366" s="1" t="s">
        <v>32</v>
      </c>
      <c r="E2366">
        <v>2024</v>
      </c>
      <c r="F2366" s="1" t="s">
        <v>1053</v>
      </c>
      <c r="G2366" s="1" t="s">
        <v>1054</v>
      </c>
      <c r="H2366" s="1" t="s">
        <v>3912</v>
      </c>
      <c r="I2366" s="1" t="s">
        <v>5949</v>
      </c>
      <c r="J2366" s="1" t="s">
        <v>70</v>
      </c>
      <c r="K2366" s="3">
        <v>18.739999999999998</v>
      </c>
      <c r="L2366">
        <v>1</v>
      </c>
      <c r="M2366" s="3">
        <v>18.739999999999998</v>
      </c>
      <c r="N2366" s="1" t="s">
        <v>6669</v>
      </c>
      <c r="O2366" s="1" t="s">
        <v>44</v>
      </c>
    </row>
    <row r="2367" spans="1:15" x14ac:dyDescent="0.3">
      <c r="A2367" s="1" t="s">
        <v>5950</v>
      </c>
      <c r="B2367" s="2">
        <v>45306</v>
      </c>
      <c r="C2367" s="1" t="s">
        <v>6667</v>
      </c>
      <c r="D2367" s="1" t="s">
        <v>210</v>
      </c>
      <c r="E2367">
        <v>2024</v>
      </c>
      <c r="F2367" s="1" t="s">
        <v>3030</v>
      </c>
      <c r="G2367" s="1" t="s">
        <v>3031</v>
      </c>
      <c r="H2367" s="1" t="s">
        <v>4492</v>
      </c>
      <c r="I2367" s="1" t="s">
        <v>5860</v>
      </c>
      <c r="J2367" s="1" t="s">
        <v>51</v>
      </c>
      <c r="K2367" s="3">
        <v>33.68</v>
      </c>
      <c r="L2367">
        <v>3</v>
      </c>
      <c r="M2367" s="3">
        <v>101.04</v>
      </c>
      <c r="N2367" s="1" t="s">
        <v>21</v>
      </c>
      <c r="O2367" s="1" t="s">
        <v>95</v>
      </c>
    </row>
    <row r="2368" spans="1:15" x14ac:dyDescent="0.3">
      <c r="A2368" s="1" t="s">
        <v>5951</v>
      </c>
      <c r="B2368" s="2">
        <v>45794</v>
      </c>
      <c r="C2368" s="1" t="s">
        <v>6673</v>
      </c>
      <c r="D2368" s="1" t="s">
        <v>46</v>
      </c>
      <c r="E2368">
        <v>2025</v>
      </c>
      <c r="F2368" s="1" t="s">
        <v>1225</v>
      </c>
      <c r="G2368" s="1" t="s">
        <v>5654</v>
      </c>
      <c r="H2368" s="1" t="s">
        <v>2065</v>
      </c>
      <c r="I2368" s="1" t="s">
        <v>4809</v>
      </c>
      <c r="J2368" s="1" t="s">
        <v>70</v>
      </c>
      <c r="K2368" s="3">
        <v>28.53</v>
      </c>
      <c r="L2368">
        <v>1</v>
      </c>
      <c r="M2368" s="3">
        <v>28.53</v>
      </c>
      <c r="N2368" s="1" t="s">
        <v>21</v>
      </c>
      <c r="O2368" s="1" t="s">
        <v>95</v>
      </c>
    </row>
    <row r="2369" spans="1:15" x14ac:dyDescent="0.3">
      <c r="A2369" s="1" t="s">
        <v>5952</v>
      </c>
      <c r="B2369" s="2">
        <v>45662</v>
      </c>
      <c r="C2369" s="1" t="s">
        <v>6666</v>
      </c>
      <c r="D2369" s="1" t="s">
        <v>210</v>
      </c>
      <c r="E2369">
        <v>2025</v>
      </c>
      <c r="F2369" s="1" t="s">
        <v>1010</v>
      </c>
      <c r="G2369" s="1" t="s">
        <v>3867</v>
      </c>
      <c r="H2369" s="1" t="s">
        <v>2079</v>
      </c>
      <c r="I2369" s="1" t="s">
        <v>5461</v>
      </c>
      <c r="J2369" s="1" t="s">
        <v>87</v>
      </c>
      <c r="K2369" s="3">
        <v>26.7</v>
      </c>
      <c r="L2369">
        <v>3</v>
      </c>
      <c r="M2369" s="3">
        <v>80.099999999999994</v>
      </c>
      <c r="N2369" s="1" t="s">
        <v>29</v>
      </c>
      <c r="O2369" s="1" t="s">
        <v>37</v>
      </c>
    </row>
    <row r="2370" spans="1:15" x14ac:dyDescent="0.3">
      <c r="A2370" s="1" t="s">
        <v>5953</v>
      </c>
      <c r="B2370" s="2">
        <v>44901</v>
      </c>
      <c r="C2370" s="1" t="s">
        <v>6671</v>
      </c>
      <c r="D2370" s="1" t="s">
        <v>107</v>
      </c>
      <c r="E2370">
        <v>2022</v>
      </c>
      <c r="F2370" s="1" t="s">
        <v>4128</v>
      </c>
      <c r="G2370" s="1" t="s">
        <v>4129</v>
      </c>
      <c r="H2370" s="1" t="s">
        <v>4504</v>
      </c>
      <c r="I2370" s="1" t="s">
        <v>4505</v>
      </c>
      <c r="J2370" s="1" t="s">
        <v>70</v>
      </c>
      <c r="K2370" s="3">
        <v>42.41</v>
      </c>
      <c r="L2370">
        <v>1</v>
      </c>
      <c r="M2370" s="3">
        <v>42.41</v>
      </c>
      <c r="N2370" s="1" t="s">
        <v>21</v>
      </c>
      <c r="O2370" s="1" t="s">
        <v>37</v>
      </c>
    </row>
    <row r="2371" spans="1:15" x14ac:dyDescent="0.3">
      <c r="A2371" s="1" t="s">
        <v>5954</v>
      </c>
      <c r="B2371" s="2">
        <v>45067</v>
      </c>
      <c r="C2371" s="1" t="s">
        <v>6666</v>
      </c>
      <c r="D2371" s="1" t="s">
        <v>46</v>
      </c>
      <c r="E2371">
        <v>2023</v>
      </c>
      <c r="F2371" s="1" t="s">
        <v>658</v>
      </c>
      <c r="G2371" s="1" t="s">
        <v>659</v>
      </c>
      <c r="H2371" s="1" t="s">
        <v>2539</v>
      </c>
      <c r="I2371" s="1" t="s">
        <v>4972</v>
      </c>
      <c r="J2371" s="1" t="s">
        <v>87</v>
      </c>
      <c r="K2371" s="3">
        <v>7.49</v>
      </c>
      <c r="L2371">
        <v>1</v>
      </c>
      <c r="M2371" s="3">
        <v>7.49</v>
      </c>
      <c r="N2371" s="1" t="s">
        <v>6669</v>
      </c>
      <c r="O2371" s="1" t="s">
        <v>37</v>
      </c>
    </row>
    <row r="2372" spans="1:15" x14ac:dyDescent="0.3">
      <c r="A2372" s="1" t="s">
        <v>5955</v>
      </c>
      <c r="B2372" s="2">
        <v>45337</v>
      </c>
      <c r="C2372" s="1" t="s">
        <v>6672</v>
      </c>
      <c r="D2372" s="1" t="s">
        <v>39</v>
      </c>
      <c r="E2372">
        <v>2024</v>
      </c>
      <c r="F2372" s="1" t="s">
        <v>770</v>
      </c>
      <c r="G2372" s="1" t="s">
        <v>771</v>
      </c>
      <c r="H2372" s="1" t="s">
        <v>2174</v>
      </c>
      <c r="I2372" s="1" t="s">
        <v>5746</v>
      </c>
      <c r="J2372" s="1" t="s">
        <v>70</v>
      </c>
      <c r="K2372" s="3">
        <v>7.63</v>
      </c>
      <c r="L2372">
        <v>1</v>
      </c>
      <c r="M2372" s="3">
        <v>7.63</v>
      </c>
      <c r="N2372" s="1" t="s">
        <v>29</v>
      </c>
      <c r="O2372" s="1" t="s">
        <v>80</v>
      </c>
    </row>
    <row r="2373" spans="1:15" x14ac:dyDescent="0.3">
      <c r="A2373" s="1" t="s">
        <v>5956</v>
      </c>
      <c r="B2373" s="2">
        <v>45610</v>
      </c>
      <c r="C2373" s="1" t="s">
        <v>6672</v>
      </c>
      <c r="D2373" s="1" t="s">
        <v>54</v>
      </c>
      <c r="E2373">
        <v>2024</v>
      </c>
      <c r="F2373" s="1" t="s">
        <v>5456</v>
      </c>
      <c r="G2373" s="1" t="s">
        <v>5926</v>
      </c>
      <c r="H2373" s="1" t="s">
        <v>1513</v>
      </c>
      <c r="I2373" s="1" t="s">
        <v>4580</v>
      </c>
      <c r="J2373" s="1" t="s">
        <v>70</v>
      </c>
      <c r="K2373" s="3">
        <v>25.48</v>
      </c>
      <c r="L2373">
        <v>1</v>
      </c>
      <c r="M2373" s="3">
        <v>25.48</v>
      </c>
      <c r="N2373" s="1" t="s">
        <v>21</v>
      </c>
      <c r="O2373" s="1" t="s">
        <v>37</v>
      </c>
    </row>
    <row r="2374" spans="1:15" x14ac:dyDescent="0.3">
      <c r="A2374" s="1" t="s">
        <v>5957</v>
      </c>
      <c r="B2374" s="2">
        <v>45154</v>
      </c>
      <c r="C2374" s="1" t="s">
        <v>6670</v>
      </c>
      <c r="D2374" s="1" t="s">
        <v>90</v>
      </c>
      <c r="E2374">
        <v>2023</v>
      </c>
      <c r="F2374" s="1" t="s">
        <v>873</v>
      </c>
      <c r="G2374" s="1" t="s">
        <v>5336</v>
      </c>
      <c r="H2374" s="1" t="s">
        <v>3962</v>
      </c>
      <c r="I2374" s="1" t="s">
        <v>3963</v>
      </c>
      <c r="J2374" s="1" t="s">
        <v>51</v>
      </c>
      <c r="K2374" s="3">
        <v>18.62</v>
      </c>
      <c r="L2374">
        <v>2</v>
      </c>
      <c r="M2374" s="3">
        <v>37.24</v>
      </c>
      <c r="N2374" s="1" t="s">
        <v>29</v>
      </c>
      <c r="O2374" s="1" t="s">
        <v>37</v>
      </c>
    </row>
    <row r="2375" spans="1:15" x14ac:dyDescent="0.3">
      <c r="A2375" s="1" t="s">
        <v>5958</v>
      </c>
      <c r="B2375" s="2">
        <v>45373</v>
      </c>
      <c r="C2375" s="1" t="s">
        <v>6668</v>
      </c>
      <c r="D2375" s="1" t="s">
        <v>15</v>
      </c>
      <c r="E2375">
        <v>2024</v>
      </c>
      <c r="F2375" s="1" t="s">
        <v>205</v>
      </c>
      <c r="G2375" s="1" t="s">
        <v>1574</v>
      </c>
      <c r="H2375" s="1" t="s">
        <v>1075</v>
      </c>
      <c r="I2375" s="1" t="s">
        <v>5793</v>
      </c>
      <c r="J2375" s="1" t="s">
        <v>87</v>
      </c>
      <c r="K2375" s="3">
        <v>40.090000000000003</v>
      </c>
      <c r="L2375">
        <v>2</v>
      </c>
      <c r="M2375" s="3">
        <v>80.180000000000007</v>
      </c>
      <c r="N2375" s="1" t="s">
        <v>6669</v>
      </c>
      <c r="O2375" s="1" t="s">
        <v>44</v>
      </c>
    </row>
    <row r="2376" spans="1:15" x14ac:dyDescent="0.3">
      <c r="A2376" s="1" t="s">
        <v>5959</v>
      </c>
      <c r="B2376" s="2">
        <v>45299</v>
      </c>
      <c r="C2376" s="1" t="s">
        <v>6667</v>
      </c>
      <c r="D2376" s="1" t="s">
        <v>210</v>
      </c>
      <c r="E2376">
        <v>2024</v>
      </c>
      <c r="F2376" s="1" t="s">
        <v>710</v>
      </c>
      <c r="G2376" s="1" t="s">
        <v>711</v>
      </c>
      <c r="H2376" s="1" t="s">
        <v>197</v>
      </c>
      <c r="I2376" s="1" t="s">
        <v>3070</v>
      </c>
      <c r="J2376" s="1" t="s">
        <v>20</v>
      </c>
      <c r="K2376" s="3">
        <v>43.59</v>
      </c>
      <c r="L2376">
        <v>5</v>
      </c>
      <c r="M2376" s="3">
        <v>217.95</v>
      </c>
      <c r="N2376" s="1" t="s">
        <v>6669</v>
      </c>
      <c r="O2376" s="1" t="s">
        <v>37</v>
      </c>
    </row>
    <row r="2377" spans="1:15" x14ac:dyDescent="0.3">
      <c r="A2377" s="1" t="s">
        <v>5960</v>
      </c>
      <c r="B2377" s="2">
        <v>45478</v>
      </c>
      <c r="C2377" s="1" t="s">
        <v>6668</v>
      </c>
      <c r="D2377" s="1" t="s">
        <v>32</v>
      </c>
      <c r="E2377">
        <v>2024</v>
      </c>
      <c r="F2377" s="1" t="s">
        <v>626</v>
      </c>
      <c r="G2377" s="1" t="s">
        <v>627</v>
      </c>
      <c r="H2377" s="1" t="s">
        <v>4166</v>
      </c>
      <c r="I2377" s="1" t="s">
        <v>4167</v>
      </c>
      <c r="J2377" s="1" t="s">
        <v>70</v>
      </c>
      <c r="K2377" s="3">
        <v>46.27</v>
      </c>
      <c r="L2377">
        <v>5</v>
      </c>
      <c r="M2377" s="3">
        <v>231.35</v>
      </c>
      <c r="N2377" s="1" t="s">
        <v>88</v>
      </c>
      <c r="O2377" s="1" t="s">
        <v>193</v>
      </c>
    </row>
    <row r="2378" spans="1:15" x14ac:dyDescent="0.3">
      <c r="A2378" s="1" t="s">
        <v>5961</v>
      </c>
      <c r="B2378" s="2">
        <v>45713</v>
      </c>
      <c r="C2378" s="1" t="s">
        <v>6671</v>
      </c>
      <c r="D2378" s="1" t="s">
        <v>39</v>
      </c>
      <c r="E2378">
        <v>2025</v>
      </c>
      <c r="F2378" s="1" t="s">
        <v>499</v>
      </c>
      <c r="G2378" s="1" t="s">
        <v>5026</v>
      </c>
      <c r="H2378" s="1" t="s">
        <v>826</v>
      </c>
      <c r="I2378" s="1" t="s">
        <v>827</v>
      </c>
      <c r="J2378" s="1" t="s">
        <v>70</v>
      </c>
      <c r="K2378" s="3">
        <v>24.74</v>
      </c>
      <c r="L2378">
        <v>3</v>
      </c>
      <c r="M2378" s="3">
        <v>74.22</v>
      </c>
      <c r="N2378" s="1" t="s">
        <v>21</v>
      </c>
      <c r="O2378" s="1" t="s">
        <v>95</v>
      </c>
    </row>
    <row r="2379" spans="1:15" x14ac:dyDescent="0.3">
      <c r="A2379" s="1" t="s">
        <v>5962</v>
      </c>
      <c r="B2379" s="2">
        <v>45154</v>
      </c>
      <c r="C2379" s="1" t="s">
        <v>6670</v>
      </c>
      <c r="D2379" s="1" t="s">
        <v>90</v>
      </c>
      <c r="E2379">
        <v>2023</v>
      </c>
      <c r="F2379" s="1" t="s">
        <v>108</v>
      </c>
      <c r="G2379" s="1" t="s">
        <v>109</v>
      </c>
      <c r="H2379" s="1" t="s">
        <v>3343</v>
      </c>
      <c r="I2379" s="1" t="s">
        <v>5963</v>
      </c>
      <c r="J2379" s="1" t="s">
        <v>87</v>
      </c>
      <c r="K2379" s="3">
        <v>21.52</v>
      </c>
      <c r="L2379">
        <v>1</v>
      </c>
      <c r="M2379" s="3">
        <v>21.52</v>
      </c>
      <c r="N2379" s="1" t="s">
        <v>21</v>
      </c>
      <c r="O2379" s="1" t="s">
        <v>30</v>
      </c>
    </row>
    <row r="2380" spans="1:15" x14ac:dyDescent="0.3">
      <c r="A2380" s="1" t="s">
        <v>5964</v>
      </c>
      <c r="B2380" s="2">
        <v>45699</v>
      </c>
      <c r="C2380" s="1" t="s">
        <v>6671</v>
      </c>
      <c r="D2380" s="1" t="s">
        <v>39</v>
      </c>
      <c r="E2380">
        <v>2025</v>
      </c>
      <c r="F2380" s="1" t="s">
        <v>463</v>
      </c>
      <c r="G2380" s="1" t="s">
        <v>3228</v>
      </c>
      <c r="H2380" s="1" t="s">
        <v>4106</v>
      </c>
      <c r="I2380" s="1" t="s">
        <v>4107</v>
      </c>
      <c r="J2380" s="1" t="s">
        <v>87</v>
      </c>
      <c r="K2380" s="3">
        <v>44.06</v>
      </c>
      <c r="L2380">
        <v>1</v>
      </c>
      <c r="M2380" s="3">
        <v>44.06</v>
      </c>
      <c r="N2380" s="1" t="s">
        <v>21</v>
      </c>
      <c r="O2380" s="1" t="s">
        <v>193</v>
      </c>
    </row>
    <row r="2381" spans="1:15" x14ac:dyDescent="0.3">
      <c r="A2381" s="1" t="s">
        <v>5965</v>
      </c>
      <c r="B2381" s="2">
        <v>45417</v>
      </c>
      <c r="C2381" s="1" t="s">
        <v>6666</v>
      </c>
      <c r="D2381" s="1" t="s">
        <v>46</v>
      </c>
      <c r="E2381">
        <v>2024</v>
      </c>
      <c r="F2381" s="1" t="s">
        <v>91</v>
      </c>
      <c r="G2381" s="1" t="s">
        <v>92</v>
      </c>
      <c r="H2381" s="1" t="s">
        <v>1557</v>
      </c>
      <c r="I2381" s="1" t="s">
        <v>3500</v>
      </c>
      <c r="J2381" s="1" t="s">
        <v>87</v>
      </c>
      <c r="K2381" s="3">
        <v>6.63</v>
      </c>
      <c r="L2381">
        <v>2</v>
      </c>
      <c r="M2381" s="3">
        <v>13.26</v>
      </c>
      <c r="N2381" s="1" t="s">
        <v>21</v>
      </c>
      <c r="O2381" s="1" t="s">
        <v>22</v>
      </c>
    </row>
    <row r="2382" spans="1:15" x14ac:dyDescent="0.3">
      <c r="A2382" s="1" t="s">
        <v>5966</v>
      </c>
      <c r="B2382" s="2">
        <v>44837</v>
      </c>
      <c r="C2382" s="1" t="s">
        <v>6667</v>
      </c>
      <c r="D2382" s="1" t="s">
        <v>133</v>
      </c>
      <c r="E2382">
        <v>2022</v>
      </c>
      <c r="F2382" s="1" t="s">
        <v>616</v>
      </c>
      <c r="G2382" s="1" t="s">
        <v>3545</v>
      </c>
      <c r="H2382" s="1" t="s">
        <v>4441</v>
      </c>
      <c r="I2382" s="1" t="s">
        <v>4442</v>
      </c>
      <c r="J2382" s="1" t="s">
        <v>20</v>
      </c>
      <c r="K2382" s="3">
        <v>8.9</v>
      </c>
      <c r="L2382">
        <v>4</v>
      </c>
      <c r="M2382" s="3">
        <v>35.6</v>
      </c>
      <c r="N2382" s="1" t="s">
        <v>6669</v>
      </c>
      <c r="O2382" s="1" t="s">
        <v>193</v>
      </c>
    </row>
    <row r="2383" spans="1:15" x14ac:dyDescent="0.3">
      <c r="A2383" s="1" t="s">
        <v>5967</v>
      </c>
      <c r="B2383" s="2">
        <v>45135</v>
      </c>
      <c r="C2383" s="1" t="s">
        <v>6668</v>
      </c>
      <c r="D2383" s="1" t="s">
        <v>32</v>
      </c>
      <c r="E2383">
        <v>2023</v>
      </c>
      <c r="F2383" s="1" t="s">
        <v>3330</v>
      </c>
      <c r="G2383" s="1" t="s">
        <v>3331</v>
      </c>
      <c r="H2383" s="1" t="s">
        <v>2872</v>
      </c>
      <c r="I2383" s="1" t="s">
        <v>3826</v>
      </c>
      <c r="J2383" s="1" t="s">
        <v>51</v>
      </c>
      <c r="K2383" s="3">
        <v>11.63</v>
      </c>
      <c r="L2383">
        <v>2</v>
      </c>
      <c r="M2383" s="3">
        <v>23.26</v>
      </c>
      <c r="N2383" s="1" t="s">
        <v>88</v>
      </c>
      <c r="O2383" s="1" t="s">
        <v>52</v>
      </c>
    </row>
    <row r="2384" spans="1:15" x14ac:dyDescent="0.3">
      <c r="A2384" s="1" t="s">
        <v>5968</v>
      </c>
      <c r="B2384" s="2">
        <v>45201</v>
      </c>
      <c r="C2384" s="1" t="s">
        <v>6667</v>
      </c>
      <c r="D2384" s="1" t="s">
        <v>133</v>
      </c>
      <c r="E2384">
        <v>2023</v>
      </c>
      <c r="F2384" s="1" t="s">
        <v>1254</v>
      </c>
      <c r="G2384" s="1" t="s">
        <v>1255</v>
      </c>
      <c r="H2384" s="1" t="s">
        <v>2872</v>
      </c>
      <c r="I2384" s="1" t="s">
        <v>3488</v>
      </c>
      <c r="J2384" s="1" t="s">
        <v>70</v>
      </c>
      <c r="K2384" s="3">
        <v>46.25</v>
      </c>
      <c r="L2384">
        <v>2</v>
      </c>
      <c r="M2384" s="3">
        <v>92.5</v>
      </c>
      <c r="N2384" s="1" t="s">
        <v>21</v>
      </c>
      <c r="O2384" s="1" t="s">
        <v>37</v>
      </c>
    </row>
    <row r="2385" spans="1:15" x14ac:dyDescent="0.3">
      <c r="A2385" s="1" t="s">
        <v>5969</v>
      </c>
      <c r="B2385" s="2">
        <v>45565</v>
      </c>
      <c r="C2385" s="1" t="s">
        <v>6667</v>
      </c>
      <c r="D2385" s="1" t="s">
        <v>60</v>
      </c>
      <c r="E2385">
        <v>2024</v>
      </c>
      <c r="F2385" s="1" t="s">
        <v>169</v>
      </c>
      <c r="G2385" s="1" t="s">
        <v>4404</v>
      </c>
      <c r="H2385" s="1" t="s">
        <v>345</v>
      </c>
      <c r="I2385" s="1" t="s">
        <v>346</v>
      </c>
      <c r="J2385" s="1" t="s">
        <v>70</v>
      </c>
      <c r="K2385" s="3">
        <v>43.98</v>
      </c>
      <c r="L2385">
        <v>3</v>
      </c>
      <c r="M2385" s="3">
        <v>131.94</v>
      </c>
      <c r="N2385" s="1" t="s">
        <v>21</v>
      </c>
      <c r="O2385" s="1" t="s">
        <v>22</v>
      </c>
    </row>
    <row r="2386" spans="1:15" x14ac:dyDescent="0.3">
      <c r="A2386" s="1" t="s">
        <v>5970</v>
      </c>
      <c r="B2386" s="2">
        <v>45689</v>
      </c>
      <c r="C2386" s="1" t="s">
        <v>6673</v>
      </c>
      <c r="D2386" s="1" t="s">
        <v>39</v>
      </c>
      <c r="E2386">
        <v>2025</v>
      </c>
      <c r="F2386" s="1" t="s">
        <v>859</v>
      </c>
      <c r="G2386" s="1" t="s">
        <v>860</v>
      </c>
      <c r="H2386" s="1" t="s">
        <v>4504</v>
      </c>
      <c r="I2386" s="1" t="s">
        <v>4505</v>
      </c>
      <c r="J2386" s="1" t="s">
        <v>20</v>
      </c>
      <c r="K2386" s="3">
        <v>42.45</v>
      </c>
      <c r="L2386">
        <v>3</v>
      </c>
      <c r="M2386" s="3">
        <v>127.35</v>
      </c>
      <c r="N2386" s="1" t="s">
        <v>29</v>
      </c>
      <c r="O2386" s="1" t="s">
        <v>30</v>
      </c>
    </row>
    <row r="2387" spans="1:15" x14ac:dyDescent="0.3">
      <c r="A2387" s="1" t="s">
        <v>5971</v>
      </c>
      <c r="B2387" s="2">
        <v>45018</v>
      </c>
      <c r="C2387" s="1" t="s">
        <v>6666</v>
      </c>
      <c r="D2387" s="1" t="s">
        <v>82</v>
      </c>
      <c r="E2387">
        <v>2023</v>
      </c>
      <c r="F2387" s="1" t="s">
        <v>2317</v>
      </c>
      <c r="G2387" s="1" t="s">
        <v>2318</v>
      </c>
      <c r="H2387" s="1" t="s">
        <v>5972</v>
      </c>
      <c r="I2387" s="1" t="s">
        <v>5973</v>
      </c>
      <c r="J2387" s="1" t="s">
        <v>51</v>
      </c>
      <c r="K2387" s="3">
        <v>35.81</v>
      </c>
      <c r="L2387">
        <v>4</v>
      </c>
      <c r="M2387" s="3">
        <v>143.24</v>
      </c>
      <c r="N2387" s="1" t="s">
        <v>29</v>
      </c>
      <c r="O2387" s="1" t="s">
        <v>22</v>
      </c>
    </row>
    <row r="2388" spans="1:15" x14ac:dyDescent="0.3">
      <c r="A2388" s="1" t="s">
        <v>5974</v>
      </c>
      <c r="B2388" s="2">
        <v>45598</v>
      </c>
      <c r="C2388" s="1" t="s">
        <v>6673</v>
      </c>
      <c r="D2388" s="1" t="s">
        <v>54</v>
      </c>
      <c r="E2388">
        <v>2024</v>
      </c>
      <c r="F2388" s="1" t="s">
        <v>636</v>
      </c>
      <c r="G2388" s="1" t="s">
        <v>1213</v>
      </c>
      <c r="H2388" s="1" t="s">
        <v>4220</v>
      </c>
      <c r="I2388" s="1" t="s">
        <v>4221</v>
      </c>
      <c r="J2388" s="1" t="s">
        <v>87</v>
      </c>
      <c r="K2388" s="3">
        <v>20.34</v>
      </c>
      <c r="L2388">
        <v>1</v>
      </c>
      <c r="M2388" s="3">
        <v>20.34</v>
      </c>
      <c r="N2388" s="1" t="s">
        <v>21</v>
      </c>
      <c r="O2388" s="1" t="s">
        <v>37</v>
      </c>
    </row>
    <row r="2389" spans="1:15" x14ac:dyDescent="0.3">
      <c r="A2389" s="1" t="s">
        <v>5975</v>
      </c>
      <c r="B2389" s="2">
        <v>45095</v>
      </c>
      <c r="C2389" s="1" t="s">
        <v>6666</v>
      </c>
      <c r="D2389" s="1" t="s">
        <v>24</v>
      </c>
      <c r="E2389">
        <v>2023</v>
      </c>
      <c r="F2389" s="1" t="s">
        <v>2327</v>
      </c>
      <c r="G2389" s="1" t="s">
        <v>4146</v>
      </c>
      <c r="H2389" s="1" t="s">
        <v>42</v>
      </c>
      <c r="I2389" s="1" t="s">
        <v>5976</v>
      </c>
      <c r="J2389" s="1" t="s">
        <v>87</v>
      </c>
      <c r="K2389" s="3">
        <v>15.19</v>
      </c>
      <c r="L2389">
        <v>4</v>
      </c>
      <c r="M2389" s="3">
        <v>60.76</v>
      </c>
      <c r="N2389" s="1" t="s">
        <v>29</v>
      </c>
      <c r="O2389" s="1" t="s">
        <v>30</v>
      </c>
    </row>
    <row r="2390" spans="1:15" x14ac:dyDescent="0.3">
      <c r="A2390" s="1" t="s">
        <v>5977</v>
      </c>
      <c r="B2390" s="2">
        <v>44944</v>
      </c>
      <c r="C2390" s="1" t="s">
        <v>6670</v>
      </c>
      <c r="D2390" s="1" t="s">
        <v>210</v>
      </c>
      <c r="E2390">
        <v>2023</v>
      </c>
      <c r="F2390" s="1" t="s">
        <v>1405</v>
      </c>
      <c r="G2390" s="1" t="s">
        <v>1406</v>
      </c>
      <c r="H2390" s="1" t="s">
        <v>984</v>
      </c>
      <c r="I2390" s="1" t="s">
        <v>985</v>
      </c>
      <c r="J2390" s="1" t="s">
        <v>70</v>
      </c>
      <c r="K2390" s="3">
        <v>49.05</v>
      </c>
      <c r="L2390">
        <v>4</v>
      </c>
      <c r="M2390" s="3">
        <v>196.2</v>
      </c>
      <c r="N2390" s="1" t="s">
        <v>6669</v>
      </c>
      <c r="O2390" s="1" t="s">
        <v>22</v>
      </c>
    </row>
    <row r="2391" spans="1:15" x14ac:dyDescent="0.3">
      <c r="A2391" s="1" t="s">
        <v>5978</v>
      </c>
      <c r="B2391" s="2">
        <v>45325</v>
      </c>
      <c r="C2391" s="1" t="s">
        <v>6673</v>
      </c>
      <c r="D2391" s="1" t="s">
        <v>39</v>
      </c>
      <c r="E2391">
        <v>2024</v>
      </c>
      <c r="F2391" s="1" t="s">
        <v>898</v>
      </c>
      <c r="G2391" s="1" t="s">
        <v>899</v>
      </c>
      <c r="H2391" s="1" t="s">
        <v>5708</v>
      </c>
      <c r="I2391" s="1" t="s">
        <v>5979</v>
      </c>
      <c r="J2391" s="1" t="s">
        <v>87</v>
      </c>
      <c r="K2391" s="3">
        <v>12</v>
      </c>
      <c r="L2391">
        <v>3</v>
      </c>
      <c r="M2391" s="3">
        <v>36</v>
      </c>
      <c r="N2391" s="1" t="s">
        <v>21</v>
      </c>
      <c r="O2391" s="1" t="s">
        <v>30</v>
      </c>
    </row>
    <row r="2392" spans="1:15" x14ac:dyDescent="0.3">
      <c r="A2392" s="1" t="s">
        <v>5980</v>
      </c>
      <c r="B2392" s="2">
        <v>45432</v>
      </c>
      <c r="C2392" s="1" t="s">
        <v>6667</v>
      </c>
      <c r="D2392" s="1" t="s">
        <v>46</v>
      </c>
      <c r="E2392">
        <v>2024</v>
      </c>
      <c r="F2392" s="1" t="s">
        <v>3706</v>
      </c>
      <c r="G2392" s="1" t="s">
        <v>3707</v>
      </c>
      <c r="H2392" s="1" t="s">
        <v>375</v>
      </c>
      <c r="I2392" s="1" t="s">
        <v>376</v>
      </c>
      <c r="J2392" s="1" t="s">
        <v>70</v>
      </c>
      <c r="K2392" s="3">
        <v>12.77</v>
      </c>
      <c r="L2392">
        <v>3</v>
      </c>
      <c r="M2392" s="3">
        <v>38.31</v>
      </c>
      <c r="N2392" s="1" t="s">
        <v>21</v>
      </c>
      <c r="O2392" s="1" t="s">
        <v>80</v>
      </c>
    </row>
    <row r="2393" spans="1:15" x14ac:dyDescent="0.3">
      <c r="A2393" s="1" t="s">
        <v>5981</v>
      </c>
      <c r="B2393" s="2">
        <v>45566</v>
      </c>
      <c r="C2393" s="1" t="s">
        <v>6671</v>
      </c>
      <c r="D2393" s="1" t="s">
        <v>133</v>
      </c>
      <c r="E2393">
        <v>2024</v>
      </c>
      <c r="F2393" s="1" t="s">
        <v>4813</v>
      </c>
      <c r="G2393" s="1" t="s">
        <v>4814</v>
      </c>
      <c r="H2393" s="1" t="s">
        <v>1024</v>
      </c>
      <c r="I2393" s="1" t="s">
        <v>1904</v>
      </c>
      <c r="J2393" s="1" t="s">
        <v>87</v>
      </c>
      <c r="K2393" s="3">
        <v>27.31</v>
      </c>
      <c r="L2393">
        <v>2</v>
      </c>
      <c r="M2393" s="3">
        <v>54.62</v>
      </c>
      <c r="N2393" s="1" t="s">
        <v>6669</v>
      </c>
      <c r="O2393" s="1" t="s">
        <v>37</v>
      </c>
    </row>
    <row r="2394" spans="1:15" x14ac:dyDescent="0.3">
      <c r="A2394" s="1" t="s">
        <v>5982</v>
      </c>
      <c r="B2394" s="2">
        <v>45729</v>
      </c>
      <c r="C2394" s="1" t="s">
        <v>6672</v>
      </c>
      <c r="D2394" s="1" t="s">
        <v>15</v>
      </c>
      <c r="E2394">
        <v>2025</v>
      </c>
      <c r="F2394" s="1" t="s">
        <v>1637</v>
      </c>
      <c r="G2394" s="1" t="s">
        <v>1638</v>
      </c>
      <c r="H2394" s="1" t="s">
        <v>2382</v>
      </c>
      <c r="I2394" s="1" t="s">
        <v>4535</v>
      </c>
      <c r="J2394" s="1" t="s">
        <v>20</v>
      </c>
      <c r="K2394" s="3">
        <v>12.56</v>
      </c>
      <c r="L2394">
        <v>3</v>
      </c>
      <c r="M2394" s="3">
        <v>37.68</v>
      </c>
      <c r="N2394" s="1" t="s">
        <v>21</v>
      </c>
      <c r="O2394" s="1" t="s">
        <v>22</v>
      </c>
    </row>
    <row r="2395" spans="1:15" x14ac:dyDescent="0.3">
      <c r="A2395" s="1" t="s">
        <v>5983</v>
      </c>
      <c r="B2395" s="2">
        <v>45011</v>
      </c>
      <c r="C2395" s="1" t="s">
        <v>6666</v>
      </c>
      <c r="D2395" s="1" t="s">
        <v>15</v>
      </c>
      <c r="E2395">
        <v>2023</v>
      </c>
      <c r="F2395" s="1" t="s">
        <v>2972</v>
      </c>
      <c r="G2395" s="1" t="s">
        <v>2973</v>
      </c>
      <c r="H2395" s="1" t="s">
        <v>811</v>
      </c>
      <c r="I2395" s="1" t="s">
        <v>5159</v>
      </c>
      <c r="J2395" s="1" t="s">
        <v>20</v>
      </c>
      <c r="K2395" s="3">
        <v>17.37</v>
      </c>
      <c r="L2395">
        <v>1</v>
      </c>
      <c r="M2395" s="3">
        <v>17.37</v>
      </c>
      <c r="N2395" s="1" t="s">
        <v>21</v>
      </c>
      <c r="O2395" s="1" t="s">
        <v>95</v>
      </c>
    </row>
    <row r="2396" spans="1:15" x14ac:dyDescent="0.3">
      <c r="A2396" s="1" t="s">
        <v>5984</v>
      </c>
      <c r="B2396" s="2">
        <v>44951</v>
      </c>
      <c r="C2396" s="1" t="s">
        <v>6670</v>
      </c>
      <c r="D2396" s="1" t="s">
        <v>210</v>
      </c>
      <c r="E2396">
        <v>2023</v>
      </c>
      <c r="F2396" s="1" t="s">
        <v>1095</v>
      </c>
      <c r="G2396" s="1" t="s">
        <v>1151</v>
      </c>
      <c r="H2396" s="1" t="s">
        <v>4132</v>
      </c>
      <c r="I2396" s="1" t="s">
        <v>4133</v>
      </c>
      <c r="J2396" s="1" t="s">
        <v>20</v>
      </c>
      <c r="K2396" s="3">
        <v>27.61</v>
      </c>
      <c r="L2396">
        <v>4</v>
      </c>
      <c r="M2396" s="3">
        <v>110.44</v>
      </c>
      <c r="N2396" s="1" t="s">
        <v>6669</v>
      </c>
      <c r="O2396" s="1" t="s">
        <v>30</v>
      </c>
    </row>
    <row r="2397" spans="1:15" x14ac:dyDescent="0.3">
      <c r="A2397" s="1" t="s">
        <v>5985</v>
      </c>
      <c r="B2397" s="2">
        <v>44916</v>
      </c>
      <c r="C2397" s="1" t="s">
        <v>6670</v>
      </c>
      <c r="D2397" s="1" t="s">
        <v>107</v>
      </c>
      <c r="E2397">
        <v>2022</v>
      </c>
      <c r="F2397" s="1" t="s">
        <v>5537</v>
      </c>
      <c r="G2397" s="1" t="s">
        <v>5538</v>
      </c>
      <c r="H2397" s="1" t="s">
        <v>2053</v>
      </c>
      <c r="I2397" s="1" t="s">
        <v>5986</v>
      </c>
      <c r="J2397" s="1" t="s">
        <v>51</v>
      </c>
      <c r="K2397" s="3">
        <v>15.39</v>
      </c>
      <c r="L2397">
        <v>5</v>
      </c>
      <c r="M2397" s="3">
        <v>76.95</v>
      </c>
      <c r="N2397" s="1" t="s">
        <v>6669</v>
      </c>
      <c r="O2397" s="1" t="s">
        <v>22</v>
      </c>
    </row>
    <row r="2398" spans="1:15" x14ac:dyDescent="0.3">
      <c r="A2398" s="1" t="s">
        <v>5987</v>
      </c>
      <c r="B2398" s="2">
        <v>45299</v>
      </c>
      <c r="C2398" s="1" t="s">
        <v>6667</v>
      </c>
      <c r="D2398" s="1" t="s">
        <v>210</v>
      </c>
      <c r="E2398">
        <v>2024</v>
      </c>
      <c r="F2398" s="1" t="s">
        <v>2206</v>
      </c>
      <c r="G2398" s="1" t="s">
        <v>2207</v>
      </c>
      <c r="H2398" s="1" t="s">
        <v>4269</v>
      </c>
      <c r="I2398" s="1" t="s">
        <v>4270</v>
      </c>
      <c r="J2398" s="1" t="s">
        <v>87</v>
      </c>
      <c r="K2398" s="3">
        <v>45.21</v>
      </c>
      <c r="L2398">
        <v>5</v>
      </c>
      <c r="M2398" s="3">
        <v>226.05</v>
      </c>
      <c r="N2398" s="1" t="s">
        <v>29</v>
      </c>
      <c r="O2398" s="1" t="s">
        <v>44</v>
      </c>
    </row>
    <row r="2399" spans="1:15" x14ac:dyDescent="0.3">
      <c r="A2399" s="1" t="s">
        <v>5988</v>
      </c>
      <c r="B2399" s="2">
        <v>45156</v>
      </c>
      <c r="C2399" s="1" t="s">
        <v>6668</v>
      </c>
      <c r="D2399" s="1" t="s">
        <v>90</v>
      </c>
      <c r="E2399">
        <v>2023</v>
      </c>
      <c r="F2399" s="1" t="s">
        <v>3238</v>
      </c>
      <c r="G2399" s="1" t="s">
        <v>3239</v>
      </c>
      <c r="H2399" s="1" t="s">
        <v>176</v>
      </c>
      <c r="I2399" s="1" t="s">
        <v>3229</v>
      </c>
      <c r="J2399" s="1" t="s">
        <v>20</v>
      </c>
      <c r="K2399" s="3">
        <v>24.43</v>
      </c>
      <c r="L2399">
        <v>3</v>
      </c>
      <c r="M2399" s="3">
        <v>73.290000000000006</v>
      </c>
      <c r="N2399" s="1" t="s">
        <v>6669</v>
      </c>
      <c r="O2399" s="1" t="s">
        <v>37</v>
      </c>
    </row>
    <row r="2400" spans="1:15" x14ac:dyDescent="0.3">
      <c r="A2400" s="1" t="s">
        <v>5989</v>
      </c>
      <c r="B2400" s="2">
        <v>45683</v>
      </c>
      <c r="C2400" s="1" t="s">
        <v>6666</v>
      </c>
      <c r="D2400" s="1" t="s">
        <v>210</v>
      </c>
      <c r="E2400">
        <v>2025</v>
      </c>
      <c r="F2400" s="1" t="s">
        <v>2028</v>
      </c>
      <c r="G2400" s="1" t="s">
        <v>2029</v>
      </c>
      <c r="H2400" s="1" t="s">
        <v>518</v>
      </c>
      <c r="I2400" s="1" t="s">
        <v>916</v>
      </c>
      <c r="J2400" s="1" t="s">
        <v>87</v>
      </c>
      <c r="K2400" s="3">
        <v>27.36</v>
      </c>
      <c r="L2400">
        <v>3</v>
      </c>
      <c r="M2400" s="3">
        <v>82.08</v>
      </c>
      <c r="N2400" s="1" t="s">
        <v>6669</v>
      </c>
      <c r="O2400" s="1" t="s">
        <v>30</v>
      </c>
    </row>
    <row r="2401" spans="1:15" x14ac:dyDescent="0.3">
      <c r="A2401" s="1" t="s">
        <v>5990</v>
      </c>
      <c r="B2401" s="2">
        <v>44993</v>
      </c>
      <c r="C2401" s="1" t="s">
        <v>6670</v>
      </c>
      <c r="D2401" s="1" t="s">
        <v>15</v>
      </c>
      <c r="E2401">
        <v>2023</v>
      </c>
      <c r="F2401" s="1" t="s">
        <v>433</v>
      </c>
      <c r="G2401" s="1" t="s">
        <v>5991</v>
      </c>
      <c r="H2401" s="1" t="s">
        <v>1085</v>
      </c>
      <c r="I2401" s="1" t="s">
        <v>5992</v>
      </c>
      <c r="J2401" s="1" t="s">
        <v>70</v>
      </c>
      <c r="K2401" s="3">
        <v>26.45</v>
      </c>
      <c r="L2401">
        <v>3</v>
      </c>
      <c r="M2401" s="3">
        <v>79.349999999999994</v>
      </c>
      <c r="N2401" s="1" t="s">
        <v>88</v>
      </c>
      <c r="O2401" s="1" t="s">
        <v>30</v>
      </c>
    </row>
    <row r="2402" spans="1:15" x14ac:dyDescent="0.3">
      <c r="A2402" s="1" t="s">
        <v>5993</v>
      </c>
      <c r="B2402" s="2">
        <v>45503</v>
      </c>
      <c r="C2402" s="1" t="s">
        <v>6671</v>
      </c>
      <c r="D2402" s="1" t="s">
        <v>32</v>
      </c>
      <c r="E2402">
        <v>2024</v>
      </c>
      <c r="F2402" s="1" t="s">
        <v>3924</v>
      </c>
      <c r="G2402" s="1" t="s">
        <v>3925</v>
      </c>
      <c r="H2402" s="1" t="s">
        <v>2213</v>
      </c>
      <c r="I2402" s="1" t="s">
        <v>3431</v>
      </c>
      <c r="J2402" s="1" t="s">
        <v>20</v>
      </c>
      <c r="K2402" s="3">
        <v>36.770000000000003</v>
      </c>
      <c r="L2402">
        <v>5</v>
      </c>
      <c r="M2402" s="3">
        <v>183.85</v>
      </c>
      <c r="N2402" s="1" t="s">
        <v>88</v>
      </c>
      <c r="O2402" s="1" t="s">
        <v>193</v>
      </c>
    </row>
    <row r="2403" spans="1:15" x14ac:dyDescent="0.3">
      <c r="A2403" s="1" t="s">
        <v>5994</v>
      </c>
      <c r="B2403" s="2">
        <v>44982</v>
      </c>
      <c r="C2403" s="1" t="s">
        <v>6673</v>
      </c>
      <c r="D2403" s="1" t="s">
        <v>39</v>
      </c>
      <c r="E2403">
        <v>2023</v>
      </c>
      <c r="F2403" s="1" t="s">
        <v>5995</v>
      </c>
      <c r="G2403" s="1" t="s">
        <v>5996</v>
      </c>
      <c r="H2403" s="1" t="s">
        <v>1277</v>
      </c>
      <c r="I2403" s="1" t="s">
        <v>1278</v>
      </c>
      <c r="J2403" s="1" t="s">
        <v>20</v>
      </c>
      <c r="K2403" s="3">
        <v>21.03</v>
      </c>
      <c r="L2403">
        <v>4</v>
      </c>
      <c r="M2403" s="3">
        <v>84.12</v>
      </c>
      <c r="N2403" s="1" t="s">
        <v>21</v>
      </c>
      <c r="O2403" s="1" t="s">
        <v>193</v>
      </c>
    </row>
    <row r="2404" spans="1:15" x14ac:dyDescent="0.3">
      <c r="A2404" s="1" t="s">
        <v>5997</v>
      </c>
      <c r="B2404" s="2">
        <v>44890</v>
      </c>
      <c r="C2404" s="1" t="s">
        <v>6668</v>
      </c>
      <c r="D2404" s="1" t="s">
        <v>54</v>
      </c>
      <c r="E2404">
        <v>2022</v>
      </c>
      <c r="F2404" s="1" t="s">
        <v>1691</v>
      </c>
      <c r="G2404" s="1" t="s">
        <v>3674</v>
      </c>
      <c r="H2404" s="1" t="s">
        <v>93</v>
      </c>
      <c r="I2404" s="1" t="s">
        <v>3844</v>
      </c>
      <c r="J2404" s="1" t="s">
        <v>70</v>
      </c>
      <c r="K2404" s="3">
        <v>35.020000000000003</v>
      </c>
      <c r="L2404">
        <v>5</v>
      </c>
      <c r="M2404" s="3">
        <v>175.1</v>
      </c>
      <c r="N2404" s="1" t="s">
        <v>21</v>
      </c>
      <c r="O2404" s="1" t="s">
        <v>37</v>
      </c>
    </row>
    <row r="2405" spans="1:15" x14ac:dyDescent="0.3">
      <c r="A2405" s="1" t="s">
        <v>5998</v>
      </c>
      <c r="B2405" s="2">
        <v>45556</v>
      </c>
      <c r="C2405" s="1" t="s">
        <v>6673</v>
      </c>
      <c r="D2405" s="1" t="s">
        <v>60</v>
      </c>
      <c r="E2405">
        <v>2024</v>
      </c>
      <c r="F2405" s="1" t="s">
        <v>4028</v>
      </c>
      <c r="G2405" s="1" t="s">
        <v>4029</v>
      </c>
      <c r="H2405" s="1" t="s">
        <v>1613</v>
      </c>
      <c r="I2405" s="1" t="s">
        <v>2442</v>
      </c>
      <c r="J2405" s="1" t="s">
        <v>70</v>
      </c>
      <c r="K2405" s="3">
        <v>14.32</v>
      </c>
      <c r="L2405">
        <v>3</v>
      </c>
      <c r="M2405" s="3">
        <v>42.96</v>
      </c>
      <c r="N2405" s="1" t="s">
        <v>88</v>
      </c>
      <c r="O2405" s="1" t="s">
        <v>193</v>
      </c>
    </row>
    <row r="2406" spans="1:15" x14ac:dyDescent="0.3">
      <c r="A2406" s="1" t="s">
        <v>5999</v>
      </c>
      <c r="B2406" s="2">
        <v>45290</v>
      </c>
      <c r="C2406" s="1" t="s">
        <v>6673</v>
      </c>
      <c r="D2406" s="1" t="s">
        <v>107</v>
      </c>
      <c r="E2406">
        <v>2023</v>
      </c>
      <c r="F2406" s="1" t="s">
        <v>511</v>
      </c>
      <c r="G2406" s="1" t="s">
        <v>1364</v>
      </c>
      <c r="H2406" s="1" t="s">
        <v>2796</v>
      </c>
      <c r="I2406" s="1" t="s">
        <v>4314</v>
      </c>
      <c r="J2406" s="1" t="s">
        <v>20</v>
      </c>
      <c r="K2406" s="3">
        <v>31.98</v>
      </c>
      <c r="L2406">
        <v>2</v>
      </c>
      <c r="M2406" s="3">
        <v>63.96</v>
      </c>
      <c r="N2406" s="1" t="s">
        <v>29</v>
      </c>
      <c r="O2406" s="1" t="s">
        <v>37</v>
      </c>
    </row>
    <row r="2407" spans="1:15" x14ac:dyDescent="0.3">
      <c r="A2407" s="1" t="s">
        <v>6000</v>
      </c>
      <c r="B2407" s="2">
        <v>45663</v>
      </c>
      <c r="C2407" s="1" t="s">
        <v>6667</v>
      </c>
      <c r="D2407" s="1" t="s">
        <v>210</v>
      </c>
      <c r="E2407">
        <v>2025</v>
      </c>
      <c r="F2407" s="1" t="s">
        <v>2345</v>
      </c>
      <c r="G2407" s="1" t="s">
        <v>2346</v>
      </c>
      <c r="H2407" s="1" t="s">
        <v>3791</v>
      </c>
      <c r="I2407" s="1" t="s">
        <v>3792</v>
      </c>
      <c r="J2407" s="1" t="s">
        <v>20</v>
      </c>
      <c r="K2407" s="3">
        <v>43.58</v>
      </c>
      <c r="L2407">
        <v>1</v>
      </c>
      <c r="M2407" s="3">
        <v>43.58</v>
      </c>
      <c r="N2407" s="1" t="s">
        <v>6669</v>
      </c>
      <c r="O2407" s="1" t="s">
        <v>30</v>
      </c>
    </row>
    <row r="2408" spans="1:15" x14ac:dyDescent="0.3">
      <c r="A2408" s="1" t="s">
        <v>6001</v>
      </c>
      <c r="B2408" s="2">
        <v>45710</v>
      </c>
      <c r="C2408" s="1" t="s">
        <v>6673</v>
      </c>
      <c r="D2408" s="1" t="s">
        <v>39</v>
      </c>
      <c r="E2408">
        <v>2025</v>
      </c>
      <c r="F2408" s="1" t="s">
        <v>2884</v>
      </c>
      <c r="G2408" s="1" t="s">
        <v>3870</v>
      </c>
      <c r="H2408" s="1" t="s">
        <v>421</v>
      </c>
      <c r="I2408" s="1" t="s">
        <v>422</v>
      </c>
      <c r="J2408" s="1" t="s">
        <v>20</v>
      </c>
      <c r="K2408" s="3">
        <v>11.86</v>
      </c>
      <c r="L2408">
        <v>3</v>
      </c>
      <c r="M2408" s="3">
        <v>35.58</v>
      </c>
      <c r="N2408" s="1" t="s">
        <v>29</v>
      </c>
      <c r="O2408" s="1" t="s">
        <v>37</v>
      </c>
    </row>
    <row r="2409" spans="1:15" x14ac:dyDescent="0.3">
      <c r="A2409" s="1" t="s">
        <v>6002</v>
      </c>
      <c r="B2409" s="2">
        <v>45384</v>
      </c>
      <c r="C2409" s="1" t="s">
        <v>6671</v>
      </c>
      <c r="D2409" s="1" t="s">
        <v>82</v>
      </c>
      <c r="E2409">
        <v>2024</v>
      </c>
      <c r="F2409" s="1" t="s">
        <v>3632</v>
      </c>
      <c r="G2409" s="1" t="s">
        <v>3633</v>
      </c>
      <c r="H2409" s="1" t="s">
        <v>6003</v>
      </c>
      <c r="I2409" s="1" t="s">
        <v>6004</v>
      </c>
      <c r="J2409" s="1" t="s">
        <v>51</v>
      </c>
      <c r="K2409" s="3">
        <v>6.83</v>
      </c>
      <c r="L2409">
        <v>5</v>
      </c>
      <c r="M2409" s="3">
        <v>34.15</v>
      </c>
      <c r="N2409" s="1" t="s">
        <v>88</v>
      </c>
      <c r="O2409" s="1" t="s">
        <v>193</v>
      </c>
    </row>
    <row r="2410" spans="1:15" x14ac:dyDescent="0.3">
      <c r="A2410" s="1" t="s">
        <v>6005</v>
      </c>
      <c r="B2410" s="2">
        <v>44973</v>
      </c>
      <c r="C2410" s="1" t="s">
        <v>6672</v>
      </c>
      <c r="D2410" s="1" t="s">
        <v>39</v>
      </c>
      <c r="E2410">
        <v>2023</v>
      </c>
      <c r="F2410" s="1" t="s">
        <v>4798</v>
      </c>
      <c r="G2410" s="1" t="s">
        <v>4799</v>
      </c>
      <c r="H2410" s="1" t="s">
        <v>416</v>
      </c>
      <c r="I2410" s="1" t="s">
        <v>3411</v>
      </c>
      <c r="J2410" s="1" t="s">
        <v>20</v>
      </c>
      <c r="K2410" s="3">
        <v>44.82</v>
      </c>
      <c r="L2410">
        <v>5</v>
      </c>
      <c r="M2410" s="3">
        <v>224.1</v>
      </c>
      <c r="N2410" s="1" t="s">
        <v>21</v>
      </c>
      <c r="O2410" s="1" t="s">
        <v>22</v>
      </c>
    </row>
    <row r="2411" spans="1:15" x14ac:dyDescent="0.3">
      <c r="A2411" s="1" t="s">
        <v>6006</v>
      </c>
      <c r="B2411" s="2">
        <v>45492</v>
      </c>
      <c r="C2411" s="1" t="s">
        <v>6668</v>
      </c>
      <c r="D2411" s="1" t="s">
        <v>32</v>
      </c>
      <c r="E2411">
        <v>2024</v>
      </c>
      <c r="F2411" s="1" t="s">
        <v>1163</v>
      </c>
      <c r="G2411" s="1" t="s">
        <v>4866</v>
      </c>
      <c r="H2411" s="1" t="s">
        <v>2509</v>
      </c>
      <c r="I2411" s="1" t="s">
        <v>2510</v>
      </c>
      <c r="J2411" s="1" t="s">
        <v>70</v>
      </c>
      <c r="K2411" s="3">
        <v>25.2</v>
      </c>
      <c r="L2411">
        <v>4</v>
      </c>
      <c r="M2411" s="3">
        <v>100.8</v>
      </c>
      <c r="N2411" s="1" t="s">
        <v>6669</v>
      </c>
      <c r="O2411" s="1" t="s">
        <v>22</v>
      </c>
    </row>
    <row r="2412" spans="1:15" x14ac:dyDescent="0.3">
      <c r="A2412" s="1" t="s">
        <v>6007</v>
      </c>
      <c r="B2412" s="2">
        <v>45645</v>
      </c>
      <c r="C2412" s="1" t="s">
        <v>6672</v>
      </c>
      <c r="D2412" s="1" t="s">
        <v>107</v>
      </c>
      <c r="E2412">
        <v>2024</v>
      </c>
      <c r="F2412" s="1" t="s">
        <v>583</v>
      </c>
      <c r="G2412" s="1" t="s">
        <v>5829</v>
      </c>
      <c r="H2412" s="1" t="s">
        <v>2424</v>
      </c>
      <c r="I2412" s="1" t="s">
        <v>2425</v>
      </c>
      <c r="J2412" s="1" t="s">
        <v>87</v>
      </c>
      <c r="K2412" s="3">
        <v>16.399999999999999</v>
      </c>
      <c r="L2412">
        <v>1</v>
      </c>
      <c r="M2412" s="3">
        <v>16.399999999999999</v>
      </c>
      <c r="N2412" s="1" t="s">
        <v>6669</v>
      </c>
      <c r="O2412" s="1" t="s">
        <v>95</v>
      </c>
    </row>
    <row r="2413" spans="1:15" x14ac:dyDescent="0.3">
      <c r="A2413" s="1" t="s">
        <v>6008</v>
      </c>
      <c r="B2413" s="2">
        <v>45636</v>
      </c>
      <c r="C2413" s="1" t="s">
        <v>6671</v>
      </c>
      <c r="D2413" s="1" t="s">
        <v>107</v>
      </c>
      <c r="E2413">
        <v>2024</v>
      </c>
      <c r="F2413" s="1" t="s">
        <v>1092</v>
      </c>
      <c r="G2413" s="1" t="s">
        <v>6009</v>
      </c>
      <c r="H2413" s="1" t="s">
        <v>1024</v>
      </c>
      <c r="I2413" s="1" t="s">
        <v>1904</v>
      </c>
      <c r="J2413" s="1" t="s">
        <v>87</v>
      </c>
      <c r="K2413" s="3">
        <v>23.63</v>
      </c>
      <c r="L2413">
        <v>3</v>
      </c>
      <c r="M2413" s="3">
        <v>70.89</v>
      </c>
      <c r="N2413" s="1" t="s">
        <v>6669</v>
      </c>
      <c r="O2413" s="1" t="s">
        <v>22</v>
      </c>
    </row>
    <row r="2414" spans="1:15" x14ac:dyDescent="0.3">
      <c r="A2414" s="1" t="s">
        <v>6010</v>
      </c>
      <c r="B2414" s="2">
        <v>44818</v>
      </c>
      <c r="C2414" s="1" t="s">
        <v>6670</v>
      </c>
      <c r="D2414" s="1" t="s">
        <v>60</v>
      </c>
      <c r="E2414">
        <v>2022</v>
      </c>
      <c r="F2414" s="1" t="s">
        <v>25</v>
      </c>
      <c r="G2414" s="1" t="s">
        <v>6011</v>
      </c>
      <c r="H2414" s="1" t="s">
        <v>2048</v>
      </c>
      <c r="I2414" s="1" t="s">
        <v>2049</v>
      </c>
      <c r="J2414" s="1" t="s">
        <v>70</v>
      </c>
      <c r="K2414" s="3">
        <v>40.299999999999997</v>
      </c>
      <c r="L2414">
        <v>4</v>
      </c>
      <c r="M2414" s="3">
        <v>161.19999999999999</v>
      </c>
      <c r="N2414" s="1" t="s">
        <v>21</v>
      </c>
      <c r="O2414" s="1" t="s">
        <v>22</v>
      </c>
    </row>
    <row r="2415" spans="1:15" x14ac:dyDescent="0.3">
      <c r="A2415" s="1" t="s">
        <v>6012</v>
      </c>
      <c r="B2415" s="2">
        <v>45466</v>
      </c>
      <c r="C2415" s="1" t="s">
        <v>6666</v>
      </c>
      <c r="D2415" s="1" t="s">
        <v>24</v>
      </c>
      <c r="E2415">
        <v>2024</v>
      </c>
      <c r="F2415" s="1" t="s">
        <v>1642</v>
      </c>
      <c r="G2415" s="1" t="s">
        <v>2959</v>
      </c>
      <c r="H2415" s="1" t="s">
        <v>1337</v>
      </c>
      <c r="I2415" s="1" t="s">
        <v>6013</v>
      </c>
      <c r="J2415" s="1" t="s">
        <v>87</v>
      </c>
      <c r="K2415" s="3">
        <v>25.43</v>
      </c>
      <c r="L2415">
        <v>4</v>
      </c>
      <c r="M2415" s="3">
        <v>101.72</v>
      </c>
      <c r="N2415" s="1" t="s">
        <v>29</v>
      </c>
      <c r="O2415" s="1" t="s">
        <v>22</v>
      </c>
    </row>
    <row r="2416" spans="1:15" x14ac:dyDescent="0.3">
      <c r="A2416" s="1" t="s">
        <v>6014</v>
      </c>
      <c r="B2416" s="2">
        <v>45427</v>
      </c>
      <c r="C2416" s="1" t="s">
        <v>6670</v>
      </c>
      <c r="D2416" s="1" t="s">
        <v>46</v>
      </c>
      <c r="E2416">
        <v>2024</v>
      </c>
      <c r="F2416" s="1" t="s">
        <v>1353</v>
      </c>
      <c r="G2416" s="1" t="s">
        <v>6015</v>
      </c>
      <c r="H2416" s="1" t="s">
        <v>6016</v>
      </c>
      <c r="I2416" s="1" t="s">
        <v>6017</v>
      </c>
      <c r="J2416" s="1" t="s">
        <v>51</v>
      </c>
      <c r="K2416" s="3">
        <v>33.85</v>
      </c>
      <c r="L2416">
        <v>4</v>
      </c>
      <c r="M2416" s="3">
        <v>135.4</v>
      </c>
      <c r="N2416" s="1" t="s">
        <v>6669</v>
      </c>
      <c r="O2416" s="1" t="s">
        <v>37</v>
      </c>
    </row>
    <row r="2417" spans="1:15" x14ac:dyDescent="0.3">
      <c r="A2417" s="1" t="s">
        <v>6018</v>
      </c>
      <c r="B2417" s="2">
        <v>45036</v>
      </c>
      <c r="C2417" s="1" t="s">
        <v>6672</v>
      </c>
      <c r="D2417" s="1" t="s">
        <v>82</v>
      </c>
      <c r="E2417">
        <v>2023</v>
      </c>
      <c r="F2417" s="1" t="s">
        <v>2825</v>
      </c>
      <c r="G2417" s="1" t="s">
        <v>6019</v>
      </c>
      <c r="H2417" s="1" t="s">
        <v>588</v>
      </c>
      <c r="I2417" s="1" t="s">
        <v>589</v>
      </c>
      <c r="J2417" s="1" t="s">
        <v>87</v>
      </c>
      <c r="K2417" s="3">
        <v>17.16</v>
      </c>
      <c r="L2417">
        <v>2</v>
      </c>
      <c r="M2417" s="3">
        <v>34.32</v>
      </c>
      <c r="N2417" s="1" t="s">
        <v>88</v>
      </c>
      <c r="O2417" s="1" t="s">
        <v>30</v>
      </c>
    </row>
    <row r="2418" spans="1:15" x14ac:dyDescent="0.3">
      <c r="A2418" s="1" t="s">
        <v>6020</v>
      </c>
      <c r="B2418" s="2">
        <v>45581</v>
      </c>
      <c r="C2418" s="1" t="s">
        <v>6670</v>
      </c>
      <c r="D2418" s="1" t="s">
        <v>133</v>
      </c>
      <c r="E2418">
        <v>2024</v>
      </c>
      <c r="F2418" s="1" t="s">
        <v>1555</v>
      </c>
      <c r="G2418" s="1" t="s">
        <v>6021</v>
      </c>
      <c r="H2418" s="1" t="s">
        <v>6022</v>
      </c>
      <c r="I2418" s="1" t="s">
        <v>6023</v>
      </c>
      <c r="J2418" s="1" t="s">
        <v>20</v>
      </c>
      <c r="K2418" s="3">
        <v>37.76</v>
      </c>
      <c r="L2418">
        <v>3</v>
      </c>
      <c r="M2418" s="3">
        <v>113.28</v>
      </c>
      <c r="N2418" s="1" t="s">
        <v>21</v>
      </c>
      <c r="O2418" s="1" t="s">
        <v>22</v>
      </c>
    </row>
    <row r="2419" spans="1:15" x14ac:dyDescent="0.3">
      <c r="A2419" s="1" t="s">
        <v>6024</v>
      </c>
      <c r="B2419" s="2">
        <v>45213</v>
      </c>
      <c r="C2419" s="1" t="s">
        <v>6673</v>
      </c>
      <c r="D2419" s="1" t="s">
        <v>133</v>
      </c>
      <c r="E2419">
        <v>2023</v>
      </c>
      <c r="F2419" s="1" t="s">
        <v>174</v>
      </c>
      <c r="G2419" s="1" t="s">
        <v>175</v>
      </c>
      <c r="H2419" s="1" t="s">
        <v>207</v>
      </c>
      <c r="I2419" s="1" t="s">
        <v>208</v>
      </c>
      <c r="J2419" s="1" t="s">
        <v>70</v>
      </c>
      <c r="K2419" s="3">
        <v>15.85</v>
      </c>
      <c r="L2419">
        <v>4</v>
      </c>
      <c r="M2419" s="3">
        <v>63.4</v>
      </c>
      <c r="N2419" s="1" t="s">
        <v>21</v>
      </c>
      <c r="O2419" s="1" t="s">
        <v>30</v>
      </c>
    </row>
    <row r="2420" spans="1:15" x14ac:dyDescent="0.3">
      <c r="A2420" s="1" t="s">
        <v>6025</v>
      </c>
      <c r="B2420" s="2">
        <v>45203</v>
      </c>
      <c r="C2420" s="1" t="s">
        <v>6670</v>
      </c>
      <c r="D2420" s="1" t="s">
        <v>133</v>
      </c>
      <c r="E2420">
        <v>2023</v>
      </c>
      <c r="F2420" s="1" t="s">
        <v>732</v>
      </c>
      <c r="G2420" s="1" t="s">
        <v>2520</v>
      </c>
      <c r="H2420" s="1" t="s">
        <v>4774</v>
      </c>
      <c r="I2420" s="1" t="s">
        <v>6026</v>
      </c>
      <c r="J2420" s="1" t="s">
        <v>70</v>
      </c>
      <c r="K2420" s="3">
        <v>22.81</v>
      </c>
      <c r="L2420">
        <v>1</v>
      </c>
      <c r="M2420" s="3">
        <v>22.81</v>
      </c>
      <c r="N2420" s="1" t="s">
        <v>21</v>
      </c>
      <c r="O2420" s="1" t="s">
        <v>80</v>
      </c>
    </row>
    <row r="2421" spans="1:15" x14ac:dyDescent="0.3">
      <c r="A2421" s="1" t="s">
        <v>6027</v>
      </c>
      <c r="B2421" s="2">
        <v>44968</v>
      </c>
      <c r="C2421" s="1" t="s">
        <v>6673</v>
      </c>
      <c r="D2421" s="1" t="s">
        <v>39</v>
      </c>
      <c r="E2421">
        <v>2023</v>
      </c>
      <c r="F2421" s="1" t="s">
        <v>6028</v>
      </c>
      <c r="G2421" s="1" t="s">
        <v>6029</v>
      </c>
      <c r="H2421" s="1" t="s">
        <v>4504</v>
      </c>
      <c r="I2421" s="1" t="s">
        <v>4505</v>
      </c>
      <c r="J2421" s="1" t="s">
        <v>51</v>
      </c>
      <c r="K2421" s="3">
        <v>40.04</v>
      </c>
      <c r="L2421">
        <v>5</v>
      </c>
      <c r="M2421" s="3">
        <v>200.2</v>
      </c>
      <c r="N2421" s="1" t="s">
        <v>6669</v>
      </c>
      <c r="O2421" s="1" t="s">
        <v>52</v>
      </c>
    </row>
    <row r="2422" spans="1:15" x14ac:dyDescent="0.3">
      <c r="A2422" s="1" t="s">
        <v>6030</v>
      </c>
      <c r="B2422" s="2">
        <v>45841</v>
      </c>
      <c r="C2422" s="1" t="s">
        <v>6672</v>
      </c>
      <c r="D2422" s="1" t="s">
        <v>32</v>
      </c>
      <c r="E2422">
        <v>2025</v>
      </c>
      <c r="F2422" s="1" t="s">
        <v>2317</v>
      </c>
      <c r="G2422" s="1" t="s">
        <v>2318</v>
      </c>
      <c r="H2422" s="1" t="s">
        <v>2208</v>
      </c>
      <c r="I2422" s="1" t="s">
        <v>2209</v>
      </c>
      <c r="J2422" s="1" t="s">
        <v>20</v>
      </c>
      <c r="K2422" s="3">
        <v>28.32</v>
      </c>
      <c r="L2422">
        <v>3</v>
      </c>
      <c r="M2422" s="3">
        <v>84.96</v>
      </c>
      <c r="N2422" s="1" t="s">
        <v>21</v>
      </c>
      <c r="O2422" s="1" t="s">
        <v>44</v>
      </c>
    </row>
    <row r="2423" spans="1:15" x14ac:dyDescent="0.3">
      <c r="A2423" s="1" t="s">
        <v>6031</v>
      </c>
      <c r="B2423" s="2">
        <v>45663</v>
      </c>
      <c r="C2423" s="1" t="s">
        <v>6667</v>
      </c>
      <c r="D2423" s="1" t="s">
        <v>210</v>
      </c>
      <c r="E2423">
        <v>2025</v>
      </c>
      <c r="F2423" s="1" t="s">
        <v>3063</v>
      </c>
      <c r="G2423" s="1" t="s">
        <v>3064</v>
      </c>
      <c r="H2423" s="1" t="s">
        <v>223</v>
      </c>
      <c r="I2423" s="1" t="s">
        <v>4559</v>
      </c>
      <c r="J2423" s="1" t="s">
        <v>20</v>
      </c>
      <c r="K2423" s="3">
        <v>22.15</v>
      </c>
      <c r="L2423">
        <v>1</v>
      </c>
      <c r="M2423" s="3">
        <v>22.15</v>
      </c>
      <c r="N2423" s="1" t="s">
        <v>6669</v>
      </c>
      <c r="O2423" s="1" t="s">
        <v>95</v>
      </c>
    </row>
    <row r="2424" spans="1:15" x14ac:dyDescent="0.3">
      <c r="A2424" s="1" t="s">
        <v>6032</v>
      </c>
      <c r="B2424" s="2">
        <v>45294</v>
      </c>
      <c r="C2424" s="1" t="s">
        <v>6670</v>
      </c>
      <c r="D2424" s="1" t="s">
        <v>210</v>
      </c>
      <c r="E2424">
        <v>2024</v>
      </c>
      <c r="F2424" s="1" t="s">
        <v>3698</v>
      </c>
      <c r="G2424" s="1" t="s">
        <v>3699</v>
      </c>
      <c r="H2424" s="1" t="s">
        <v>1538</v>
      </c>
      <c r="I2424" s="1" t="s">
        <v>2461</v>
      </c>
      <c r="J2424" s="1" t="s">
        <v>51</v>
      </c>
      <c r="K2424" s="3">
        <v>46.27</v>
      </c>
      <c r="L2424">
        <v>4</v>
      </c>
      <c r="M2424" s="3">
        <v>185.08</v>
      </c>
      <c r="N2424" s="1" t="s">
        <v>21</v>
      </c>
      <c r="O2424" s="1" t="s">
        <v>37</v>
      </c>
    </row>
    <row r="2425" spans="1:15" x14ac:dyDescent="0.3">
      <c r="A2425" s="1" t="s">
        <v>6033</v>
      </c>
      <c r="B2425" s="2">
        <v>45153</v>
      </c>
      <c r="C2425" s="1" t="s">
        <v>6671</v>
      </c>
      <c r="D2425" s="1" t="s">
        <v>90</v>
      </c>
      <c r="E2425">
        <v>2023</v>
      </c>
      <c r="F2425" s="1" t="s">
        <v>1840</v>
      </c>
      <c r="G2425" s="1" t="s">
        <v>4163</v>
      </c>
      <c r="H2425" s="1" t="s">
        <v>1843</v>
      </c>
      <c r="I2425" s="1" t="s">
        <v>1844</v>
      </c>
      <c r="J2425" s="1" t="s">
        <v>20</v>
      </c>
      <c r="K2425" s="3">
        <v>48.15</v>
      </c>
      <c r="L2425">
        <v>3</v>
      </c>
      <c r="M2425" s="3">
        <v>144.44999999999999</v>
      </c>
      <c r="N2425" s="1" t="s">
        <v>21</v>
      </c>
      <c r="O2425" s="1" t="s">
        <v>30</v>
      </c>
    </row>
    <row r="2426" spans="1:15" x14ac:dyDescent="0.3">
      <c r="A2426" s="1" t="s">
        <v>6034</v>
      </c>
      <c r="B2426" s="2">
        <v>45031</v>
      </c>
      <c r="C2426" s="1" t="s">
        <v>6673</v>
      </c>
      <c r="D2426" s="1" t="s">
        <v>82</v>
      </c>
      <c r="E2426">
        <v>2023</v>
      </c>
      <c r="F2426" s="1" t="s">
        <v>1208</v>
      </c>
      <c r="G2426" s="1" t="s">
        <v>6035</v>
      </c>
      <c r="H2426" s="1" t="s">
        <v>2792</v>
      </c>
      <c r="I2426" s="1" t="s">
        <v>2793</v>
      </c>
      <c r="J2426" s="1" t="s">
        <v>51</v>
      </c>
      <c r="K2426" s="3">
        <v>16.43</v>
      </c>
      <c r="L2426">
        <v>4</v>
      </c>
      <c r="M2426" s="3">
        <v>65.72</v>
      </c>
      <c r="N2426" s="1" t="s">
        <v>21</v>
      </c>
      <c r="O2426" s="1" t="s">
        <v>22</v>
      </c>
    </row>
    <row r="2427" spans="1:15" x14ac:dyDescent="0.3">
      <c r="A2427" s="1" t="s">
        <v>6036</v>
      </c>
      <c r="B2427" s="2">
        <v>45286</v>
      </c>
      <c r="C2427" s="1" t="s">
        <v>6671</v>
      </c>
      <c r="D2427" s="1" t="s">
        <v>107</v>
      </c>
      <c r="E2427">
        <v>2023</v>
      </c>
      <c r="F2427" s="1" t="s">
        <v>1322</v>
      </c>
      <c r="G2427" s="1" t="s">
        <v>1323</v>
      </c>
      <c r="H2427" s="1" t="s">
        <v>2382</v>
      </c>
      <c r="I2427" s="1" t="s">
        <v>4535</v>
      </c>
      <c r="J2427" s="1" t="s">
        <v>20</v>
      </c>
      <c r="K2427" s="3">
        <v>14.47</v>
      </c>
      <c r="L2427">
        <v>3</v>
      </c>
      <c r="M2427" s="3">
        <v>43.41</v>
      </c>
      <c r="N2427" s="1" t="s">
        <v>21</v>
      </c>
      <c r="O2427" s="1" t="s">
        <v>37</v>
      </c>
    </row>
    <row r="2428" spans="1:15" x14ac:dyDescent="0.3">
      <c r="A2428" s="1" t="s">
        <v>6037</v>
      </c>
      <c r="B2428" s="2">
        <v>45675</v>
      </c>
      <c r="C2428" s="1" t="s">
        <v>6673</v>
      </c>
      <c r="D2428" s="1" t="s">
        <v>210</v>
      </c>
      <c r="E2428">
        <v>2025</v>
      </c>
      <c r="F2428" s="1" t="s">
        <v>982</v>
      </c>
      <c r="G2428" s="1" t="s">
        <v>3013</v>
      </c>
      <c r="H2428" s="1" t="s">
        <v>282</v>
      </c>
      <c r="I2428" s="1" t="s">
        <v>283</v>
      </c>
      <c r="J2428" s="1" t="s">
        <v>70</v>
      </c>
      <c r="K2428" s="3">
        <v>21.97</v>
      </c>
      <c r="L2428">
        <v>2</v>
      </c>
      <c r="M2428" s="3">
        <v>43.94</v>
      </c>
      <c r="N2428" s="1" t="s">
        <v>6669</v>
      </c>
      <c r="O2428" s="1" t="s">
        <v>37</v>
      </c>
    </row>
    <row r="2429" spans="1:15" x14ac:dyDescent="0.3">
      <c r="A2429" s="1" t="s">
        <v>6038</v>
      </c>
      <c r="B2429" s="2">
        <v>44967</v>
      </c>
      <c r="C2429" s="1" t="s">
        <v>6668</v>
      </c>
      <c r="D2429" s="1" t="s">
        <v>39</v>
      </c>
      <c r="E2429">
        <v>2023</v>
      </c>
      <c r="F2429" s="1" t="s">
        <v>2752</v>
      </c>
      <c r="G2429" s="1" t="s">
        <v>2753</v>
      </c>
      <c r="H2429" s="1" t="s">
        <v>445</v>
      </c>
      <c r="I2429" s="1" t="s">
        <v>6039</v>
      </c>
      <c r="J2429" s="1" t="s">
        <v>51</v>
      </c>
      <c r="K2429" s="3">
        <v>6.07</v>
      </c>
      <c r="L2429">
        <v>5</v>
      </c>
      <c r="M2429" s="3">
        <v>30.35</v>
      </c>
      <c r="N2429" s="1" t="s">
        <v>21</v>
      </c>
      <c r="O2429" s="1" t="s">
        <v>95</v>
      </c>
    </row>
    <row r="2430" spans="1:15" x14ac:dyDescent="0.3">
      <c r="A2430" s="1" t="s">
        <v>6040</v>
      </c>
      <c r="B2430" s="2">
        <v>45600</v>
      </c>
      <c r="C2430" s="1" t="s">
        <v>6667</v>
      </c>
      <c r="D2430" s="1" t="s">
        <v>54</v>
      </c>
      <c r="E2430">
        <v>2024</v>
      </c>
      <c r="F2430" s="1" t="s">
        <v>5995</v>
      </c>
      <c r="G2430" s="1" t="s">
        <v>5996</v>
      </c>
      <c r="H2430" s="1" t="s">
        <v>989</v>
      </c>
      <c r="I2430" s="1" t="s">
        <v>6041</v>
      </c>
      <c r="J2430" s="1" t="s">
        <v>20</v>
      </c>
      <c r="K2430" s="3">
        <v>39.67</v>
      </c>
      <c r="L2430">
        <v>4</v>
      </c>
      <c r="M2430" s="3">
        <v>158.68</v>
      </c>
      <c r="N2430" s="1" t="s">
        <v>29</v>
      </c>
      <c r="O2430" s="1" t="s">
        <v>37</v>
      </c>
    </row>
    <row r="2431" spans="1:15" x14ac:dyDescent="0.3">
      <c r="A2431" s="1" t="s">
        <v>6042</v>
      </c>
      <c r="B2431" s="2">
        <v>45476</v>
      </c>
      <c r="C2431" s="1" t="s">
        <v>6670</v>
      </c>
      <c r="D2431" s="1" t="s">
        <v>32</v>
      </c>
      <c r="E2431">
        <v>2024</v>
      </c>
      <c r="F2431" s="1" t="s">
        <v>511</v>
      </c>
      <c r="G2431" s="1" t="s">
        <v>4151</v>
      </c>
      <c r="H2431" s="1" t="s">
        <v>4937</v>
      </c>
      <c r="I2431" s="1" t="s">
        <v>6043</v>
      </c>
      <c r="J2431" s="1" t="s">
        <v>87</v>
      </c>
      <c r="K2431" s="3">
        <v>40.76</v>
      </c>
      <c r="L2431">
        <v>5</v>
      </c>
      <c r="M2431" s="3">
        <v>203.8</v>
      </c>
      <c r="N2431" s="1" t="s">
        <v>88</v>
      </c>
      <c r="O2431" s="1" t="s">
        <v>22</v>
      </c>
    </row>
    <row r="2432" spans="1:15" x14ac:dyDescent="0.3">
      <c r="A2432" s="1" t="s">
        <v>6044</v>
      </c>
      <c r="B2432" s="2">
        <v>44826</v>
      </c>
      <c r="C2432" s="1" t="s">
        <v>6672</v>
      </c>
      <c r="D2432" s="1" t="s">
        <v>60</v>
      </c>
      <c r="E2432">
        <v>2022</v>
      </c>
      <c r="F2432" s="1" t="s">
        <v>76</v>
      </c>
      <c r="G2432" s="1" t="s">
        <v>77</v>
      </c>
      <c r="H2432" s="1" t="s">
        <v>1415</v>
      </c>
      <c r="I2432" s="1" t="s">
        <v>1416</v>
      </c>
      <c r="J2432" s="1" t="s">
        <v>70</v>
      </c>
      <c r="K2432" s="3">
        <v>13.93</v>
      </c>
      <c r="L2432">
        <v>2</v>
      </c>
      <c r="M2432" s="3">
        <v>27.86</v>
      </c>
      <c r="N2432" s="1" t="s">
        <v>21</v>
      </c>
      <c r="O2432" s="1" t="s">
        <v>44</v>
      </c>
    </row>
    <row r="2433" spans="1:15" x14ac:dyDescent="0.3">
      <c r="A2433" s="1" t="s">
        <v>6045</v>
      </c>
      <c r="B2433" s="2">
        <v>44905</v>
      </c>
      <c r="C2433" s="1" t="s">
        <v>6673</v>
      </c>
      <c r="D2433" s="1" t="s">
        <v>107</v>
      </c>
      <c r="E2433">
        <v>2022</v>
      </c>
      <c r="F2433" s="1" t="s">
        <v>788</v>
      </c>
      <c r="G2433" s="1" t="s">
        <v>2223</v>
      </c>
      <c r="H2433" s="1" t="s">
        <v>1068</v>
      </c>
      <c r="I2433" s="1" t="s">
        <v>1069</v>
      </c>
      <c r="J2433" s="1" t="s">
        <v>70</v>
      </c>
      <c r="K2433" s="3">
        <v>36.200000000000003</v>
      </c>
      <c r="L2433">
        <v>1</v>
      </c>
      <c r="M2433" s="3">
        <v>36.200000000000003</v>
      </c>
      <c r="N2433" s="1" t="s">
        <v>21</v>
      </c>
      <c r="O2433" s="1" t="s">
        <v>95</v>
      </c>
    </row>
    <row r="2434" spans="1:15" x14ac:dyDescent="0.3">
      <c r="A2434" s="1" t="s">
        <v>6046</v>
      </c>
      <c r="B2434" s="2">
        <v>45811</v>
      </c>
      <c r="C2434" s="1" t="s">
        <v>6671</v>
      </c>
      <c r="D2434" s="1" t="s">
        <v>24</v>
      </c>
      <c r="E2434">
        <v>2025</v>
      </c>
      <c r="F2434" s="1" t="s">
        <v>1106</v>
      </c>
      <c r="G2434" s="1" t="s">
        <v>5580</v>
      </c>
      <c r="H2434" s="1" t="s">
        <v>851</v>
      </c>
      <c r="I2434" s="1" t="s">
        <v>2218</v>
      </c>
      <c r="J2434" s="1" t="s">
        <v>70</v>
      </c>
      <c r="K2434" s="3">
        <v>37.25</v>
      </c>
      <c r="L2434">
        <v>5</v>
      </c>
      <c r="M2434" s="3">
        <v>186.25</v>
      </c>
      <c r="N2434" s="1" t="s">
        <v>21</v>
      </c>
      <c r="O2434" s="1" t="s">
        <v>22</v>
      </c>
    </row>
    <row r="2435" spans="1:15" x14ac:dyDescent="0.3">
      <c r="A2435" s="1" t="s">
        <v>6047</v>
      </c>
      <c r="B2435" s="2">
        <v>44992</v>
      </c>
      <c r="C2435" s="1" t="s">
        <v>6671</v>
      </c>
      <c r="D2435" s="1" t="s">
        <v>15</v>
      </c>
      <c r="E2435">
        <v>2023</v>
      </c>
      <c r="F2435" s="1" t="s">
        <v>4321</v>
      </c>
      <c r="G2435" s="1" t="s">
        <v>4322</v>
      </c>
      <c r="H2435" s="1" t="s">
        <v>1100</v>
      </c>
      <c r="I2435" s="1" t="s">
        <v>1101</v>
      </c>
      <c r="J2435" s="1" t="s">
        <v>20</v>
      </c>
      <c r="K2435" s="3">
        <v>7.68</v>
      </c>
      <c r="L2435">
        <v>3</v>
      </c>
      <c r="M2435" s="3">
        <v>23.04</v>
      </c>
      <c r="N2435" s="1" t="s">
        <v>6669</v>
      </c>
      <c r="O2435" s="1" t="s">
        <v>37</v>
      </c>
    </row>
    <row r="2436" spans="1:15" x14ac:dyDescent="0.3">
      <c r="A2436" s="1" t="s">
        <v>6048</v>
      </c>
      <c r="B2436" s="2">
        <v>45509</v>
      </c>
      <c r="C2436" s="1" t="s">
        <v>6667</v>
      </c>
      <c r="D2436" s="1" t="s">
        <v>90</v>
      </c>
      <c r="E2436">
        <v>2024</v>
      </c>
      <c r="F2436" s="1" t="s">
        <v>3475</v>
      </c>
      <c r="G2436" s="1" t="s">
        <v>5277</v>
      </c>
      <c r="H2436" s="1" t="s">
        <v>836</v>
      </c>
      <c r="I2436" s="1" t="s">
        <v>4212</v>
      </c>
      <c r="J2436" s="1" t="s">
        <v>20</v>
      </c>
      <c r="K2436" s="3">
        <v>5.56</v>
      </c>
      <c r="L2436">
        <v>1</v>
      </c>
      <c r="M2436" s="3">
        <v>5.56</v>
      </c>
      <c r="N2436" s="1" t="s">
        <v>21</v>
      </c>
      <c r="O2436" s="1" t="s">
        <v>22</v>
      </c>
    </row>
    <row r="2437" spans="1:15" x14ac:dyDescent="0.3">
      <c r="A2437" s="1" t="s">
        <v>6049</v>
      </c>
      <c r="B2437" s="2">
        <v>45455</v>
      </c>
      <c r="C2437" s="1" t="s">
        <v>6670</v>
      </c>
      <c r="D2437" s="1" t="s">
        <v>24</v>
      </c>
      <c r="E2437">
        <v>2024</v>
      </c>
      <c r="F2437" s="1" t="s">
        <v>285</v>
      </c>
      <c r="G2437" s="1" t="s">
        <v>2954</v>
      </c>
      <c r="H2437" s="1" t="s">
        <v>3878</v>
      </c>
      <c r="I2437" s="1" t="s">
        <v>4780</v>
      </c>
      <c r="J2437" s="1" t="s">
        <v>70</v>
      </c>
      <c r="K2437" s="3">
        <v>20.79</v>
      </c>
      <c r="L2437">
        <v>4</v>
      </c>
      <c r="M2437" s="3">
        <v>83.16</v>
      </c>
      <c r="N2437" s="1" t="s">
        <v>21</v>
      </c>
      <c r="O2437" s="1" t="s">
        <v>80</v>
      </c>
    </row>
    <row r="2438" spans="1:15" x14ac:dyDescent="0.3">
      <c r="A2438" s="1" t="s">
        <v>6050</v>
      </c>
      <c r="B2438" s="2">
        <v>45113</v>
      </c>
      <c r="C2438" s="1" t="s">
        <v>6672</v>
      </c>
      <c r="D2438" s="1" t="s">
        <v>32</v>
      </c>
      <c r="E2438">
        <v>2023</v>
      </c>
      <c r="F2438" s="1" t="s">
        <v>1249</v>
      </c>
      <c r="G2438" s="1" t="s">
        <v>1723</v>
      </c>
      <c r="H2438" s="1" t="s">
        <v>4036</v>
      </c>
      <c r="I2438" s="1" t="s">
        <v>4037</v>
      </c>
      <c r="J2438" s="1" t="s">
        <v>51</v>
      </c>
      <c r="K2438" s="3">
        <v>19.13</v>
      </c>
      <c r="L2438">
        <v>5</v>
      </c>
      <c r="M2438" s="3">
        <v>95.65</v>
      </c>
      <c r="N2438" s="1" t="s">
        <v>21</v>
      </c>
      <c r="O2438" s="1" t="s">
        <v>30</v>
      </c>
    </row>
    <row r="2439" spans="1:15" x14ac:dyDescent="0.3">
      <c r="A2439" s="1" t="s">
        <v>6051</v>
      </c>
      <c r="B2439" s="2">
        <v>45512</v>
      </c>
      <c r="C2439" s="1" t="s">
        <v>6672</v>
      </c>
      <c r="D2439" s="1" t="s">
        <v>90</v>
      </c>
      <c r="E2439">
        <v>2024</v>
      </c>
      <c r="F2439" s="1" t="s">
        <v>499</v>
      </c>
      <c r="G2439" s="1" t="s">
        <v>5026</v>
      </c>
      <c r="H2439" s="1" t="s">
        <v>4828</v>
      </c>
      <c r="I2439" s="1" t="s">
        <v>4829</v>
      </c>
      <c r="J2439" s="1" t="s">
        <v>20</v>
      </c>
      <c r="K2439" s="3">
        <v>15.06</v>
      </c>
      <c r="L2439">
        <v>3</v>
      </c>
      <c r="M2439" s="3">
        <v>45.18</v>
      </c>
      <c r="N2439" s="1" t="s">
        <v>21</v>
      </c>
      <c r="O2439" s="1" t="s">
        <v>30</v>
      </c>
    </row>
    <row r="2440" spans="1:15" x14ac:dyDescent="0.3">
      <c r="A2440" s="1" t="s">
        <v>6052</v>
      </c>
      <c r="B2440" s="2">
        <v>45204</v>
      </c>
      <c r="C2440" s="1" t="s">
        <v>6672</v>
      </c>
      <c r="D2440" s="1" t="s">
        <v>133</v>
      </c>
      <c r="E2440">
        <v>2023</v>
      </c>
      <c r="F2440" s="1" t="s">
        <v>3126</v>
      </c>
      <c r="G2440" s="1" t="s">
        <v>3127</v>
      </c>
      <c r="H2440" s="1" t="s">
        <v>197</v>
      </c>
      <c r="I2440" s="1" t="s">
        <v>198</v>
      </c>
      <c r="J2440" s="1" t="s">
        <v>20</v>
      </c>
      <c r="K2440" s="3">
        <v>6.7</v>
      </c>
      <c r="L2440">
        <v>2</v>
      </c>
      <c r="M2440" s="3">
        <v>13.4</v>
      </c>
      <c r="N2440" s="1" t="s">
        <v>21</v>
      </c>
      <c r="O2440" s="1" t="s">
        <v>30</v>
      </c>
    </row>
    <row r="2441" spans="1:15" x14ac:dyDescent="0.3">
      <c r="A2441" s="1" t="s">
        <v>6053</v>
      </c>
      <c r="B2441" s="2">
        <v>45321</v>
      </c>
      <c r="C2441" s="1" t="s">
        <v>6671</v>
      </c>
      <c r="D2441" s="1" t="s">
        <v>210</v>
      </c>
      <c r="E2441">
        <v>2024</v>
      </c>
      <c r="F2441" s="1" t="s">
        <v>317</v>
      </c>
      <c r="G2441" s="1" t="s">
        <v>318</v>
      </c>
      <c r="H2441" s="1" t="s">
        <v>4365</v>
      </c>
      <c r="I2441" s="1" t="s">
        <v>4366</v>
      </c>
      <c r="J2441" s="1" t="s">
        <v>20</v>
      </c>
      <c r="K2441" s="3">
        <v>30.75</v>
      </c>
      <c r="L2441">
        <v>4</v>
      </c>
      <c r="M2441" s="3">
        <v>123</v>
      </c>
      <c r="N2441" s="1" t="s">
        <v>29</v>
      </c>
      <c r="O2441" s="1" t="s">
        <v>22</v>
      </c>
    </row>
    <row r="2442" spans="1:15" x14ac:dyDescent="0.3">
      <c r="A2442" s="1" t="s">
        <v>6054</v>
      </c>
      <c r="B2442" s="2">
        <v>45641</v>
      </c>
      <c r="C2442" s="1" t="s">
        <v>6666</v>
      </c>
      <c r="D2442" s="1" t="s">
        <v>107</v>
      </c>
      <c r="E2442">
        <v>2024</v>
      </c>
      <c r="F2442" s="1" t="s">
        <v>1564</v>
      </c>
      <c r="G2442" s="1" t="s">
        <v>2865</v>
      </c>
      <c r="H2442" s="1" t="s">
        <v>3425</v>
      </c>
      <c r="I2442" s="1" t="s">
        <v>3603</v>
      </c>
      <c r="J2442" s="1" t="s">
        <v>70</v>
      </c>
      <c r="K2442" s="3">
        <v>17.66</v>
      </c>
      <c r="L2442">
        <v>2</v>
      </c>
      <c r="M2442" s="3">
        <v>35.32</v>
      </c>
      <c r="N2442" s="1" t="s">
        <v>21</v>
      </c>
      <c r="O2442" s="1" t="s">
        <v>37</v>
      </c>
    </row>
    <row r="2443" spans="1:15" x14ac:dyDescent="0.3">
      <c r="A2443" s="1" t="s">
        <v>6055</v>
      </c>
      <c r="B2443" s="2">
        <v>45019</v>
      </c>
      <c r="C2443" s="1" t="s">
        <v>6667</v>
      </c>
      <c r="D2443" s="1" t="s">
        <v>82</v>
      </c>
      <c r="E2443">
        <v>2023</v>
      </c>
      <c r="F2443" s="1" t="s">
        <v>982</v>
      </c>
      <c r="G2443" s="1" t="s">
        <v>3013</v>
      </c>
      <c r="H2443" s="1" t="s">
        <v>1301</v>
      </c>
      <c r="I2443" s="1" t="s">
        <v>3883</v>
      </c>
      <c r="J2443" s="1" t="s">
        <v>70</v>
      </c>
      <c r="K2443" s="3">
        <v>9.64</v>
      </c>
      <c r="L2443">
        <v>1</v>
      </c>
      <c r="M2443" s="3">
        <v>9.64</v>
      </c>
      <c r="N2443" s="1" t="s">
        <v>29</v>
      </c>
      <c r="O2443" s="1" t="s">
        <v>22</v>
      </c>
    </row>
    <row r="2444" spans="1:15" x14ac:dyDescent="0.3">
      <c r="A2444" s="1" t="s">
        <v>6056</v>
      </c>
      <c r="B2444" s="2">
        <v>45264</v>
      </c>
      <c r="C2444" s="1" t="s">
        <v>6667</v>
      </c>
      <c r="D2444" s="1" t="s">
        <v>107</v>
      </c>
      <c r="E2444">
        <v>2023</v>
      </c>
      <c r="F2444" s="1" t="s">
        <v>453</v>
      </c>
      <c r="G2444" s="1" t="s">
        <v>454</v>
      </c>
      <c r="H2444" s="1" t="s">
        <v>5896</v>
      </c>
      <c r="I2444" s="1" t="s">
        <v>5897</v>
      </c>
      <c r="J2444" s="1" t="s">
        <v>20</v>
      </c>
      <c r="K2444" s="3">
        <v>38.97</v>
      </c>
      <c r="L2444">
        <v>2</v>
      </c>
      <c r="M2444" s="3">
        <v>77.94</v>
      </c>
      <c r="N2444" s="1" t="s">
        <v>21</v>
      </c>
      <c r="O2444" s="1" t="s">
        <v>37</v>
      </c>
    </row>
    <row r="2445" spans="1:15" x14ac:dyDescent="0.3">
      <c r="A2445" s="1" t="s">
        <v>6057</v>
      </c>
      <c r="B2445" s="2">
        <v>45050</v>
      </c>
      <c r="C2445" s="1" t="s">
        <v>6672</v>
      </c>
      <c r="D2445" s="1" t="s">
        <v>46</v>
      </c>
      <c r="E2445">
        <v>2023</v>
      </c>
      <c r="F2445" s="1" t="s">
        <v>1555</v>
      </c>
      <c r="G2445" s="1" t="s">
        <v>1556</v>
      </c>
      <c r="H2445" s="1" t="s">
        <v>2535</v>
      </c>
      <c r="I2445" s="1" t="s">
        <v>4784</v>
      </c>
      <c r="J2445" s="1" t="s">
        <v>87</v>
      </c>
      <c r="K2445" s="3">
        <v>25.66</v>
      </c>
      <c r="L2445">
        <v>4</v>
      </c>
      <c r="M2445" s="3">
        <v>102.64</v>
      </c>
      <c r="N2445" s="1" t="s">
        <v>6669</v>
      </c>
      <c r="O2445" s="1" t="s">
        <v>44</v>
      </c>
    </row>
    <row r="2446" spans="1:15" x14ac:dyDescent="0.3">
      <c r="A2446" s="1" t="s">
        <v>6058</v>
      </c>
      <c r="B2446" s="2">
        <v>45628</v>
      </c>
      <c r="C2446" s="1" t="s">
        <v>6667</v>
      </c>
      <c r="D2446" s="1" t="s">
        <v>107</v>
      </c>
      <c r="E2446">
        <v>2024</v>
      </c>
      <c r="F2446" s="1" t="s">
        <v>3403</v>
      </c>
      <c r="G2446" s="1" t="s">
        <v>3404</v>
      </c>
      <c r="H2446" s="1" t="s">
        <v>508</v>
      </c>
      <c r="I2446" s="1" t="s">
        <v>5341</v>
      </c>
      <c r="J2446" s="1" t="s">
        <v>20</v>
      </c>
      <c r="K2446" s="3">
        <v>21.42</v>
      </c>
      <c r="L2446">
        <v>1</v>
      </c>
      <c r="M2446" s="3">
        <v>21.42</v>
      </c>
      <c r="N2446" s="1" t="s">
        <v>21</v>
      </c>
      <c r="O2446" s="1" t="s">
        <v>22</v>
      </c>
    </row>
    <row r="2447" spans="1:15" x14ac:dyDescent="0.3">
      <c r="A2447" s="1" t="s">
        <v>6059</v>
      </c>
      <c r="B2447" s="2">
        <v>45042</v>
      </c>
      <c r="C2447" s="1" t="s">
        <v>6670</v>
      </c>
      <c r="D2447" s="1" t="s">
        <v>82</v>
      </c>
      <c r="E2447">
        <v>2023</v>
      </c>
      <c r="F2447" s="1" t="s">
        <v>5253</v>
      </c>
      <c r="G2447" s="1" t="s">
        <v>5254</v>
      </c>
      <c r="H2447" s="1" t="s">
        <v>856</v>
      </c>
      <c r="I2447" s="1" t="s">
        <v>857</v>
      </c>
      <c r="J2447" s="1" t="s">
        <v>51</v>
      </c>
      <c r="K2447" s="3">
        <v>48.69</v>
      </c>
      <c r="L2447">
        <v>4</v>
      </c>
      <c r="M2447" s="3">
        <v>194.76</v>
      </c>
      <c r="N2447" s="1" t="s">
        <v>21</v>
      </c>
      <c r="O2447" s="1" t="s">
        <v>193</v>
      </c>
    </row>
    <row r="2448" spans="1:15" x14ac:dyDescent="0.3">
      <c r="A2448" s="1" t="s">
        <v>6060</v>
      </c>
      <c r="B2448" s="2">
        <v>45586</v>
      </c>
      <c r="C2448" s="1" t="s">
        <v>6667</v>
      </c>
      <c r="D2448" s="1" t="s">
        <v>133</v>
      </c>
      <c r="E2448">
        <v>2024</v>
      </c>
      <c r="F2448" s="1" t="s">
        <v>3109</v>
      </c>
      <c r="G2448" s="1" t="s">
        <v>3110</v>
      </c>
      <c r="H2448" s="1" t="s">
        <v>85</v>
      </c>
      <c r="I2448" s="1" t="s">
        <v>4947</v>
      </c>
      <c r="J2448" s="1" t="s">
        <v>20</v>
      </c>
      <c r="K2448" s="3">
        <v>21.16</v>
      </c>
      <c r="L2448">
        <v>4</v>
      </c>
      <c r="M2448" s="3">
        <v>84.64</v>
      </c>
      <c r="N2448" s="1" t="s">
        <v>21</v>
      </c>
      <c r="O2448" s="1" t="s">
        <v>80</v>
      </c>
    </row>
    <row r="2449" spans="1:15" x14ac:dyDescent="0.3">
      <c r="A2449" s="1" t="s">
        <v>6061</v>
      </c>
      <c r="B2449" s="2">
        <v>45719</v>
      </c>
      <c r="C2449" s="1" t="s">
        <v>6667</v>
      </c>
      <c r="D2449" s="1" t="s">
        <v>15</v>
      </c>
      <c r="E2449">
        <v>2025</v>
      </c>
      <c r="F2449" s="1" t="s">
        <v>2813</v>
      </c>
      <c r="G2449" s="1" t="s">
        <v>2814</v>
      </c>
      <c r="H2449" s="1" t="s">
        <v>1911</v>
      </c>
      <c r="I2449" s="1" t="s">
        <v>1912</v>
      </c>
      <c r="J2449" s="1" t="s">
        <v>70</v>
      </c>
      <c r="K2449" s="3">
        <v>44.91</v>
      </c>
      <c r="L2449">
        <v>3</v>
      </c>
      <c r="M2449" s="3">
        <v>134.72999999999999</v>
      </c>
      <c r="N2449" s="1" t="s">
        <v>21</v>
      </c>
      <c r="O2449" s="1" t="s">
        <v>22</v>
      </c>
    </row>
    <row r="2450" spans="1:15" x14ac:dyDescent="0.3">
      <c r="A2450" s="1" t="s">
        <v>6062</v>
      </c>
      <c r="B2450" s="2">
        <v>45425</v>
      </c>
      <c r="C2450" s="1" t="s">
        <v>6667</v>
      </c>
      <c r="D2450" s="1" t="s">
        <v>46</v>
      </c>
      <c r="E2450">
        <v>2024</v>
      </c>
      <c r="F2450" s="1" t="s">
        <v>1092</v>
      </c>
      <c r="G2450" s="1" t="s">
        <v>6063</v>
      </c>
      <c r="H2450" s="1" t="s">
        <v>4753</v>
      </c>
      <c r="I2450" s="1" t="s">
        <v>4754</v>
      </c>
      <c r="J2450" s="1" t="s">
        <v>87</v>
      </c>
      <c r="K2450" s="3">
        <v>36.89</v>
      </c>
      <c r="L2450">
        <v>1</v>
      </c>
      <c r="M2450" s="3">
        <v>36.89</v>
      </c>
      <c r="N2450" s="1" t="s">
        <v>6669</v>
      </c>
      <c r="O2450" s="1" t="s">
        <v>52</v>
      </c>
    </row>
    <row r="2451" spans="1:15" x14ac:dyDescent="0.3">
      <c r="A2451" s="1" t="s">
        <v>6064</v>
      </c>
      <c r="B2451" s="2">
        <v>45574</v>
      </c>
      <c r="C2451" s="1" t="s">
        <v>6670</v>
      </c>
      <c r="D2451" s="1" t="s">
        <v>133</v>
      </c>
      <c r="E2451">
        <v>2024</v>
      </c>
      <c r="F2451" s="1" t="s">
        <v>1322</v>
      </c>
      <c r="G2451" s="1" t="s">
        <v>1323</v>
      </c>
      <c r="H2451" s="1" t="s">
        <v>5902</v>
      </c>
      <c r="I2451" s="1" t="s">
        <v>5903</v>
      </c>
      <c r="J2451" s="1" t="s">
        <v>87</v>
      </c>
      <c r="K2451" s="3">
        <v>35.14</v>
      </c>
      <c r="L2451">
        <v>1</v>
      </c>
      <c r="M2451" s="3">
        <v>35.14</v>
      </c>
      <c r="N2451" s="1" t="s">
        <v>29</v>
      </c>
      <c r="O2451" s="1" t="s">
        <v>193</v>
      </c>
    </row>
    <row r="2452" spans="1:15" x14ac:dyDescent="0.3">
      <c r="A2452" s="1" t="s">
        <v>6065</v>
      </c>
      <c r="B2452" s="2">
        <v>45514</v>
      </c>
      <c r="C2452" s="1" t="s">
        <v>6673</v>
      </c>
      <c r="D2452" s="1" t="s">
        <v>90</v>
      </c>
      <c r="E2452">
        <v>2024</v>
      </c>
      <c r="F2452" s="1" t="s">
        <v>2140</v>
      </c>
      <c r="G2452" s="1" t="s">
        <v>2141</v>
      </c>
      <c r="H2452" s="1" t="s">
        <v>5929</v>
      </c>
      <c r="I2452" s="1" t="s">
        <v>5930</v>
      </c>
      <c r="J2452" s="1" t="s">
        <v>70</v>
      </c>
      <c r="K2452" s="3">
        <v>10.36</v>
      </c>
      <c r="L2452">
        <v>4</v>
      </c>
      <c r="M2452" s="3">
        <v>41.44</v>
      </c>
      <c r="N2452" s="1" t="s">
        <v>21</v>
      </c>
      <c r="O2452" s="1" t="s">
        <v>44</v>
      </c>
    </row>
    <row r="2453" spans="1:15" x14ac:dyDescent="0.3">
      <c r="A2453" s="1" t="s">
        <v>6066</v>
      </c>
      <c r="B2453" s="2">
        <v>45139</v>
      </c>
      <c r="C2453" s="1" t="s">
        <v>6671</v>
      </c>
      <c r="D2453" s="1" t="s">
        <v>90</v>
      </c>
      <c r="E2453">
        <v>2023</v>
      </c>
      <c r="F2453" s="1" t="s">
        <v>967</v>
      </c>
      <c r="G2453" s="1" t="s">
        <v>968</v>
      </c>
      <c r="H2453" s="1" t="s">
        <v>767</v>
      </c>
      <c r="I2453" s="1" t="s">
        <v>1017</v>
      </c>
      <c r="J2453" s="1" t="s">
        <v>20</v>
      </c>
      <c r="K2453" s="3">
        <v>27.28</v>
      </c>
      <c r="L2453">
        <v>3</v>
      </c>
      <c r="M2453" s="3">
        <v>81.84</v>
      </c>
      <c r="N2453" s="1" t="s">
        <v>29</v>
      </c>
      <c r="O2453" s="1" t="s">
        <v>37</v>
      </c>
    </row>
    <row r="2454" spans="1:15" x14ac:dyDescent="0.3">
      <c r="A2454" s="1" t="s">
        <v>6067</v>
      </c>
      <c r="B2454" s="2">
        <v>45430</v>
      </c>
      <c r="C2454" s="1" t="s">
        <v>6673</v>
      </c>
      <c r="D2454" s="1" t="s">
        <v>46</v>
      </c>
      <c r="E2454">
        <v>2024</v>
      </c>
      <c r="F2454" s="1" t="s">
        <v>1241</v>
      </c>
      <c r="G2454" s="1" t="s">
        <v>6068</v>
      </c>
      <c r="H2454" s="1" t="s">
        <v>191</v>
      </c>
      <c r="I2454" s="1" t="s">
        <v>4296</v>
      </c>
      <c r="J2454" s="1" t="s">
        <v>20</v>
      </c>
      <c r="K2454" s="3">
        <v>14.86</v>
      </c>
      <c r="L2454">
        <v>2</v>
      </c>
      <c r="M2454" s="3">
        <v>29.72</v>
      </c>
      <c r="N2454" s="1" t="s">
        <v>29</v>
      </c>
      <c r="O2454" s="1" t="s">
        <v>37</v>
      </c>
    </row>
    <row r="2455" spans="1:15" x14ac:dyDescent="0.3">
      <c r="A2455" s="1" t="s">
        <v>6069</v>
      </c>
      <c r="B2455" s="2">
        <v>45299</v>
      </c>
      <c r="C2455" s="1" t="s">
        <v>6667</v>
      </c>
      <c r="D2455" s="1" t="s">
        <v>210</v>
      </c>
      <c r="E2455">
        <v>2024</v>
      </c>
      <c r="F2455" s="1" t="s">
        <v>118</v>
      </c>
      <c r="G2455" s="1" t="s">
        <v>2431</v>
      </c>
      <c r="H2455" s="1" t="s">
        <v>2177</v>
      </c>
      <c r="I2455" s="1" t="s">
        <v>2178</v>
      </c>
      <c r="J2455" s="1" t="s">
        <v>87</v>
      </c>
      <c r="K2455" s="3">
        <v>16.100000000000001</v>
      </c>
      <c r="L2455">
        <v>5</v>
      </c>
      <c r="M2455" s="3">
        <v>80.5</v>
      </c>
      <c r="N2455" s="1" t="s">
        <v>21</v>
      </c>
      <c r="O2455" s="1" t="s">
        <v>37</v>
      </c>
    </row>
    <row r="2456" spans="1:15" x14ac:dyDescent="0.3">
      <c r="A2456" s="1" t="s">
        <v>6070</v>
      </c>
      <c r="B2456" s="2">
        <v>45532</v>
      </c>
      <c r="C2456" s="1" t="s">
        <v>6670</v>
      </c>
      <c r="D2456" s="1" t="s">
        <v>90</v>
      </c>
      <c r="E2456">
        <v>2024</v>
      </c>
      <c r="F2456" s="1" t="s">
        <v>1120</v>
      </c>
      <c r="G2456" s="1" t="s">
        <v>2623</v>
      </c>
      <c r="H2456" s="1" t="s">
        <v>1089</v>
      </c>
      <c r="I2456" s="1" t="s">
        <v>1090</v>
      </c>
      <c r="J2456" s="1" t="s">
        <v>20</v>
      </c>
      <c r="K2456" s="3">
        <v>30.95</v>
      </c>
      <c r="L2456">
        <v>1</v>
      </c>
      <c r="M2456" s="3">
        <v>30.95</v>
      </c>
      <c r="N2456" s="1" t="s">
        <v>21</v>
      </c>
      <c r="O2456" s="1" t="s">
        <v>37</v>
      </c>
    </row>
    <row r="2457" spans="1:15" x14ac:dyDescent="0.3">
      <c r="A2457" s="1" t="s">
        <v>6071</v>
      </c>
      <c r="B2457" s="2">
        <v>45210</v>
      </c>
      <c r="C2457" s="1" t="s">
        <v>6670</v>
      </c>
      <c r="D2457" s="1" t="s">
        <v>133</v>
      </c>
      <c r="E2457">
        <v>2023</v>
      </c>
      <c r="F2457" s="1" t="s">
        <v>3131</v>
      </c>
      <c r="G2457" s="1" t="s">
        <v>3132</v>
      </c>
      <c r="H2457" s="1" t="s">
        <v>2349</v>
      </c>
      <c r="I2457" s="1" t="s">
        <v>2350</v>
      </c>
      <c r="J2457" s="1" t="s">
        <v>70</v>
      </c>
      <c r="K2457" s="3">
        <v>49.86</v>
      </c>
      <c r="L2457">
        <v>4</v>
      </c>
      <c r="M2457" s="3">
        <v>199.44</v>
      </c>
      <c r="N2457" s="1" t="s">
        <v>21</v>
      </c>
      <c r="O2457" s="1" t="s">
        <v>44</v>
      </c>
    </row>
    <row r="2458" spans="1:15" x14ac:dyDescent="0.3">
      <c r="A2458" s="1" t="s">
        <v>6072</v>
      </c>
      <c r="B2458" s="2">
        <v>45584</v>
      </c>
      <c r="C2458" s="1" t="s">
        <v>6673</v>
      </c>
      <c r="D2458" s="1" t="s">
        <v>133</v>
      </c>
      <c r="E2458">
        <v>2024</v>
      </c>
      <c r="F2458" s="1" t="s">
        <v>1668</v>
      </c>
      <c r="G2458" s="1" t="s">
        <v>1669</v>
      </c>
      <c r="H2458" s="1" t="s">
        <v>2174</v>
      </c>
      <c r="I2458" s="1" t="s">
        <v>3520</v>
      </c>
      <c r="J2458" s="1" t="s">
        <v>51</v>
      </c>
      <c r="K2458" s="3">
        <v>37.869999999999997</v>
      </c>
      <c r="L2458">
        <v>3</v>
      </c>
      <c r="M2458" s="3">
        <v>113.61</v>
      </c>
      <c r="N2458" s="1" t="s">
        <v>21</v>
      </c>
      <c r="O2458" s="1" t="s">
        <v>37</v>
      </c>
    </row>
    <row r="2459" spans="1:15" x14ac:dyDescent="0.3">
      <c r="A2459" s="1" t="s">
        <v>6073</v>
      </c>
      <c r="B2459" s="2">
        <v>45100</v>
      </c>
      <c r="C2459" s="1" t="s">
        <v>6668</v>
      </c>
      <c r="D2459" s="1" t="s">
        <v>24</v>
      </c>
      <c r="E2459">
        <v>2023</v>
      </c>
      <c r="F2459" s="1" t="s">
        <v>438</v>
      </c>
      <c r="G2459" s="1" t="s">
        <v>1790</v>
      </c>
      <c r="H2459" s="1" t="s">
        <v>2003</v>
      </c>
      <c r="I2459" s="1" t="s">
        <v>2194</v>
      </c>
      <c r="J2459" s="1" t="s">
        <v>87</v>
      </c>
      <c r="K2459" s="3">
        <v>37.229999999999997</v>
      </c>
      <c r="L2459">
        <v>2</v>
      </c>
      <c r="M2459" s="3">
        <v>74.459999999999994</v>
      </c>
      <c r="N2459" s="1" t="s">
        <v>6669</v>
      </c>
      <c r="O2459" s="1" t="s">
        <v>37</v>
      </c>
    </row>
    <row r="2460" spans="1:15" x14ac:dyDescent="0.3">
      <c r="A2460" s="1" t="s">
        <v>6074</v>
      </c>
      <c r="B2460" s="2">
        <v>45827</v>
      </c>
      <c r="C2460" s="1" t="s">
        <v>6672</v>
      </c>
      <c r="D2460" s="1" t="s">
        <v>24</v>
      </c>
      <c r="E2460">
        <v>2025</v>
      </c>
      <c r="F2460" s="1" t="s">
        <v>1452</v>
      </c>
      <c r="G2460" s="1" t="s">
        <v>1453</v>
      </c>
      <c r="H2460" s="1" t="s">
        <v>3138</v>
      </c>
      <c r="I2460" s="1" t="s">
        <v>3139</v>
      </c>
      <c r="J2460" s="1" t="s">
        <v>20</v>
      </c>
      <c r="K2460" s="3">
        <v>28.15</v>
      </c>
      <c r="L2460">
        <v>2</v>
      </c>
      <c r="M2460" s="3">
        <v>56.3</v>
      </c>
      <c r="N2460" s="1" t="s">
        <v>21</v>
      </c>
      <c r="O2460" s="1" t="s">
        <v>30</v>
      </c>
    </row>
    <row r="2461" spans="1:15" x14ac:dyDescent="0.3">
      <c r="A2461" s="1" t="s">
        <v>6075</v>
      </c>
      <c r="B2461" s="2">
        <v>45501</v>
      </c>
      <c r="C2461" s="1" t="s">
        <v>6666</v>
      </c>
      <c r="D2461" s="1" t="s">
        <v>32</v>
      </c>
      <c r="E2461">
        <v>2024</v>
      </c>
      <c r="F2461" s="1" t="s">
        <v>1914</v>
      </c>
      <c r="G2461" s="1" t="s">
        <v>1915</v>
      </c>
      <c r="H2461" s="1" t="s">
        <v>2900</v>
      </c>
      <c r="I2461" s="1" t="s">
        <v>6076</v>
      </c>
      <c r="J2461" s="1" t="s">
        <v>51</v>
      </c>
      <c r="K2461" s="3">
        <v>35.99</v>
      </c>
      <c r="L2461">
        <v>1</v>
      </c>
      <c r="M2461" s="3">
        <v>35.99</v>
      </c>
      <c r="N2461" s="1" t="s">
        <v>29</v>
      </c>
      <c r="O2461" s="1" t="s">
        <v>52</v>
      </c>
    </row>
    <row r="2462" spans="1:15" x14ac:dyDescent="0.3">
      <c r="A2462" s="1" t="s">
        <v>6077</v>
      </c>
      <c r="B2462" s="2">
        <v>45205</v>
      </c>
      <c r="C2462" s="1" t="s">
        <v>6668</v>
      </c>
      <c r="D2462" s="1" t="s">
        <v>133</v>
      </c>
      <c r="E2462">
        <v>2023</v>
      </c>
      <c r="F2462" s="1" t="s">
        <v>1508</v>
      </c>
      <c r="G2462" s="1" t="s">
        <v>1509</v>
      </c>
      <c r="H2462" s="1" t="s">
        <v>3834</v>
      </c>
      <c r="I2462" s="1" t="s">
        <v>3835</v>
      </c>
      <c r="J2462" s="1" t="s">
        <v>20</v>
      </c>
      <c r="K2462" s="3">
        <v>52.09</v>
      </c>
      <c r="L2462">
        <v>2</v>
      </c>
      <c r="M2462" s="3">
        <v>104.18</v>
      </c>
      <c r="N2462" s="1" t="s">
        <v>29</v>
      </c>
      <c r="O2462" s="1" t="s">
        <v>30</v>
      </c>
    </row>
    <row r="2463" spans="1:15" x14ac:dyDescent="0.3">
      <c r="A2463" s="1" t="s">
        <v>6078</v>
      </c>
      <c r="B2463" s="2">
        <v>45378</v>
      </c>
      <c r="C2463" s="1" t="s">
        <v>6670</v>
      </c>
      <c r="D2463" s="1" t="s">
        <v>15</v>
      </c>
      <c r="E2463">
        <v>2024</v>
      </c>
      <c r="F2463" s="1" t="s">
        <v>1500</v>
      </c>
      <c r="G2463" s="1" t="s">
        <v>1501</v>
      </c>
      <c r="H2463" s="1" t="s">
        <v>1518</v>
      </c>
      <c r="I2463" s="1" t="s">
        <v>1519</v>
      </c>
      <c r="J2463" s="1" t="s">
        <v>87</v>
      </c>
      <c r="K2463" s="3">
        <v>33.729999999999997</v>
      </c>
      <c r="L2463">
        <v>5</v>
      </c>
      <c r="M2463" s="3">
        <v>168.65</v>
      </c>
      <c r="N2463" s="1" t="s">
        <v>21</v>
      </c>
      <c r="O2463" s="1" t="s">
        <v>80</v>
      </c>
    </row>
    <row r="2464" spans="1:15" x14ac:dyDescent="0.3">
      <c r="A2464" s="1" t="s">
        <v>6079</v>
      </c>
      <c r="B2464" s="2">
        <v>45456</v>
      </c>
      <c r="C2464" s="1" t="s">
        <v>6672</v>
      </c>
      <c r="D2464" s="1" t="s">
        <v>24</v>
      </c>
      <c r="E2464">
        <v>2024</v>
      </c>
      <c r="F2464" s="1" t="s">
        <v>3712</v>
      </c>
      <c r="G2464" s="1" t="s">
        <v>6080</v>
      </c>
      <c r="H2464" s="1" t="s">
        <v>1108</v>
      </c>
      <c r="I2464" s="1" t="s">
        <v>1109</v>
      </c>
      <c r="J2464" s="1" t="s">
        <v>51</v>
      </c>
      <c r="K2464" s="3">
        <v>36.130000000000003</v>
      </c>
      <c r="L2464">
        <v>1</v>
      </c>
      <c r="M2464" s="3">
        <v>36.130000000000003</v>
      </c>
      <c r="N2464" s="1" t="s">
        <v>29</v>
      </c>
      <c r="O2464" s="1" t="s">
        <v>37</v>
      </c>
    </row>
    <row r="2465" spans="1:15" x14ac:dyDescent="0.3">
      <c r="A2465" s="1" t="s">
        <v>6081</v>
      </c>
      <c r="B2465" s="2">
        <v>45099</v>
      </c>
      <c r="C2465" s="1" t="s">
        <v>6672</v>
      </c>
      <c r="D2465" s="1" t="s">
        <v>24</v>
      </c>
      <c r="E2465">
        <v>2023</v>
      </c>
      <c r="F2465" s="1" t="s">
        <v>631</v>
      </c>
      <c r="G2465" s="1" t="s">
        <v>632</v>
      </c>
      <c r="H2465" s="1" t="s">
        <v>1462</v>
      </c>
      <c r="I2465" s="1" t="s">
        <v>1728</v>
      </c>
      <c r="J2465" s="1" t="s">
        <v>20</v>
      </c>
      <c r="K2465" s="3">
        <v>36.54</v>
      </c>
      <c r="L2465">
        <v>2</v>
      </c>
      <c r="M2465" s="3">
        <v>73.08</v>
      </c>
      <c r="N2465" s="1" t="s">
        <v>6669</v>
      </c>
      <c r="O2465" s="1" t="s">
        <v>37</v>
      </c>
    </row>
    <row r="2466" spans="1:15" x14ac:dyDescent="0.3">
      <c r="A2466" s="1" t="s">
        <v>6082</v>
      </c>
      <c r="B2466" s="2">
        <v>45019</v>
      </c>
      <c r="C2466" s="1" t="s">
        <v>6667</v>
      </c>
      <c r="D2466" s="1" t="s">
        <v>82</v>
      </c>
      <c r="E2466">
        <v>2023</v>
      </c>
      <c r="F2466" s="1" t="s">
        <v>2259</v>
      </c>
      <c r="G2466" s="1" t="s">
        <v>2260</v>
      </c>
      <c r="H2466" s="1" t="s">
        <v>950</v>
      </c>
      <c r="I2466" s="1" t="s">
        <v>4931</v>
      </c>
      <c r="J2466" s="1" t="s">
        <v>20</v>
      </c>
      <c r="K2466" s="3">
        <v>27.24</v>
      </c>
      <c r="L2466">
        <v>1</v>
      </c>
      <c r="M2466" s="3">
        <v>27.24</v>
      </c>
      <c r="N2466" s="1" t="s">
        <v>6669</v>
      </c>
      <c r="O2466" s="1" t="s">
        <v>22</v>
      </c>
    </row>
    <row r="2467" spans="1:15" x14ac:dyDescent="0.3">
      <c r="A2467" s="1" t="s">
        <v>6083</v>
      </c>
      <c r="B2467" s="2">
        <v>44940</v>
      </c>
      <c r="C2467" s="1" t="s">
        <v>6673</v>
      </c>
      <c r="D2467" s="1" t="s">
        <v>210</v>
      </c>
      <c r="E2467">
        <v>2023</v>
      </c>
      <c r="F2467" s="1" t="s">
        <v>3395</v>
      </c>
      <c r="G2467" s="1" t="s">
        <v>3730</v>
      </c>
      <c r="H2467" s="1" t="s">
        <v>6084</v>
      </c>
      <c r="I2467" s="1" t="s">
        <v>6085</v>
      </c>
      <c r="J2467" s="1" t="s">
        <v>51</v>
      </c>
      <c r="K2467" s="3">
        <v>19.89</v>
      </c>
      <c r="L2467">
        <v>3</v>
      </c>
      <c r="M2467" s="3">
        <v>59.67</v>
      </c>
      <c r="N2467" s="1" t="s">
        <v>88</v>
      </c>
      <c r="O2467" s="1" t="s">
        <v>193</v>
      </c>
    </row>
    <row r="2468" spans="1:15" x14ac:dyDescent="0.3">
      <c r="A2468" s="1" t="s">
        <v>6086</v>
      </c>
      <c r="B2468" s="2">
        <v>45562</v>
      </c>
      <c r="C2468" s="1" t="s">
        <v>6668</v>
      </c>
      <c r="D2468" s="1" t="s">
        <v>60</v>
      </c>
      <c r="E2468">
        <v>2024</v>
      </c>
      <c r="F2468" s="1" t="s">
        <v>4823</v>
      </c>
      <c r="G2468" s="1" t="s">
        <v>4824</v>
      </c>
      <c r="H2468" s="1" t="s">
        <v>1713</v>
      </c>
      <c r="I2468" s="1" t="s">
        <v>1714</v>
      </c>
      <c r="J2468" s="1" t="s">
        <v>70</v>
      </c>
      <c r="K2468" s="3">
        <v>22.65</v>
      </c>
      <c r="L2468">
        <v>3</v>
      </c>
      <c r="M2468" s="3">
        <v>67.95</v>
      </c>
      <c r="N2468" s="1" t="s">
        <v>21</v>
      </c>
      <c r="O2468" s="1" t="s">
        <v>44</v>
      </c>
    </row>
    <row r="2469" spans="1:15" x14ac:dyDescent="0.3">
      <c r="A2469" s="1" t="s">
        <v>6087</v>
      </c>
      <c r="B2469" s="2">
        <v>45116</v>
      </c>
      <c r="C2469" s="1" t="s">
        <v>6666</v>
      </c>
      <c r="D2469" s="1" t="s">
        <v>32</v>
      </c>
      <c r="E2469">
        <v>2023</v>
      </c>
      <c r="F2469" s="1" t="s">
        <v>1914</v>
      </c>
      <c r="G2469" s="1" t="s">
        <v>3141</v>
      </c>
      <c r="H2469" s="1" t="s">
        <v>623</v>
      </c>
      <c r="I2469" s="1" t="s">
        <v>2232</v>
      </c>
      <c r="J2469" s="1" t="s">
        <v>70</v>
      </c>
      <c r="K2469" s="3">
        <v>9.7200000000000006</v>
      </c>
      <c r="L2469">
        <v>4</v>
      </c>
      <c r="M2469" s="3">
        <v>38.880000000000003</v>
      </c>
      <c r="N2469" s="1" t="s">
        <v>6669</v>
      </c>
      <c r="O2469" s="1" t="s">
        <v>193</v>
      </c>
    </row>
    <row r="2470" spans="1:15" x14ac:dyDescent="0.3">
      <c r="A2470" s="1" t="s">
        <v>6088</v>
      </c>
      <c r="B2470" s="2">
        <v>45287</v>
      </c>
      <c r="C2470" s="1" t="s">
        <v>6670</v>
      </c>
      <c r="D2470" s="1" t="s">
        <v>107</v>
      </c>
      <c r="E2470">
        <v>2023</v>
      </c>
      <c r="F2470" s="1" t="s">
        <v>33</v>
      </c>
      <c r="G2470" s="1" t="s">
        <v>34</v>
      </c>
      <c r="H2470" s="1" t="s">
        <v>3933</v>
      </c>
      <c r="I2470" s="1" t="s">
        <v>3934</v>
      </c>
      <c r="J2470" s="1" t="s">
        <v>20</v>
      </c>
      <c r="K2470" s="3">
        <v>42.35</v>
      </c>
      <c r="L2470">
        <v>1</v>
      </c>
      <c r="M2470" s="3">
        <v>42.35</v>
      </c>
      <c r="N2470" s="1" t="s">
        <v>21</v>
      </c>
      <c r="O2470" s="1" t="s">
        <v>95</v>
      </c>
    </row>
    <row r="2471" spans="1:15" x14ac:dyDescent="0.3">
      <c r="A2471" s="1" t="s">
        <v>6089</v>
      </c>
      <c r="B2471" s="2">
        <v>45264</v>
      </c>
      <c r="C2471" s="1" t="s">
        <v>6667</v>
      </c>
      <c r="D2471" s="1" t="s">
        <v>107</v>
      </c>
      <c r="E2471">
        <v>2023</v>
      </c>
      <c r="F2471" s="1" t="s">
        <v>1304</v>
      </c>
      <c r="G2471" s="1" t="s">
        <v>5488</v>
      </c>
      <c r="H2471" s="1" t="s">
        <v>2053</v>
      </c>
      <c r="I2471" s="1" t="s">
        <v>5986</v>
      </c>
      <c r="J2471" s="1" t="s">
        <v>20</v>
      </c>
      <c r="K2471" s="3">
        <v>12.85</v>
      </c>
      <c r="L2471">
        <v>4</v>
      </c>
      <c r="M2471" s="3">
        <v>51.4</v>
      </c>
      <c r="N2471" s="1" t="s">
        <v>6669</v>
      </c>
      <c r="O2471" s="1" t="s">
        <v>30</v>
      </c>
    </row>
    <row r="2472" spans="1:15" x14ac:dyDescent="0.3">
      <c r="A2472" s="1" t="s">
        <v>6090</v>
      </c>
      <c r="B2472" s="2">
        <v>45534</v>
      </c>
      <c r="C2472" s="1" t="s">
        <v>6668</v>
      </c>
      <c r="D2472" s="1" t="s">
        <v>90</v>
      </c>
      <c r="E2472">
        <v>2024</v>
      </c>
      <c r="F2472" s="1" t="s">
        <v>1633</v>
      </c>
      <c r="G2472" s="1" t="s">
        <v>1634</v>
      </c>
      <c r="H2472" s="1" t="s">
        <v>6091</v>
      </c>
      <c r="I2472" s="1" t="s">
        <v>6092</v>
      </c>
      <c r="J2472" s="1" t="s">
        <v>51</v>
      </c>
      <c r="K2472" s="3">
        <v>6.86</v>
      </c>
      <c r="L2472">
        <v>1</v>
      </c>
      <c r="M2472" s="3">
        <v>6.86</v>
      </c>
      <c r="N2472" s="1" t="s">
        <v>21</v>
      </c>
      <c r="O2472" s="1" t="s">
        <v>44</v>
      </c>
    </row>
    <row r="2473" spans="1:15" x14ac:dyDescent="0.3">
      <c r="A2473" s="1" t="s">
        <v>6093</v>
      </c>
      <c r="B2473" s="2">
        <v>45116</v>
      </c>
      <c r="C2473" s="1" t="s">
        <v>6666</v>
      </c>
      <c r="D2473" s="1" t="s">
        <v>32</v>
      </c>
      <c r="E2473">
        <v>2023</v>
      </c>
      <c r="F2473" s="1" t="s">
        <v>2799</v>
      </c>
      <c r="G2473" s="1" t="s">
        <v>5304</v>
      </c>
      <c r="H2473" s="1" t="s">
        <v>2779</v>
      </c>
      <c r="I2473" s="1" t="s">
        <v>3514</v>
      </c>
      <c r="J2473" s="1" t="s">
        <v>20</v>
      </c>
      <c r="K2473" s="3">
        <v>15.49</v>
      </c>
      <c r="L2473">
        <v>5</v>
      </c>
      <c r="M2473" s="3">
        <v>77.45</v>
      </c>
      <c r="N2473" s="1" t="s">
        <v>88</v>
      </c>
      <c r="O2473" s="1" t="s">
        <v>22</v>
      </c>
    </row>
    <row r="2474" spans="1:15" x14ac:dyDescent="0.3">
      <c r="A2474" s="1" t="s">
        <v>6094</v>
      </c>
      <c r="B2474" s="2">
        <v>45392</v>
      </c>
      <c r="C2474" s="1" t="s">
        <v>6670</v>
      </c>
      <c r="D2474" s="1" t="s">
        <v>82</v>
      </c>
      <c r="E2474">
        <v>2024</v>
      </c>
      <c r="F2474" s="1" t="s">
        <v>1043</v>
      </c>
      <c r="G2474" s="1" t="s">
        <v>1612</v>
      </c>
      <c r="H2474" s="1" t="s">
        <v>1210</v>
      </c>
      <c r="I2474" s="1" t="s">
        <v>1211</v>
      </c>
      <c r="J2474" s="1" t="s">
        <v>20</v>
      </c>
      <c r="K2474" s="3">
        <v>6.64</v>
      </c>
      <c r="L2474">
        <v>3</v>
      </c>
      <c r="M2474" s="3">
        <v>19.920000000000002</v>
      </c>
      <c r="N2474" s="1" t="s">
        <v>21</v>
      </c>
      <c r="O2474" s="1" t="s">
        <v>30</v>
      </c>
    </row>
    <row r="2475" spans="1:15" x14ac:dyDescent="0.3">
      <c r="A2475" s="1" t="s">
        <v>6095</v>
      </c>
      <c r="B2475" s="2">
        <v>45112</v>
      </c>
      <c r="C2475" s="1" t="s">
        <v>6670</v>
      </c>
      <c r="D2475" s="1" t="s">
        <v>32</v>
      </c>
      <c r="E2475">
        <v>2023</v>
      </c>
      <c r="F2475" s="1" t="s">
        <v>118</v>
      </c>
      <c r="G2475" s="1" t="s">
        <v>805</v>
      </c>
      <c r="H2475" s="1" t="s">
        <v>950</v>
      </c>
      <c r="I2475" s="1" t="s">
        <v>3875</v>
      </c>
      <c r="J2475" s="1" t="s">
        <v>87</v>
      </c>
      <c r="K2475" s="3">
        <v>23.8</v>
      </c>
      <c r="L2475">
        <v>4</v>
      </c>
      <c r="M2475" s="3">
        <v>95.2</v>
      </c>
      <c r="N2475" s="1" t="s">
        <v>6669</v>
      </c>
      <c r="O2475" s="1" t="s">
        <v>37</v>
      </c>
    </row>
    <row r="2476" spans="1:15" x14ac:dyDescent="0.3">
      <c r="A2476" s="1" t="s">
        <v>6096</v>
      </c>
      <c r="B2476" s="2">
        <v>45687</v>
      </c>
      <c r="C2476" s="1" t="s">
        <v>6672</v>
      </c>
      <c r="D2476" s="1" t="s">
        <v>210</v>
      </c>
      <c r="E2476">
        <v>2025</v>
      </c>
      <c r="F2476" s="1" t="s">
        <v>4567</v>
      </c>
      <c r="G2476" s="1" t="s">
        <v>4568</v>
      </c>
      <c r="H2476" s="1" t="s">
        <v>692</v>
      </c>
      <c r="I2476" s="1" t="s">
        <v>4078</v>
      </c>
      <c r="J2476" s="1" t="s">
        <v>87</v>
      </c>
      <c r="K2476" s="3">
        <v>40.549999999999997</v>
      </c>
      <c r="L2476">
        <v>2</v>
      </c>
      <c r="M2476" s="3">
        <v>81.099999999999994</v>
      </c>
      <c r="N2476" s="1" t="s">
        <v>29</v>
      </c>
      <c r="O2476" s="1" t="s">
        <v>22</v>
      </c>
    </row>
    <row r="2477" spans="1:15" x14ac:dyDescent="0.3">
      <c r="A2477" s="1" t="s">
        <v>6097</v>
      </c>
      <c r="B2477" s="2">
        <v>45072</v>
      </c>
      <c r="C2477" s="1" t="s">
        <v>6668</v>
      </c>
      <c r="D2477" s="1" t="s">
        <v>46</v>
      </c>
      <c r="E2477">
        <v>2023</v>
      </c>
      <c r="F2477" s="1" t="s">
        <v>2507</v>
      </c>
      <c r="G2477" s="1" t="s">
        <v>2508</v>
      </c>
      <c r="H2477" s="1" t="s">
        <v>136</v>
      </c>
      <c r="I2477" s="1" t="s">
        <v>4426</v>
      </c>
      <c r="J2477" s="1" t="s">
        <v>70</v>
      </c>
      <c r="K2477" s="3">
        <v>51.14</v>
      </c>
      <c r="L2477">
        <v>3</v>
      </c>
      <c r="M2477" s="3">
        <v>153.41999999999999</v>
      </c>
      <c r="N2477" s="1" t="s">
        <v>6669</v>
      </c>
      <c r="O2477" s="1" t="s">
        <v>37</v>
      </c>
    </row>
    <row r="2478" spans="1:15" x14ac:dyDescent="0.3">
      <c r="A2478" s="1" t="s">
        <v>6098</v>
      </c>
      <c r="B2478" s="2">
        <v>45604</v>
      </c>
      <c r="C2478" s="1" t="s">
        <v>6668</v>
      </c>
      <c r="D2478" s="1" t="s">
        <v>54</v>
      </c>
      <c r="E2478">
        <v>2024</v>
      </c>
      <c r="F2478" s="1" t="s">
        <v>5537</v>
      </c>
      <c r="G2478" s="1" t="s">
        <v>5538</v>
      </c>
      <c r="H2478" s="1" t="s">
        <v>4153</v>
      </c>
      <c r="I2478" s="1" t="s">
        <v>4154</v>
      </c>
      <c r="J2478" s="1" t="s">
        <v>20</v>
      </c>
      <c r="K2478" s="3">
        <v>42.39</v>
      </c>
      <c r="L2478">
        <v>1</v>
      </c>
      <c r="M2478" s="3">
        <v>42.39</v>
      </c>
      <c r="N2478" s="1" t="s">
        <v>21</v>
      </c>
      <c r="O2478" s="1" t="s">
        <v>52</v>
      </c>
    </row>
    <row r="2479" spans="1:15" x14ac:dyDescent="0.3">
      <c r="A2479" s="1" t="s">
        <v>6099</v>
      </c>
      <c r="B2479" s="2">
        <v>45492</v>
      </c>
      <c r="C2479" s="1" t="s">
        <v>6668</v>
      </c>
      <c r="D2479" s="1" t="s">
        <v>32</v>
      </c>
      <c r="E2479">
        <v>2024</v>
      </c>
      <c r="F2479" s="1" t="s">
        <v>2661</v>
      </c>
      <c r="G2479" s="1" t="s">
        <v>3877</v>
      </c>
      <c r="H2479" s="1" t="s">
        <v>3149</v>
      </c>
      <c r="I2479" s="1" t="s">
        <v>4228</v>
      </c>
      <c r="J2479" s="1" t="s">
        <v>51</v>
      </c>
      <c r="K2479" s="3">
        <v>15.09</v>
      </c>
      <c r="L2479">
        <v>2</v>
      </c>
      <c r="M2479" s="3">
        <v>30.18</v>
      </c>
      <c r="N2479" s="1" t="s">
        <v>29</v>
      </c>
      <c r="O2479" s="1" t="s">
        <v>30</v>
      </c>
    </row>
    <row r="2480" spans="1:15" x14ac:dyDescent="0.3">
      <c r="A2480" s="1" t="s">
        <v>6100</v>
      </c>
      <c r="B2480" s="2">
        <v>44927</v>
      </c>
      <c r="C2480" s="1" t="s">
        <v>6666</v>
      </c>
      <c r="D2480" s="1" t="s">
        <v>210</v>
      </c>
      <c r="E2480">
        <v>2023</v>
      </c>
      <c r="F2480" s="1" t="s">
        <v>794</v>
      </c>
      <c r="G2480" s="1" t="s">
        <v>2578</v>
      </c>
      <c r="H2480" s="1" t="s">
        <v>4346</v>
      </c>
      <c r="I2480" s="1" t="s">
        <v>4347</v>
      </c>
      <c r="J2480" s="1" t="s">
        <v>70</v>
      </c>
      <c r="K2480" s="3">
        <v>13.31</v>
      </c>
      <c r="L2480">
        <v>1</v>
      </c>
      <c r="M2480" s="3">
        <v>13.31</v>
      </c>
      <c r="N2480" s="1" t="s">
        <v>6669</v>
      </c>
      <c r="O2480" s="1" t="s">
        <v>22</v>
      </c>
    </row>
    <row r="2481" spans="1:15" x14ac:dyDescent="0.3">
      <c r="A2481" s="1" t="s">
        <v>6101</v>
      </c>
      <c r="B2481" s="2">
        <v>45548</v>
      </c>
      <c r="C2481" s="1" t="s">
        <v>6668</v>
      </c>
      <c r="D2481" s="1" t="s">
        <v>60</v>
      </c>
      <c r="E2481">
        <v>2024</v>
      </c>
      <c r="F2481" s="1" t="s">
        <v>2136</v>
      </c>
      <c r="G2481" s="1" t="s">
        <v>2137</v>
      </c>
      <c r="H2481" s="1" t="s">
        <v>1613</v>
      </c>
      <c r="I2481" s="1" t="s">
        <v>1614</v>
      </c>
      <c r="J2481" s="1" t="s">
        <v>20</v>
      </c>
      <c r="K2481" s="3">
        <v>38.71</v>
      </c>
      <c r="L2481">
        <v>5</v>
      </c>
      <c r="M2481" s="3">
        <v>193.55</v>
      </c>
      <c r="N2481" s="1" t="s">
        <v>29</v>
      </c>
      <c r="O2481" s="1" t="s">
        <v>22</v>
      </c>
    </row>
    <row r="2482" spans="1:15" x14ac:dyDescent="0.3">
      <c r="A2482" s="1" t="s">
        <v>6102</v>
      </c>
      <c r="B2482" s="2">
        <v>45494</v>
      </c>
      <c r="C2482" s="1" t="s">
        <v>6666</v>
      </c>
      <c r="D2482" s="1" t="s">
        <v>32</v>
      </c>
      <c r="E2482">
        <v>2024</v>
      </c>
      <c r="F2482" s="1" t="s">
        <v>1002</v>
      </c>
      <c r="G2482" s="1" t="s">
        <v>1003</v>
      </c>
      <c r="H2482" s="1" t="s">
        <v>4726</v>
      </c>
      <c r="I2482" s="1" t="s">
        <v>4727</v>
      </c>
      <c r="J2482" s="1" t="s">
        <v>20</v>
      </c>
      <c r="K2482" s="3">
        <v>13.89</v>
      </c>
      <c r="L2482">
        <v>1</v>
      </c>
      <c r="M2482" s="3">
        <v>13.89</v>
      </c>
      <c r="N2482" s="1" t="s">
        <v>6669</v>
      </c>
      <c r="O2482" s="1" t="s">
        <v>37</v>
      </c>
    </row>
    <row r="2483" spans="1:15" x14ac:dyDescent="0.3">
      <c r="A2483" s="1" t="s">
        <v>6103</v>
      </c>
      <c r="B2483" s="2">
        <v>45534</v>
      </c>
      <c r="C2483" s="1" t="s">
        <v>6668</v>
      </c>
      <c r="D2483" s="1" t="s">
        <v>90</v>
      </c>
      <c r="E2483">
        <v>2024</v>
      </c>
      <c r="F2483" s="1" t="s">
        <v>6104</v>
      </c>
      <c r="G2483" s="1" t="s">
        <v>6105</v>
      </c>
      <c r="H2483" s="1" t="s">
        <v>3221</v>
      </c>
      <c r="I2483" s="1" t="s">
        <v>5550</v>
      </c>
      <c r="J2483" s="1" t="s">
        <v>70</v>
      </c>
      <c r="K2483" s="3">
        <v>17.18</v>
      </c>
      <c r="L2483">
        <v>3</v>
      </c>
      <c r="M2483" s="3">
        <v>51.54</v>
      </c>
      <c r="N2483" s="1" t="s">
        <v>21</v>
      </c>
      <c r="O2483" s="1" t="s">
        <v>52</v>
      </c>
    </row>
    <row r="2484" spans="1:15" x14ac:dyDescent="0.3">
      <c r="A2484" s="1" t="s">
        <v>6106</v>
      </c>
      <c r="B2484" s="2">
        <v>45889</v>
      </c>
      <c r="C2484" s="1" t="s">
        <v>6670</v>
      </c>
      <c r="D2484" s="1" t="s">
        <v>90</v>
      </c>
      <c r="E2484">
        <v>2025</v>
      </c>
      <c r="F2484" s="1" t="s">
        <v>596</v>
      </c>
      <c r="G2484" s="1" t="s">
        <v>597</v>
      </c>
      <c r="H2484" s="1" t="s">
        <v>4224</v>
      </c>
      <c r="I2484" s="1" t="s">
        <v>4225</v>
      </c>
      <c r="J2484" s="1" t="s">
        <v>70</v>
      </c>
      <c r="K2484" s="3">
        <v>24.78</v>
      </c>
      <c r="L2484">
        <v>4</v>
      </c>
      <c r="M2484" s="3">
        <v>99.12</v>
      </c>
      <c r="N2484" s="1" t="s">
        <v>21</v>
      </c>
      <c r="O2484" s="1" t="s">
        <v>37</v>
      </c>
    </row>
    <row r="2485" spans="1:15" x14ac:dyDescent="0.3">
      <c r="A2485" s="1" t="s">
        <v>6107</v>
      </c>
      <c r="B2485" s="2">
        <v>45489</v>
      </c>
      <c r="C2485" s="1" t="s">
        <v>6671</v>
      </c>
      <c r="D2485" s="1" t="s">
        <v>32</v>
      </c>
      <c r="E2485">
        <v>2024</v>
      </c>
      <c r="F2485" s="1" t="s">
        <v>226</v>
      </c>
      <c r="G2485" s="1" t="s">
        <v>227</v>
      </c>
      <c r="H2485" s="1" t="s">
        <v>3747</v>
      </c>
      <c r="I2485" s="1" t="s">
        <v>4959</v>
      </c>
      <c r="J2485" s="1" t="s">
        <v>70</v>
      </c>
      <c r="K2485" s="3">
        <v>32.29</v>
      </c>
      <c r="L2485">
        <v>3</v>
      </c>
      <c r="M2485" s="3">
        <v>96.87</v>
      </c>
      <c r="N2485" s="1" t="s">
        <v>21</v>
      </c>
      <c r="O2485" s="1" t="s">
        <v>37</v>
      </c>
    </row>
    <row r="2486" spans="1:15" x14ac:dyDescent="0.3">
      <c r="A2486" s="1" t="s">
        <v>6108</v>
      </c>
      <c r="B2486" s="2">
        <v>45553</v>
      </c>
      <c r="C2486" s="1" t="s">
        <v>6670</v>
      </c>
      <c r="D2486" s="1" t="s">
        <v>60</v>
      </c>
      <c r="E2486">
        <v>2024</v>
      </c>
      <c r="F2486" s="1" t="s">
        <v>2542</v>
      </c>
      <c r="G2486" s="1" t="s">
        <v>2543</v>
      </c>
      <c r="H2486" s="1" t="s">
        <v>2779</v>
      </c>
      <c r="I2486" s="1" t="s">
        <v>2780</v>
      </c>
      <c r="J2486" s="1" t="s">
        <v>87</v>
      </c>
      <c r="K2486" s="3">
        <v>34.979999999999997</v>
      </c>
      <c r="L2486">
        <v>5</v>
      </c>
      <c r="M2486" s="3">
        <v>174.9</v>
      </c>
      <c r="N2486" s="1" t="s">
        <v>6669</v>
      </c>
      <c r="O2486" s="1" t="s">
        <v>22</v>
      </c>
    </row>
    <row r="2487" spans="1:15" x14ac:dyDescent="0.3">
      <c r="A2487" s="1" t="s">
        <v>6109</v>
      </c>
      <c r="B2487" s="2">
        <v>45235</v>
      </c>
      <c r="C2487" s="1" t="s">
        <v>6666</v>
      </c>
      <c r="D2487" s="1" t="s">
        <v>54</v>
      </c>
      <c r="E2487">
        <v>2023</v>
      </c>
      <c r="F2487" s="1" t="s">
        <v>378</v>
      </c>
      <c r="G2487" s="1" t="s">
        <v>379</v>
      </c>
      <c r="H2487" s="1" t="s">
        <v>1557</v>
      </c>
      <c r="I2487" s="1" t="s">
        <v>3500</v>
      </c>
      <c r="J2487" s="1" t="s">
        <v>20</v>
      </c>
      <c r="K2487" s="3">
        <v>5.12</v>
      </c>
      <c r="L2487">
        <v>3</v>
      </c>
      <c r="M2487" s="3">
        <v>15.36</v>
      </c>
      <c r="N2487" s="1" t="s">
        <v>21</v>
      </c>
      <c r="O2487" s="1" t="s">
        <v>37</v>
      </c>
    </row>
    <row r="2488" spans="1:15" x14ac:dyDescent="0.3">
      <c r="A2488" s="1" t="s">
        <v>6110</v>
      </c>
      <c r="B2488" s="2">
        <v>45170</v>
      </c>
      <c r="C2488" s="1" t="s">
        <v>6668</v>
      </c>
      <c r="D2488" s="1" t="s">
        <v>60</v>
      </c>
      <c r="E2488">
        <v>2023</v>
      </c>
      <c r="F2488" s="1" t="s">
        <v>1413</v>
      </c>
      <c r="G2488" s="1" t="s">
        <v>6111</v>
      </c>
      <c r="H2488" s="1" t="s">
        <v>5229</v>
      </c>
      <c r="I2488" s="1" t="s">
        <v>5230</v>
      </c>
      <c r="J2488" s="1" t="s">
        <v>51</v>
      </c>
      <c r="K2488" s="3">
        <v>49.05</v>
      </c>
      <c r="L2488">
        <v>4</v>
      </c>
      <c r="M2488" s="3">
        <v>196.2</v>
      </c>
      <c r="N2488" s="1" t="s">
        <v>29</v>
      </c>
      <c r="O2488" s="1" t="s">
        <v>37</v>
      </c>
    </row>
    <row r="2489" spans="1:15" x14ac:dyDescent="0.3">
      <c r="A2489" s="1" t="s">
        <v>6112</v>
      </c>
      <c r="B2489" s="2">
        <v>45606</v>
      </c>
      <c r="C2489" s="1" t="s">
        <v>6666</v>
      </c>
      <c r="D2489" s="1" t="s">
        <v>54</v>
      </c>
      <c r="E2489">
        <v>2024</v>
      </c>
      <c r="F2489" s="1" t="s">
        <v>5375</v>
      </c>
      <c r="G2489" s="1" t="s">
        <v>5376</v>
      </c>
      <c r="H2489" s="1" t="s">
        <v>2493</v>
      </c>
      <c r="I2489" s="1" t="s">
        <v>5492</v>
      </c>
      <c r="J2489" s="1" t="s">
        <v>20</v>
      </c>
      <c r="K2489" s="3">
        <v>22.52</v>
      </c>
      <c r="L2489">
        <v>5</v>
      </c>
      <c r="M2489" s="3">
        <v>112.6</v>
      </c>
      <c r="N2489" s="1" t="s">
        <v>29</v>
      </c>
      <c r="O2489" s="1" t="s">
        <v>22</v>
      </c>
    </row>
    <row r="2490" spans="1:15" x14ac:dyDescent="0.3">
      <c r="A2490" s="1" t="s">
        <v>6113</v>
      </c>
      <c r="B2490" s="2">
        <v>45154</v>
      </c>
      <c r="C2490" s="1" t="s">
        <v>6670</v>
      </c>
      <c r="D2490" s="1" t="s">
        <v>90</v>
      </c>
      <c r="E2490">
        <v>2023</v>
      </c>
      <c r="F2490" s="1" t="s">
        <v>2192</v>
      </c>
      <c r="G2490" s="1" t="s">
        <v>2193</v>
      </c>
      <c r="H2490" s="1" t="s">
        <v>197</v>
      </c>
      <c r="I2490" s="1" t="s">
        <v>875</v>
      </c>
      <c r="J2490" s="1" t="s">
        <v>70</v>
      </c>
      <c r="K2490" s="3">
        <v>40.1</v>
      </c>
      <c r="L2490">
        <v>3</v>
      </c>
      <c r="M2490" s="3">
        <v>120.3</v>
      </c>
      <c r="N2490" s="1" t="s">
        <v>21</v>
      </c>
      <c r="O2490" s="1" t="s">
        <v>80</v>
      </c>
    </row>
    <row r="2491" spans="1:15" x14ac:dyDescent="0.3">
      <c r="A2491" s="1" t="s">
        <v>6114</v>
      </c>
      <c r="B2491" s="2">
        <v>45246</v>
      </c>
      <c r="C2491" s="1" t="s">
        <v>6672</v>
      </c>
      <c r="D2491" s="1" t="s">
        <v>54</v>
      </c>
      <c r="E2491">
        <v>2023</v>
      </c>
      <c r="F2491" s="1" t="s">
        <v>1524</v>
      </c>
      <c r="G2491" s="1" t="s">
        <v>1525</v>
      </c>
      <c r="H2491" s="1" t="s">
        <v>4266</v>
      </c>
      <c r="I2491" s="1" t="s">
        <v>4349</v>
      </c>
      <c r="J2491" s="1" t="s">
        <v>87</v>
      </c>
      <c r="K2491" s="3">
        <v>7.32</v>
      </c>
      <c r="L2491">
        <v>3</v>
      </c>
      <c r="M2491" s="3">
        <v>21.96</v>
      </c>
      <c r="N2491" s="1" t="s">
        <v>88</v>
      </c>
      <c r="O2491" s="1" t="s">
        <v>44</v>
      </c>
    </row>
    <row r="2492" spans="1:15" x14ac:dyDescent="0.3">
      <c r="A2492" s="1" t="s">
        <v>6115</v>
      </c>
      <c r="B2492" s="2">
        <v>44970</v>
      </c>
      <c r="C2492" s="1" t="s">
        <v>6667</v>
      </c>
      <c r="D2492" s="1" t="s">
        <v>39</v>
      </c>
      <c r="E2492">
        <v>2023</v>
      </c>
      <c r="F2492" s="1" t="s">
        <v>300</v>
      </c>
      <c r="G2492" s="1" t="s">
        <v>301</v>
      </c>
      <c r="H2492" s="1" t="s">
        <v>2287</v>
      </c>
      <c r="I2492" s="1" t="s">
        <v>2288</v>
      </c>
      <c r="J2492" s="1" t="s">
        <v>51</v>
      </c>
      <c r="K2492" s="3">
        <v>47.95</v>
      </c>
      <c r="L2492">
        <v>1</v>
      </c>
      <c r="M2492" s="3">
        <v>47.95</v>
      </c>
      <c r="N2492" s="1" t="s">
        <v>6669</v>
      </c>
      <c r="O2492" s="1" t="s">
        <v>52</v>
      </c>
    </row>
    <row r="2493" spans="1:15" x14ac:dyDescent="0.3">
      <c r="A2493" s="1" t="s">
        <v>6116</v>
      </c>
      <c r="B2493" s="2">
        <v>45083</v>
      </c>
      <c r="C2493" s="1" t="s">
        <v>6671</v>
      </c>
      <c r="D2493" s="1" t="s">
        <v>24</v>
      </c>
      <c r="E2493">
        <v>2023</v>
      </c>
      <c r="F2493" s="1" t="s">
        <v>6117</v>
      </c>
      <c r="G2493" s="1" t="s">
        <v>6118</v>
      </c>
      <c r="H2493" s="1" t="s">
        <v>2106</v>
      </c>
      <c r="I2493" s="1" t="s">
        <v>2107</v>
      </c>
      <c r="J2493" s="1" t="s">
        <v>70</v>
      </c>
      <c r="K2493" s="3">
        <v>6.62</v>
      </c>
      <c r="L2493">
        <v>1</v>
      </c>
      <c r="M2493" s="3">
        <v>6.62</v>
      </c>
      <c r="N2493" s="1" t="s">
        <v>21</v>
      </c>
      <c r="O2493" s="1" t="s">
        <v>22</v>
      </c>
    </row>
    <row r="2494" spans="1:15" x14ac:dyDescent="0.3">
      <c r="A2494" s="1" t="s">
        <v>6119</v>
      </c>
      <c r="B2494" s="2">
        <v>45514</v>
      </c>
      <c r="C2494" s="1" t="s">
        <v>6673</v>
      </c>
      <c r="D2494" s="1" t="s">
        <v>90</v>
      </c>
      <c r="E2494">
        <v>2024</v>
      </c>
      <c r="F2494" s="1" t="s">
        <v>1058</v>
      </c>
      <c r="G2494" s="1" t="s">
        <v>2843</v>
      </c>
      <c r="H2494" s="1" t="s">
        <v>450</v>
      </c>
      <c r="I2494" s="1" t="s">
        <v>451</v>
      </c>
      <c r="J2494" s="1" t="s">
        <v>70</v>
      </c>
      <c r="K2494" s="3">
        <v>18.510000000000002</v>
      </c>
      <c r="L2494">
        <v>1</v>
      </c>
      <c r="M2494" s="3">
        <v>18.510000000000002</v>
      </c>
      <c r="N2494" s="1" t="s">
        <v>21</v>
      </c>
      <c r="O2494" s="1" t="s">
        <v>80</v>
      </c>
    </row>
    <row r="2495" spans="1:15" x14ac:dyDescent="0.3">
      <c r="A2495" s="1" t="s">
        <v>6120</v>
      </c>
      <c r="B2495" s="2">
        <v>45346</v>
      </c>
      <c r="C2495" s="1" t="s">
        <v>6673</v>
      </c>
      <c r="D2495" s="1" t="s">
        <v>39</v>
      </c>
      <c r="E2495">
        <v>2024</v>
      </c>
      <c r="F2495" s="1" t="s">
        <v>1235</v>
      </c>
      <c r="G2495" s="1" t="s">
        <v>5348</v>
      </c>
      <c r="H2495" s="1" t="s">
        <v>1974</v>
      </c>
      <c r="I2495" s="1" t="s">
        <v>6121</v>
      </c>
      <c r="J2495" s="1" t="s">
        <v>70</v>
      </c>
      <c r="K2495" s="3">
        <v>8.77</v>
      </c>
      <c r="L2495">
        <v>4</v>
      </c>
      <c r="M2495" s="3">
        <v>35.08</v>
      </c>
      <c r="N2495" s="1" t="s">
        <v>21</v>
      </c>
      <c r="O2495" s="1" t="s">
        <v>44</v>
      </c>
    </row>
    <row r="2496" spans="1:15" x14ac:dyDescent="0.3">
      <c r="A2496" s="1" t="s">
        <v>6122</v>
      </c>
      <c r="B2496" s="2">
        <v>45164</v>
      </c>
      <c r="C2496" s="1" t="s">
        <v>6673</v>
      </c>
      <c r="D2496" s="1" t="s">
        <v>90</v>
      </c>
      <c r="E2496">
        <v>2023</v>
      </c>
      <c r="F2496" s="1" t="s">
        <v>3885</v>
      </c>
      <c r="G2496" s="1" t="s">
        <v>4758</v>
      </c>
      <c r="H2496" s="1" t="s">
        <v>598</v>
      </c>
      <c r="I2496" s="1" t="s">
        <v>2432</v>
      </c>
      <c r="J2496" s="1" t="s">
        <v>20</v>
      </c>
      <c r="K2496" s="3">
        <v>46.18</v>
      </c>
      <c r="L2496">
        <v>1</v>
      </c>
      <c r="M2496" s="3">
        <v>46.18</v>
      </c>
      <c r="N2496" s="1" t="s">
        <v>88</v>
      </c>
      <c r="O2496" s="1" t="s">
        <v>37</v>
      </c>
    </row>
    <row r="2497" spans="1:15" x14ac:dyDescent="0.3">
      <c r="A2497" s="1" t="s">
        <v>6123</v>
      </c>
      <c r="B2497" s="2">
        <v>45844</v>
      </c>
      <c r="C2497" s="1" t="s">
        <v>6666</v>
      </c>
      <c r="D2497" s="1" t="s">
        <v>32</v>
      </c>
      <c r="E2497">
        <v>2025</v>
      </c>
      <c r="F2497" s="1" t="s">
        <v>4392</v>
      </c>
      <c r="G2497" s="1" t="s">
        <v>4393</v>
      </c>
      <c r="H2497" s="1" t="s">
        <v>4166</v>
      </c>
      <c r="I2497" s="1" t="s">
        <v>4167</v>
      </c>
      <c r="J2497" s="1" t="s">
        <v>20</v>
      </c>
      <c r="K2497" s="3">
        <v>52.57</v>
      </c>
      <c r="L2497">
        <v>1</v>
      </c>
      <c r="M2497" s="3">
        <v>52.57</v>
      </c>
      <c r="N2497" s="1" t="s">
        <v>29</v>
      </c>
      <c r="O2497" s="1" t="s">
        <v>37</v>
      </c>
    </row>
    <row r="2498" spans="1:15" x14ac:dyDescent="0.3">
      <c r="A2498" s="1" t="s">
        <v>6124</v>
      </c>
      <c r="B2498" s="2">
        <v>45261</v>
      </c>
      <c r="C2498" s="1" t="s">
        <v>6668</v>
      </c>
      <c r="D2498" s="1" t="s">
        <v>107</v>
      </c>
      <c r="E2498">
        <v>2023</v>
      </c>
      <c r="F2498" s="1" t="s">
        <v>481</v>
      </c>
      <c r="G2498" s="1" t="s">
        <v>926</v>
      </c>
      <c r="H2498" s="1" t="s">
        <v>4441</v>
      </c>
      <c r="I2498" s="1" t="s">
        <v>4442</v>
      </c>
      <c r="J2498" s="1" t="s">
        <v>70</v>
      </c>
      <c r="K2498" s="3">
        <v>8.65</v>
      </c>
      <c r="L2498">
        <v>2</v>
      </c>
      <c r="M2498" s="3">
        <v>17.3</v>
      </c>
      <c r="N2498" s="1" t="s">
        <v>21</v>
      </c>
      <c r="O2498" s="1" t="s">
        <v>44</v>
      </c>
    </row>
    <row r="2499" spans="1:15" x14ac:dyDescent="0.3">
      <c r="A2499" s="1" t="s">
        <v>6125</v>
      </c>
      <c r="B2499" s="2">
        <v>44841</v>
      </c>
      <c r="C2499" s="1" t="s">
        <v>6668</v>
      </c>
      <c r="D2499" s="1" t="s">
        <v>133</v>
      </c>
      <c r="E2499">
        <v>2022</v>
      </c>
      <c r="F2499" s="1" t="s">
        <v>666</v>
      </c>
      <c r="G2499" s="1" t="s">
        <v>3439</v>
      </c>
      <c r="H2499" s="1" t="s">
        <v>2986</v>
      </c>
      <c r="I2499" s="1" t="s">
        <v>2987</v>
      </c>
      <c r="J2499" s="1" t="s">
        <v>87</v>
      </c>
      <c r="K2499" s="3">
        <v>19.18</v>
      </c>
      <c r="L2499">
        <v>1</v>
      </c>
      <c r="M2499" s="3">
        <v>19.18</v>
      </c>
      <c r="N2499" s="1" t="s">
        <v>21</v>
      </c>
      <c r="O2499" s="1" t="s">
        <v>22</v>
      </c>
    </row>
    <row r="2500" spans="1:15" x14ac:dyDescent="0.3">
      <c r="A2500" s="1" t="s">
        <v>6126</v>
      </c>
      <c r="B2500" s="2">
        <v>45773</v>
      </c>
      <c r="C2500" s="1" t="s">
        <v>6673</v>
      </c>
      <c r="D2500" s="1" t="s">
        <v>82</v>
      </c>
      <c r="E2500">
        <v>2025</v>
      </c>
      <c r="F2500" s="1" t="s">
        <v>1163</v>
      </c>
      <c r="G2500" s="1" t="s">
        <v>4923</v>
      </c>
      <c r="H2500" s="1" t="s">
        <v>936</v>
      </c>
      <c r="I2500" s="1" t="s">
        <v>2138</v>
      </c>
      <c r="J2500" s="1" t="s">
        <v>20</v>
      </c>
      <c r="K2500" s="3">
        <v>26.69</v>
      </c>
      <c r="L2500">
        <v>3</v>
      </c>
      <c r="M2500" s="3">
        <v>80.069999999999993</v>
      </c>
      <c r="N2500" s="1" t="s">
        <v>21</v>
      </c>
      <c r="O2500" s="1" t="s">
        <v>37</v>
      </c>
    </row>
    <row r="2501" spans="1:15" x14ac:dyDescent="0.3">
      <c r="A2501" s="1" t="s">
        <v>6127</v>
      </c>
      <c r="B2501" s="2">
        <v>45848</v>
      </c>
      <c r="C2501" s="1" t="s">
        <v>6672</v>
      </c>
      <c r="D2501" s="1" t="s">
        <v>32</v>
      </c>
      <c r="E2501">
        <v>2025</v>
      </c>
      <c r="F2501" s="1" t="s">
        <v>3216</v>
      </c>
      <c r="G2501" s="1" t="s">
        <v>5393</v>
      </c>
      <c r="H2501" s="1" t="s">
        <v>2079</v>
      </c>
      <c r="I2501" s="1" t="s">
        <v>4556</v>
      </c>
      <c r="J2501" s="1" t="s">
        <v>70</v>
      </c>
      <c r="K2501" s="3">
        <v>13.16</v>
      </c>
      <c r="L2501">
        <v>3</v>
      </c>
      <c r="M2501" s="3">
        <v>39.479999999999997</v>
      </c>
      <c r="N2501" s="1" t="s">
        <v>6669</v>
      </c>
      <c r="O2501" s="1" t="s">
        <v>22</v>
      </c>
    </row>
    <row r="2502" spans="1:15" x14ac:dyDescent="0.3">
      <c r="A2502" s="1" t="s">
        <v>6128</v>
      </c>
      <c r="B2502" s="2">
        <v>45327</v>
      </c>
      <c r="C2502" s="1" t="s">
        <v>6667</v>
      </c>
      <c r="D2502" s="1" t="s">
        <v>39</v>
      </c>
      <c r="E2502">
        <v>2024</v>
      </c>
      <c r="F2502" s="1" t="s">
        <v>2206</v>
      </c>
      <c r="G2502" s="1" t="s">
        <v>2748</v>
      </c>
      <c r="H2502" s="1" t="s">
        <v>4303</v>
      </c>
      <c r="I2502" s="1" t="s">
        <v>4304</v>
      </c>
      <c r="J2502" s="1" t="s">
        <v>20</v>
      </c>
      <c r="K2502" s="3">
        <v>39.909999999999997</v>
      </c>
      <c r="L2502">
        <v>1</v>
      </c>
      <c r="M2502" s="3">
        <v>39.909999999999997</v>
      </c>
      <c r="N2502" s="1" t="s">
        <v>29</v>
      </c>
      <c r="O2502" s="1" t="s">
        <v>22</v>
      </c>
    </row>
    <row r="2503" spans="1:15" x14ac:dyDescent="0.3">
      <c r="A2503" s="1" t="s">
        <v>6129</v>
      </c>
      <c r="B2503" s="2">
        <v>45252</v>
      </c>
      <c r="C2503" s="1" t="s">
        <v>6670</v>
      </c>
      <c r="D2503" s="1" t="s">
        <v>54</v>
      </c>
      <c r="E2503">
        <v>2023</v>
      </c>
      <c r="F2503" s="1" t="s">
        <v>2196</v>
      </c>
      <c r="G2503" s="1" t="s">
        <v>2197</v>
      </c>
      <c r="H2503" s="1" t="s">
        <v>2844</v>
      </c>
      <c r="I2503" s="1" t="s">
        <v>2845</v>
      </c>
      <c r="J2503" s="1" t="s">
        <v>20</v>
      </c>
      <c r="K2503" s="3">
        <v>36.54</v>
      </c>
      <c r="L2503">
        <v>5</v>
      </c>
      <c r="M2503" s="3">
        <v>182.7</v>
      </c>
      <c r="N2503" s="1" t="s">
        <v>21</v>
      </c>
      <c r="O2503" s="1" t="s">
        <v>37</v>
      </c>
    </row>
    <row r="2504" spans="1:15" x14ac:dyDescent="0.3">
      <c r="A2504" s="1" t="s">
        <v>6130</v>
      </c>
      <c r="B2504" s="2">
        <v>45826</v>
      </c>
      <c r="C2504" s="1" t="s">
        <v>6670</v>
      </c>
      <c r="D2504" s="1" t="s">
        <v>24</v>
      </c>
      <c r="E2504">
        <v>2025</v>
      </c>
      <c r="F2504" s="1" t="s">
        <v>1840</v>
      </c>
      <c r="G2504" s="1" t="s">
        <v>1841</v>
      </c>
      <c r="H2504" s="1" t="s">
        <v>5139</v>
      </c>
      <c r="I2504" s="1" t="s">
        <v>5140</v>
      </c>
      <c r="J2504" s="1" t="s">
        <v>20</v>
      </c>
      <c r="K2504" s="3">
        <v>11.3</v>
      </c>
      <c r="L2504">
        <v>4</v>
      </c>
      <c r="M2504" s="3">
        <v>45.2</v>
      </c>
      <c r="N2504" s="1" t="s">
        <v>21</v>
      </c>
      <c r="O2504" s="1" t="s">
        <v>80</v>
      </c>
    </row>
    <row r="2505" spans="1:15" x14ac:dyDescent="0.3">
      <c r="A2505" s="1" t="s">
        <v>6131</v>
      </c>
      <c r="B2505" s="2">
        <v>45219</v>
      </c>
      <c r="C2505" s="1" t="s">
        <v>6668</v>
      </c>
      <c r="D2505" s="1" t="s">
        <v>133</v>
      </c>
      <c r="E2505">
        <v>2023</v>
      </c>
      <c r="F2505" s="1" t="s">
        <v>4599</v>
      </c>
      <c r="G2505" s="1" t="s">
        <v>4600</v>
      </c>
      <c r="H2505" s="1" t="s">
        <v>2810</v>
      </c>
      <c r="I2505" s="1" t="s">
        <v>2811</v>
      </c>
      <c r="J2505" s="1" t="s">
        <v>20</v>
      </c>
      <c r="K2505" s="3">
        <v>20.99</v>
      </c>
      <c r="L2505">
        <v>3</v>
      </c>
      <c r="M2505" s="3">
        <v>62.97</v>
      </c>
      <c r="N2505" s="1" t="s">
        <v>29</v>
      </c>
      <c r="O2505" s="1" t="s">
        <v>22</v>
      </c>
    </row>
    <row r="2506" spans="1:15" x14ac:dyDescent="0.3">
      <c r="A2506" s="1" t="s">
        <v>6132</v>
      </c>
      <c r="B2506" s="2">
        <v>45531</v>
      </c>
      <c r="C2506" s="1" t="s">
        <v>6671</v>
      </c>
      <c r="D2506" s="1" t="s">
        <v>90</v>
      </c>
      <c r="E2506">
        <v>2024</v>
      </c>
      <c r="F2506" s="1" t="s">
        <v>2330</v>
      </c>
      <c r="G2506" s="1" t="s">
        <v>2410</v>
      </c>
      <c r="H2506" s="1" t="s">
        <v>3733</v>
      </c>
      <c r="I2506" s="1" t="s">
        <v>3734</v>
      </c>
      <c r="J2506" s="1" t="s">
        <v>70</v>
      </c>
      <c r="K2506" s="3">
        <v>17.16</v>
      </c>
      <c r="L2506">
        <v>2</v>
      </c>
      <c r="M2506" s="3">
        <v>34.32</v>
      </c>
      <c r="N2506" s="1" t="s">
        <v>21</v>
      </c>
      <c r="O2506" s="1" t="s">
        <v>193</v>
      </c>
    </row>
    <row r="2507" spans="1:15" x14ac:dyDescent="0.3">
      <c r="A2507" s="1" t="s">
        <v>6133</v>
      </c>
      <c r="B2507" s="2">
        <v>44995</v>
      </c>
      <c r="C2507" s="1" t="s">
        <v>6668</v>
      </c>
      <c r="D2507" s="1" t="s">
        <v>15</v>
      </c>
      <c r="E2507">
        <v>2023</v>
      </c>
      <c r="F2507" s="1" t="s">
        <v>3958</v>
      </c>
      <c r="G2507" s="1" t="s">
        <v>3959</v>
      </c>
      <c r="H2507" s="1" t="s">
        <v>3179</v>
      </c>
      <c r="I2507" s="1" t="s">
        <v>4406</v>
      </c>
      <c r="J2507" s="1" t="s">
        <v>20</v>
      </c>
      <c r="K2507" s="3">
        <v>28.8</v>
      </c>
      <c r="L2507">
        <v>5</v>
      </c>
      <c r="M2507" s="3">
        <v>144</v>
      </c>
      <c r="N2507" s="1" t="s">
        <v>29</v>
      </c>
      <c r="O2507" s="1" t="s">
        <v>80</v>
      </c>
    </row>
    <row r="2508" spans="1:15" x14ac:dyDescent="0.3">
      <c r="A2508" s="1" t="s">
        <v>6134</v>
      </c>
      <c r="B2508" s="2">
        <v>45839</v>
      </c>
      <c r="C2508" s="1" t="s">
        <v>6671</v>
      </c>
      <c r="D2508" s="1" t="s">
        <v>32</v>
      </c>
      <c r="E2508">
        <v>2025</v>
      </c>
      <c r="F2508" s="1" t="s">
        <v>1043</v>
      </c>
      <c r="G2508" s="1" t="s">
        <v>1493</v>
      </c>
      <c r="H2508" s="1" t="s">
        <v>4847</v>
      </c>
      <c r="I2508" s="1" t="s">
        <v>4848</v>
      </c>
      <c r="J2508" s="1" t="s">
        <v>20</v>
      </c>
      <c r="K2508" s="3">
        <v>36.42</v>
      </c>
      <c r="L2508">
        <v>4</v>
      </c>
      <c r="M2508" s="3">
        <v>145.68</v>
      </c>
      <c r="N2508" s="1" t="s">
        <v>6669</v>
      </c>
      <c r="O2508" s="1" t="s">
        <v>193</v>
      </c>
    </row>
    <row r="2509" spans="1:15" x14ac:dyDescent="0.3">
      <c r="A2509" s="1" t="s">
        <v>6135</v>
      </c>
      <c r="B2509" s="2">
        <v>45321</v>
      </c>
      <c r="C2509" s="1" t="s">
        <v>6671</v>
      </c>
      <c r="D2509" s="1" t="s">
        <v>210</v>
      </c>
      <c r="E2509">
        <v>2024</v>
      </c>
      <c r="F2509" s="1" t="s">
        <v>2327</v>
      </c>
      <c r="G2509" s="1" t="s">
        <v>2328</v>
      </c>
      <c r="H2509" s="1" t="s">
        <v>191</v>
      </c>
      <c r="I2509" s="1" t="s">
        <v>192</v>
      </c>
      <c r="J2509" s="1" t="s">
        <v>70</v>
      </c>
      <c r="K2509" s="3">
        <v>6.98</v>
      </c>
      <c r="L2509">
        <v>4</v>
      </c>
      <c r="M2509" s="3">
        <v>27.92</v>
      </c>
      <c r="N2509" s="1" t="s">
        <v>29</v>
      </c>
      <c r="O2509" s="1" t="s">
        <v>37</v>
      </c>
    </row>
    <row r="2510" spans="1:15" x14ac:dyDescent="0.3">
      <c r="A2510" s="1" t="s">
        <v>6136</v>
      </c>
      <c r="B2510" s="2">
        <v>45391</v>
      </c>
      <c r="C2510" s="1" t="s">
        <v>6671</v>
      </c>
      <c r="D2510" s="1" t="s">
        <v>82</v>
      </c>
      <c r="E2510">
        <v>2024</v>
      </c>
      <c r="F2510" s="1" t="s">
        <v>4128</v>
      </c>
      <c r="G2510" s="1" t="s">
        <v>4129</v>
      </c>
      <c r="H2510" s="1" t="s">
        <v>1497</v>
      </c>
      <c r="I2510" s="1" t="s">
        <v>3016</v>
      </c>
      <c r="J2510" s="1" t="s">
        <v>87</v>
      </c>
      <c r="K2510" s="3">
        <v>48.4</v>
      </c>
      <c r="L2510">
        <v>1</v>
      </c>
      <c r="M2510" s="3">
        <v>48.4</v>
      </c>
      <c r="N2510" s="1" t="s">
        <v>21</v>
      </c>
      <c r="O2510" s="1" t="s">
        <v>30</v>
      </c>
    </row>
    <row r="2511" spans="1:15" x14ac:dyDescent="0.3">
      <c r="A2511" s="1" t="s">
        <v>6137</v>
      </c>
      <c r="B2511" s="2">
        <v>45487</v>
      </c>
      <c r="C2511" s="1" t="s">
        <v>6666</v>
      </c>
      <c r="D2511" s="1" t="s">
        <v>32</v>
      </c>
      <c r="E2511">
        <v>2024</v>
      </c>
      <c r="F2511" s="1" t="s">
        <v>3824</v>
      </c>
      <c r="G2511" s="1" t="s">
        <v>3825</v>
      </c>
      <c r="H2511" s="1" t="s">
        <v>673</v>
      </c>
      <c r="I2511" s="1" t="s">
        <v>4458</v>
      </c>
      <c r="J2511" s="1" t="s">
        <v>87</v>
      </c>
      <c r="K2511" s="3">
        <v>16.07</v>
      </c>
      <c r="L2511">
        <v>1</v>
      </c>
      <c r="M2511" s="3">
        <v>16.07</v>
      </c>
      <c r="N2511" s="1" t="s">
        <v>6669</v>
      </c>
      <c r="O2511" s="1" t="s">
        <v>193</v>
      </c>
    </row>
    <row r="2512" spans="1:15" x14ac:dyDescent="0.3">
      <c r="A2512" s="1" t="s">
        <v>6138</v>
      </c>
      <c r="B2512" s="2">
        <v>45399</v>
      </c>
      <c r="C2512" s="1" t="s">
        <v>6670</v>
      </c>
      <c r="D2512" s="1" t="s">
        <v>82</v>
      </c>
      <c r="E2512">
        <v>2024</v>
      </c>
      <c r="F2512" s="1" t="s">
        <v>912</v>
      </c>
      <c r="G2512" s="1" t="s">
        <v>5199</v>
      </c>
      <c r="H2512" s="1" t="s">
        <v>2334</v>
      </c>
      <c r="I2512" s="1" t="s">
        <v>2335</v>
      </c>
      <c r="J2512" s="1" t="s">
        <v>51</v>
      </c>
      <c r="K2512" s="3">
        <v>52.99</v>
      </c>
      <c r="L2512">
        <v>4</v>
      </c>
      <c r="M2512" s="3">
        <v>211.96</v>
      </c>
      <c r="N2512" s="1" t="s">
        <v>6669</v>
      </c>
      <c r="O2512" s="1" t="s">
        <v>95</v>
      </c>
    </row>
    <row r="2513" spans="1:15" x14ac:dyDescent="0.3">
      <c r="A2513" s="1" t="s">
        <v>6139</v>
      </c>
      <c r="B2513" s="2">
        <v>45472</v>
      </c>
      <c r="C2513" s="1" t="s">
        <v>6673</v>
      </c>
      <c r="D2513" s="1" t="s">
        <v>24</v>
      </c>
      <c r="E2513">
        <v>2024</v>
      </c>
      <c r="F2513" s="1" t="s">
        <v>2099</v>
      </c>
      <c r="G2513" s="1" t="s">
        <v>2100</v>
      </c>
      <c r="H2513" s="1" t="s">
        <v>6140</v>
      </c>
      <c r="I2513" s="1" t="s">
        <v>6141</v>
      </c>
      <c r="J2513" s="1" t="s">
        <v>70</v>
      </c>
      <c r="K2513" s="3">
        <v>7.42</v>
      </c>
      <c r="L2513">
        <v>1</v>
      </c>
      <c r="M2513" s="3">
        <v>7.42</v>
      </c>
      <c r="N2513" s="1" t="s">
        <v>6669</v>
      </c>
      <c r="O2513" s="1" t="s">
        <v>95</v>
      </c>
    </row>
    <row r="2514" spans="1:15" x14ac:dyDescent="0.3">
      <c r="A2514" s="1" t="s">
        <v>6142</v>
      </c>
      <c r="B2514" s="2">
        <v>45048</v>
      </c>
      <c r="C2514" s="1" t="s">
        <v>6671</v>
      </c>
      <c r="D2514" s="1" t="s">
        <v>46</v>
      </c>
      <c r="E2514">
        <v>2023</v>
      </c>
      <c r="F2514" s="1" t="s">
        <v>2822</v>
      </c>
      <c r="G2514" s="1" t="s">
        <v>2823</v>
      </c>
      <c r="H2514" s="1" t="s">
        <v>393</v>
      </c>
      <c r="I2514" s="1" t="s">
        <v>6143</v>
      </c>
      <c r="J2514" s="1" t="s">
        <v>51</v>
      </c>
      <c r="K2514" s="3">
        <v>5.92</v>
      </c>
      <c r="L2514">
        <v>3</v>
      </c>
      <c r="M2514" s="3">
        <v>17.760000000000002</v>
      </c>
      <c r="N2514" s="1" t="s">
        <v>88</v>
      </c>
      <c r="O2514" s="1" t="s">
        <v>52</v>
      </c>
    </row>
    <row r="2515" spans="1:15" x14ac:dyDescent="0.3">
      <c r="A2515" s="1" t="s">
        <v>6144</v>
      </c>
      <c r="B2515" s="2">
        <v>45252</v>
      </c>
      <c r="C2515" s="1" t="s">
        <v>6670</v>
      </c>
      <c r="D2515" s="1" t="s">
        <v>54</v>
      </c>
      <c r="E2515">
        <v>2023</v>
      </c>
      <c r="F2515" s="1" t="s">
        <v>2919</v>
      </c>
      <c r="G2515" s="1" t="s">
        <v>2920</v>
      </c>
      <c r="H2515" s="1" t="s">
        <v>2396</v>
      </c>
      <c r="I2515" s="1" t="s">
        <v>2397</v>
      </c>
      <c r="J2515" s="1" t="s">
        <v>70</v>
      </c>
      <c r="K2515" s="3">
        <v>20.54</v>
      </c>
      <c r="L2515">
        <v>3</v>
      </c>
      <c r="M2515" s="3">
        <v>61.62</v>
      </c>
      <c r="N2515" s="1" t="s">
        <v>88</v>
      </c>
      <c r="O2515" s="1" t="s">
        <v>52</v>
      </c>
    </row>
    <row r="2516" spans="1:15" x14ac:dyDescent="0.3">
      <c r="A2516" s="1" t="s">
        <v>6145</v>
      </c>
      <c r="B2516" s="2">
        <v>45598</v>
      </c>
      <c r="C2516" s="1" t="s">
        <v>6673</v>
      </c>
      <c r="D2516" s="1" t="s">
        <v>54</v>
      </c>
      <c r="E2516">
        <v>2024</v>
      </c>
      <c r="F2516" s="1" t="s">
        <v>433</v>
      </c>
      <c r="G2516" s="1" t="s">
        <v>434</v>
      </c>
      <c r="H2516" s="1" t="s">
        <v>767</v>
      </c>
      <c r="I2516" s="1" t="s">
        <v>2904</v>
      </c>
      <c r="J2516" s="1" t="s">
        <v>51</v>
      </c>
      <c r="K2516" s="3">
        <v>29.94</v>
      </c>
      <c r="L2516">
        <v>2</v>
      </c>
      <c r="M2516" s="3">
        <v>59.88</v>
      </c>
      <c r="N2516" s="1" t="s">
        <v>21</v>
      </c>
      <c r="O2516" s="1" t="s">
        <v>193</v>
      </c>
    </row>
    <row r="2517" spans="1:15" x14ac:dyDescent="0.3">
      <c r="A2517" s="1" t="s">
        <v>6146</v>
      </c>
      <c r="B2517" s="2">
        <v>45023</v>
      </c>
      <c r="C2517" s="1" t="s">
        <v>6668</v>
      </c>
      <c r="D2517" s="1" t="s">
        <v>82</v>
      </c>
      <c r="E2517">
        <v>2023</v>
      </c>
      <c r="F2517" s="1" t="s">
        <v>2828</v>
      </c>
      <c r="G2517" s="1" t="s">
        <v>6147</v>
      </c>
      <c r="H2517" s="1" t="s">
        <v>99</v>
      </c>
      <c r="I2517" s="1" t="s">
        <v>100</v>
      </c>
      <c r="J2517" s="1" t="s">
        <v>20</v>
      </c>
      <c r="K2517" s="3">
        <v>20.98</v>
      </c>
      <c r="L2517">
        <v>1</v>
      </c>
      <c r="M2517" s="3">
        <v>20.98</v>
      </c>
      <c r="N2517" s="1" t="s">
        <v>6669</v>
      </c>
      <c r="O2517" s="1" t="s">
        <v>95</v>
      </c>
    </row>
    <row r="2518" spans="1:15" x14ac:dyDescent="0.3">
      <c r="A2518" s="1" t="s">
        <v>6148</v>
      </c>
      <c r="B2518" s="2">
        <v>45598</v>
      </c>
      <c r="C2518" s="1" t="s">
        <v>6673</v>
      </c>
      <c r="D2518" s="1" t="s">
        <v>54</v>
      </c>
      <c r="E2518">
        <v>2024</v>
      </c>
      <c r="F2518" s="1" t="s">
        <v>2932</v>
      </c>
      <c r="G2518" s="1" t="s">
        <v>2933</v>
      </c>
      <c r="H2518" s="1" t="s">
        <v>2779</v>
      </c>
      <c r="I2518" s="1" t="s">
        <v>5923</v>
      </c>
      <c r="J2518" s="1" t="s">
        <v>20</v>
      </c>
      <c r="K2518" s="3">
        <v>31.69</v>
      </c>
      <c r="L2518">
        <v>5</v>
      </c>
      <c r="M2518" s="3">
        <v>158.44999999999999</v>
      </c>
      <c r="N2518" s="1" t="s">
        <v>21</v>
      </c>
      <c r="O2518" s="1" t="s">
        <v>22</v>
      </c>
    </row>
    <row r="2519" spans="1:15" x14ac:dyDescent="0.3">
      <c r="A2519" s="1" t="s">
        <v>6149</v>
      </c>
      <c r="B2519" s="2">
        <v>45601</v>
      </c>
      <c r="C2519" s="1" t="s">
        <v>6671</v>
      </c>
      <c r="D2519" s="1" t="s">
        <v>54</v>
      </c>
      <c r="E2519">
        <v>2024</v>
      </c>
      <c r="F2519" s="1" t="s">
        <v>4618</v>
      </c>
      <c r="G2519" s="1" t="s">
        <v>4619</v>
      </c>
      <c r="H2519" s="1" t="s">
        <v>1990</v>
      </c>
      <c r="I2519" s="1" t="s">
        <v>1991</v>
      </c>
      <c r="J2519" s="1" t="s">
        <v>20</v>
      </c>
      <c r="K2519" s="3">
        <v>5.88</v>
      </c>
      <c r="L2519">
        <v>1</v>
      </c>
      <c r="M2519" s="3">
        <v>5.88</v>
      </c>
      <c r="N2519" s="1" t="s">
        <v>21</v>
      </c>
      <c r="O2519" s="1" t="s">
        <v>95</v>
      </c>
    </row>
    <row r="2520" spans="1:15" x14ac:dyDescent="0.3">
      <c r="A2520" s="1" t="s">
        <v>6150</v>
      </c>
      <c r="B2520" s="2">
        <v>44889</v>
      </c>
      <c r="C2520" s="1" t="s">
        <v>6672</v>
      </c>
      <c r="D2520" s="1" t="s">
        <v>54</v>
      </c>
      <c r="E2520">
        <v>2022</v>
      </c>
      <c r="F2520" s="1" t="s">
        <v>3796</v>
      </c>
      <c r="G2520" s="1" t="s">
        <v>3797</v>
      </c>
      <c r="H2520" s="1" t="s">
        <v>3074</v>
      </c>
      <c r="I2520" s="1" t="s">
        <v>3075</v>
      </c>
      <c r="J2520" s="1" t="s">
        <v>20</v>
      </c>
      <c r="K2520" s="3">
        <v>9.7100000000000009</v>
      </c>
      <c r="L2520">
        <v>3</v>
      </c>
      <c r="M2520" s="3">
        <v>29.13</v>
      </c>
      <c r="N2520" s="1" t="s">
        <v>21</v>
      </c>
      <c r="O2520" s="1" t="s">
        <v>37</v>
      </c>
    </row>
    <row r="2521" spans="1:15" x14ac:dyDescent="0.3">
      <c r="A2521" s="1" t="s">
        <v>6151</v>
      </c>
      <c r="B2521" s="2">
        <v>45396</v>
      </c>
      <c r="C2521" s="1" t="s">
        <v>6666</v>
      </c>
      <c r="D2521" s="1" t="s">
        <v>82</v>
      </c>
      <c r="E2521">
        <v>2024</v>
      </c>
      <c r="F2521" s="1" t="s">
        <v>2717</v>
      </c>
      <c r="G2521" s="1" t="s">
        <v>6152</v>
      </c>
      <c r="H2521" s="1" t="s">
        <v>1899</v>
      </c>
      <c r="I2521" s="1" t="s">
        <v>1900</v>
      </c>
      <c r="J2521" s="1" t="s">
        <v>20</v>
      </c>
      <c r="K2521" s="3">
        <v>19.12</v>
      </c>
      <c r="L2521">
        <v>3</v>
      </c>
      <c r="M2521" s="3">
        <v>57.36</v>
      </c>
      <c r="N2521" s="1" t="s">
        <v>29</v>
      </c>
      <c r="O2521" s="1" t="s">
        <v>22</v>
      </c>
    </row>
    <row r="2522" spans="1:15" x14ac:dyDescent="0.3">
      <c r="A2522" s="1" t="s">
        <v>6153</v>
      </c>
      <c r="B2522" s="2">
        <v>45176</v>
      </c>
      <c r="C2522" s="1" t="s">
        <v>6672</v>
      </c>
      <c r="D2522" s="1" t="s">
        <v>60</v>
      </c>
      <c r="E2522">
        <v>2023</v>
      </c>
      <c r="F2522" s="1" t="s">
        <v>1275</v>
      </c>
      <c r="G2522" s="1" t="s">
        <v>6154</v>
      </c>
      <c r="H2522" s="1" t="s">
        <v>2224</v>
      </c>
      <c r="I2522" s="1" t="s">
        <v>2225</v>
      </c>
      <c r="J2522" s="1" t="s">
        <v>20</v>
      </c>
      <c r="K2522" s="3">
        <v>35.93</v>
      </c>
      <c r="L2522">
        <v>4</v>
      </c>
      <c r="M2522" s="3">
        <v>143.72</v>
      </c>
      <c r="N2522" s="1" t="s">
        <v>29</v>
      </c>
      <c r="O2522" s="1" t="s">
        <v>80</v>
      </c>
    </row>
    <row r="2523" spans="1:15" x14ac:dyDescent="0.3">
      <c r="A2523" s="1" t="s">
        <v>6155</v>
      </c>
      <c r="B2523" s="2">
        <v>45601</v>
      </c>
      <c r="C2523" s="1" t="s">
        <v>6671</v>
      </c>
      <c r="D2523" s="1" t="s">
        <v>54</v>
      </c>
      <c r="E2523">
        <v>2024</v>
      </c>
      <c r="F2523" s="1" t="s">
        <v>794</v>
      </c>
      <c r="G2523" s="1" t="s">
        <v>2578</v>
      </c>
      <c r="H2523" s="1" t="s">
        <v>3366</v>
      </c>
      <c r="I2523" s="1" t="s">
        <v>3367</v>
      </c>
      <c r="J2523" s="1" t="s">
        <v>87</v>
      </c>
      <c r="K2523" s="3">
        <v>17.46</v>
      </c>
      <c r="L2523">
        <v>1</v>
      </c>
      <c r="M2523" s="3">
        <v>17.46</v>
      </c>
      <c r="N2523" s="1" t="s">
        <v>29</v>
      </c>
      <c r="O2523" s="1" t="s">
        <v>37</v>
      </c>
    </row>
    <row r="2524" spans="1:15" x14ac:dyDescent="0.3">
      <c r="A2524" s="1" t="s">
        <v>6156</v>
      </c>
      <c r="B2524" s="2">
        <v>45234</v>
      </c>
      <c r="C2524" s="1" t="s">
        <v>6673</v>
      </c>
      <c r="D2524" s="1" t="s">
        <v>54</v>
      </c>
      <c r="E2524">
        <v>2023</v>
      </c>
      <c r="F2524" s="1" t="s">
        <v>2196</v>
      </c>
      <c r="G2524" s="1" t="s">
        <v>2197</v>
      </c>
      <c r="H2524" s="1" t="s">
        <v>2415</v>
      </c>
      <c r="I2524" s="1" t="s">
        <v>2416</v>
      </c>
      <c r="J2524" s="1" t="s">
        <v>20</v>
      </c>
      <c r="K2524" s="3">
        <v>45.68</v>
      </c>
      <c r="L2524">
        <v>2</v>
      </c>
      <c r="M2524" s="3">
        <v>91.36</v>
      </c>
      <c r="N2524" s="1" t="s">
        <v>6669</v>
      </c>
      <c r="O2524" s="1" t="s">
        <v>30</v>
      </c>
    </row>
    <row r="2525" spans="1:15" x14ac:dyDescent="0.3">
      <c r="A2525" s="1" t="s">
        <v>6157</v>
      </c>
      <c r="B2525" s="2">
        <v>44874</v>
      </c>
      <c r="C2525" s="1" t="s">
        <v>6670</v>
      </c>
      <c r="D2525" s="1" t="s">
        <v>54</v>
      </c>
      <c r="E2525">
        <v>2022</v>
      </c>
      <c r="F2525" s="1" t="s">
        <v>414</v>
      </c>
      <c r="G2525" s="1" t="s">
        <v>1824</v>
      </c>
      <c r="H2525" s="1" t="s">
        <v>1251</v>
      </c>
      <c r="I2525" s="1" t="s">
        <v>1252</v>
      </c>
      <c r="J2525" s="1" t="s">
        <v>20</v>
      </c>
      <c r="K2525" s="3">
        <v>33.369999999999997</v>
      </c>
      <c r="L2525">
        <v>1</v>
      </c>
      <c r="M2525" s="3">
        <v>33.369999999999997</v>
      </c>
      <c r="N2525" s="1" t="s">
        <v>21</v>
      </c>
      <c r="O2525" s="1" t="s">
        <v>80</v>
      </c>
    </row>
    <row r="2526" spans="1:15" x14ac:dyDescent="0.3">
      <c r="A2526" s="1" t="s">
        <v>6158</v>
      </c>
      <c r="B2526" s="2">
        <v>45080</v>
      </c>
      <c r="C2526" s="1" t="s">
        <v>6673</v>
      </c>
      <c r="D2526" s="1" t="s">
        <v>24</v>
      </c>
      <c r="E2526">
        <v>2023</v>
      </c>
      <c r="F2526" s="1" t="s">
        <v>1449</v>
      </c>
      <c r="G2526" s="1" t="s">
        <v>5569</v>
      </c>
      <c r="H2526" s="1" t="s">
        <v>554</v>
      </c>
      <c r="I2526" s="1" t="s">
        <v>4518</v>
      </c>
      <c r="J2526" s="1" t="s">
        <v>20</v>
      </c>
      <c r="K2526" s="3">
        <v>7.34</v>
      </c>
      <c r="L2526">
        <v>1</v>
      </c>
      <c r="M2526" s="3">
        <v>7.34</v>
      </c>
      <c r="N2526" s="1" t="s">
        <v>6669</v>
      </c>
      <c r="O2526" s="1" t="s">
        <v>30</v>
      </c>
    </row>
    <row r="2527" spans="1:15" x14ac:dyDescent="0.3">
      <c r="A2527" s="1" t="s">
        <v>6159</v>
      </c>
      <c r="B2527" s="2">
        <v>45559</v>
      </c>
      <c r="C2527" s="1" t="s">
        <v>6671</v>
      </c>
      <c r="D2527" s="1" t="s">
        <v>60</v>
      </c>
      <c r="E2527">
        <v>2024</v>
      </c>
      <c r="F2527" s="1" t="s">
        <v>2149</v>
      </c>
      <c r="G2527" s="1" t="s">
        <v>2444</v>
      </c>
      <c r="H2527" s="1" t="s">
        <v>1029</v>
      </c>
      <c r="I2527" s="1" t="s">
        <v>1030</v>
      </c>
      <c r="J2527" s="1" t="s">
        <v>70</v>
      </c>
      <c r="K2527" s="3">
        <v>33.33</v>
      </c>
      <c r="L2527">
        <v>5</v>
      </c>
      <c r="M2527" s="3">
        <v>166.65</v>
      </c>
      <c r="N2527" s="1" t="s">
        <v>6669</v>
      </c>
      <c r="O2527" s="1" t="s">
        <v>37</v>
      </c>
    </row>
    <row r="2528" spans="1:15" x14ac:dyDescent="0.3">
      <c r="A2528" s="1" t="s">
        <v>6160</v>
      </c>
      <c r="B2528" s="2">
        <v>45763</v>
      </c>
      <c r="C2528" s="1" t="s">
        <v>6670</v>
      </c>
      <c r="D2528" s="1" t="s">
        <v>82</v>
      </c>
      <c r="E2528">
        <v>2025</v>
      </c>
      <c r="F2528" s="1" t="s">
        <v>453</v>
      </c>
      <c r="G2528" s="1" t="s">
        <v>454</v>
      </c>
      <c r="H2528" s="1" t="s">
        <v>1108</v>
      </c>
      <c r="I2528" s="1" t="s">
        <v>1109</v>
      </c>
      <c r="J2528" s="1" t="s">
        <v>70</v>
      </c>
      <c r="K2528" s="3">
        <v>40.64</v>
      </c>
      <c r="L2528">
        <v>3</v>
      </c>
      <c r="M2528" s="3">
        <v>121.92</v>
      </c>
      <c r="N2528" s="1" t="s">
        <v>29</v>
      </c>
      <c r="O2528" s="1" t="s">
        <v>30</v>
      </c>
    </row>
    <row r="2529" spans="1:15" x14ac:dyDescent="0.3">
      <c r="A2529" s="1" t="s">
        <v>6161</v>
      </c>
      <c r="B2529" s="2">
        <v>45129</v>
      </c>
      <c r="C2529" s="1" t="s">
        <v>6673</v>
      </c>
      <c r="D2529" s="1" t="s">
        <v>32</v>
      </c>
      <c r="E2529">
        <v>2023</v>
      </c>
      <c r="F2529" s="1" t="s">
        <v>728</v>
      </c>
      <c r="G2529" s="1" t="s">
        <v>3771</v>
      </c>
      <c r="H2529" s="1" t="s">
        <v>3149</v>
      </c>
      <c r="I2529" s="1" t="s">
        <v>4228</v>
      </c>
      <c r="J2529" s="1" t="s">
        <v>70</v>
      </c>
      <c r="K2529" s="3">
        <v>14.11</v>
      </c>
      <c r="L2529">
        <v>4</v>
      </c>
      <c r="M2529" s="3">
        <v>56.44</v>
      </c>
      <c r="N2529" s="1" t="s">
        <v>21</v>
      </c>
      <c r="O2529" s="1" t="s">
        <v>44</v>
      </c>
    </row>
    <row r="2530" spans="1:15" x14ac:dyDescent="0.3">
      <c r="A2530" s="1" t="s">
        <v>6162</v>
      </c>
      <c r="B2530" s="2">
        <v>44941</v>
      </c>
      <c r="C2530" s="1" t="s">
        <v>6666</v>
      </c>
      <c r="D2530" s="1" t="s">
        <v>210</v>
      </c>
      <c r="E2530">
        <v>2023</v>
      </c>
      <c r="F2530" s="1" t="s">
        <v>3297</v>
      </c>
      <c r="G2530" s="1" t="s">
        <v>3298</v>
      </c>
      <c r="H2530" s="1" t="s">
        <v>4253</v>
      </c>
      <c r="I2530" s="1" t="s">
        <v>4254</v>
      </c>
      <c r="J2530" s="1" t="s">
        <v>20</v>
      </c>
      <c r="K2530" s="3">
        <v>10.3</v>
      </c>
      <c r="L2530">
        <v>2</v>
      </c>
      <c r="M2530" s="3">
        <v>20.6</v>
      </c>
      <c r="N2530" s="1" t="s">
        <v>29</v>
      </c>
      <c r="O2530" s="1" t="s">
        <v>30</v>
      </c>
    </row>
    <row r="2531" spans="1:15" x14ac:dyDescent="0.3">
      <c r="A2531" s="1" t="s">
        <v>6163</v>
      </c>
      <c r="B2531" s="2">
        <v>44982</v>
      </c>
      <c r="C2531" s="1" t="s">
        <v>6673</v>
      </c>
      <c r="D2531" s="1" t="s">
        <v>39</v>
      </c>
      <c r="E2531">
        <v>2023</v>
      </c>
      <c r="F2531" s="1" t="s">
        <v>6164</v>
      </c>
      <c r="G2531" s="1" t="s">
        <v>6165</v>
      </c>
      <c r="H2531" s="1" t="s">
        <v>3436</v>
      </c>
      <c r="I2531" s="1" t="s">
        <v>3437</v>
      </c>
      <c r="J2531" s="1" t="s">
        <v>20</v>
      </c>
      <c r="K2531" s="3">
        <v>47.05</v>
      </c>
      <c r="L2531">
        <v>4</v>
      </c>
      <c r="M2531" s="3">
        <v>188.2</v>
      </c>
      <c r="N2531" s="1" t="s">
        <v>88</v>
      </c>
      <c r="O2531" s="1" t="s">
        <v>193</v>
      </c>
    </row>
    <row r="2532" spans="1:15" x14ac:dyDescent="0.3">
      <c r="A2532" s="1" t="s">
        <v>6166</v>
      </c>
      <c r="B2532" s="2">
        <v>45128</v>
      </c>
      <c r="C2532" s="1" t="s">
        <v>6668</v>
      </c>
      <c r="D2532" s="1" t="s">
        <v>32</v>
      </c>
      <c r="E2532">
        <v>2023</v>
      </c>
      <c r="F2532" s="1" t="s">
        <v>583</v>
      </c>
      <c r="G2532" s="1" t="s">
        <v>584</v>
      </c>
      <c r="H2532" s="1" t="s">
        <v>2062</v>
      </c>
      <c r="I2532" s="1" t="s">
        <v>2063</v>
      </c>
      <c r="J2532" s="1" t="s">
        <v>20</v>
      </c>
      <c r="K2532" s="3">
        <v>29.05</v>
      </c>
      <c r="L2532">
        <v>3</v>
      </c>
      <c r="M2532" s="3">
        <v>87.15</v>
      </c>
      <c r="N2532" s="1" t="s">
        <v>6669</v>
      </c>
      <c r="O2532" s="1" t="s">
        <v>37</v>
      </c>
    </row>
    <row r="2533" spans="1:15" x14ac:dyDescent="0.3">
      <c r="A2533" s="1" t="s">
        <v>6167</v>
      </c>
      <c r="B2533" s="2">
        <v>45152</v>
      </c>
      <c r="C2533" s="1" t="s">
        <v>6667</v>
      </c>
      <c r="D2533" s="1" t="s">
        <v>90</v>
      </c>
      <c r="E2533">
        <v>2023</v>
      </c>
      <c r="F2533" s="1" t="s">
        <v>1405</v>
      </c>
      <c r="G2533" s="1" t="s">
        <v>1406</v>
      </c>
      <c r="H2533" s="1" t="s">
        <v>4365</v>
      </c>
      <c r="I2533" s="1" t="s">
        <v>4366</v>
      </c>
      <c r="J2533" s="1" t="s">
        <v>87</v>
      </c>
      <c r="K2533" s="3">
        <v>30.6</v>
      </c>
      <c r="L2533">
        <v>3</v>
      </c>
      <c r="M2533" s="3">
        <v>91.8</v>
      </c>
      <c r="N2533" s="1" t="s">
        <v>6669</v>
      </c>
      <c r="O2533" s="1" t="s">
        <v>22</v>
      </c>
    </row>
    <row r="2534" spans="1:15" x14ac:dyDescent="0.3">
      <c r="A2534" s="1" t="s">
        <v>6168</v>
      </c>
      <c r="B2534" s="2">
        <v>45223</v>
      </c>
      <c r="C2534" s="1" t="s">
        <v>6671</v>
      </c>
      <c r="D2534" s="1" t="s">
        <v>133</v>
      </c>
      <c r="E2534">
        <v>2023</v>
      </c>
      <c r="F2534" s="1" t="s">
        <v>1048</v>
      </c>
      <c r="G2534" s="1" t="s">
        <v>1049</v>
      </c>
      <c r="H2534" s="1" t="s">
        <v>2877</v>
      </c>
      <c r="I2534" s="1" t="s">
        <v>2878</v>
      </c>
      <c r="J2534" s="1" t="s">
        <v>20</v>
      </c>
      <c r="K2534" s="3">
        <v>26.72</v>
      </c>
      <c r="L2534">
        <v>2</v>
      </c>
      <c r="M2534" s="3">
        <v>53.44</v>
      </c>
      <c r="N2534" s="1" t="s">
        <v>21</v>
      </c>
      <c r="O2534" s="1" t="s">
        <v>37</v>
      </c>
    </row>
    <row r="2535" spans="1:15" x14ac:dyDescent="0.3">
      <c r="A2535" s="1" t="s">
        <v>6169</v>
      </c>
      <c r="B2535" s="2">
        <v>45715</v>
      </c>
      <c r="C2535" s="1" t="s">
        <v>6672</v>
      </c>
      <c r="D2535" s="1" t="s">
        <v>39</v>
      </c>
      <c r="E2535">
        <v>2025</v>
      </c>
      <c r="F2535" s="1" t="s">
        <v>2799</v>
      </c>
      <c r="G2535" s="1" t="s">
        <v>2800</v>
      </c>
      <c r="H2535" s="1" t="s">
        <v>5972</v>
      </c>
      <c r="I2535" s="1" t="s">
        <v>5973</v>
      </c>
      <c r="J2535" s="1" t="s">
        <v>20</v>
      </c>
      <c r="K2535" s="3">
        <v>38.840000000000003</v>
      </c>
      <c r="L2535">
        <v>3</v>
      </c>
      <c r="M2535" s="3">
        <v>116.52</v>
      </c>
      <c r="N2535" s="1" t="s">
        <v>21</v>
      </c>
      <c r="O2535" s="1" t="s">
        <v>22</v>
      </c>
    </row>
    <row r="2536" spans="1:15" x14ac:dyDescent="0.3">
      <c r="A2536" s="1" t="s">
        <v>6170</v>
      </c>
      <c r="B2536" s="2">
        <v>45019</v>
      </c>
      <c r="C2536" s="1" t="s">
        <v>6667</v>
      </c>
      <c r="D2536" s="1" t="s">
        <v>82</v>
      </c>
      <c r="E2536">
        <v>2023</v>
      </c>
      <c r="F2536" s="1" t="s">
        <v>2533</v>
      </c>
      <c r="G2536" s="1" t="s">
        <v>2534</v>
      </c>
      <c r="H2536" s="1" t="s">
        <v>4901</v>
      </c>
      <c r="I2536" s="1" t="s">
        <v>4902</v>
      </c>
      <c r="J2536" s="1" t="s">
        <v>20</v>
      </c>
      <c r="K2536" s="3">
        <v>38.450000000000003</v>
      </c>
      <c r="L2536">
        <v>3</v>
      </c>
      <c r="M2536" s="3">
        <v>115.35</v>
      </c>
      <c r="N2536" s="1" t="s">
        <v>29</v>
      </c>
      <c r="O2536" s="1" t="s">
        <v>37</v>
      </c>
    </row>
    <row r="2537" spans="1:15" x14ac:dyDescent="0.3">
      <c r="A2537" s="1" t="s">
        <v>6171</v>
      </c>
      <c r="B2537" s="2">
        <v>45354</v>
      </c>
      <c r="C2537" s="1" t="s">
        <v>6666</v>
      </c>
      <c r="D2537" s="1" t="s">
        <v>15</v>
      </c>
      <c r="E2537">
        <v>2024</v>
      </c>
      <c r="F2537" s="1" t="s">
        <v>1413</v>
      </c>
      <c r="G2537" s="1" t="s">
        <v>3038</v>
      </c>
      <c r="H2537" s="1" t="s">
        <v>950</v>
      </c>
      <c r="I2537" s="1" t="s">
        <v>3617</v>
      </c>
      <c r="J2537" s="1" t="s">
        <v>70</v>
      </c>
      <c r="K2537" s="3">
        <v>40.69</v>
      </c>
      <c r="L2537">
        <v>3</v>
      </c>
      <c r="M2537" s="3">
        <v>122.07</v>
      </c>
      <c r="N2537" s="1" t="s">
        <v>88</v>
      </c>
      <c r="O2537" s="1" t="s">
        <v>37</v>
      </c>
    </row>
    <row r="2538" spans="1:15" x14ac:dyDescent="0.3">
      <c r="A2538" s="1" t="s">
        <v>6172</v>
      </c>
      <c r="B2538" s="2">
        <v>45558</v>
      </c>
      <c r="C2538" s="1" t="s">
        <v>6667</v>
      </c>
      <c r="D2538" s="1" t="s">
        <v>60</v>
      </c>
      <c r="E2538">
        <v>2024</v>
      </c>
      <c r="F2538" s="1" t="s">
        <v>1408</v>
      </c>
      <c r="G2538" s="1" t="s">
        <v>1409</v>
      </c>
      <c r="H2538" s="1" t="s">
        <v>2639</v>
      </c>
      <c r="I2538" s="1" t="s">
        <v>2640</v>
      </c>
      <c r="J2538" s="1" t="s">
        <v>70</v>
      </c>
      <c r="K2538" s="3">
        <v>14.3</v>
      </c>
      <c r="L2538">
        <v>1</v>
      </c>
      <c r="M2538" s="3">
        <v>14.3</v>
      </c>
      <c r="N2538" s="1" t="s">
        <v>6669</v>
      </c>
      <c r="O2538" s="1" t="s">
        <v>22</v>
      </c>
    </row>
    <row r="2539" spans="1:15" x14ac:dyDescent="0.3">
      <c r="A2539" s="1" t="s">
        <v>6173</v>
      </c>
      <c r="B2539" s="2">
        <v>45123</v>
      </c>
      <c r="C2539" s="1" t="s">
        <v>6666</v>
      </c>
      <c r="D2539" s="1" t="s">
        <v>32</v>
      </c>
      <c r="E2539">
        <v>2023</v>
      </c>
      <c r="F2539" s="1" t="s">
        <v>305</v>
      </c>
      <c r="G2539" s="1" t="s">
        <v>2841</v>
      </c>
      <c r="H2539" s="1" t="s">
        <v>4904</v>
      </c>
      <c r="I2539" s="1" t="s">
        <v>4905</v>
      </c>
      <c r="J2539" s="1" t="s">
        <v>70</v>
      </c>
      <c r="K2539" s="3">
        <v>17.2</v>
      </c>
      <c r="L2539">
        <v>1</v>
      </c>
      <c r="M2539" s="3">
        <v>17.2</v>
      </c>
      <c r="N2539" s="1" t="s">
        <v>21</v>
      </c>
      <c r="O2539" s="1" t="s">
        <v>44</v>
      </c>
    </row>
    <row r="2540" spans="1:15" x14ac:dyDescent="0.3">
      <c r="A2540" s="1" t="s">
        <v>6174</v>
      </c>
      <c r="B2540" s="2">
        <v>45556</v>
      </c>
      <c r="C2540" s="1" t="s">
        <v>6673</v>
      </c>
      <c r="D2540" s="1" t="s">
        <v>60</v>
      </c>
      <c r="E2540">
        <v>2024</v>
      </c>
      <c r="F2540" s="1" t="s">
        <v>481</v>
      </c>
      <c r="G2540" s="1" t="s">
        <v>482</v>
      </c>
      <c r="H2540" s="1" t="s">
        <v>2650</v>
      </c>
      <c r="I2540" s="1" t="s">
        <v>3822</v>
      </c>
      <c r="J2540" s="1" t="s">
        <v>70</v>
      </c>
      <c r="K2540" s="3">
        <v>47.08</v>
      </c>
      <c r="L2540">
        <v>1</v>
      </c>
      <c r="M2540" s="3">
        <v>47.08</v>
      </c>
      <c r="N2540" s="1" t="s">
        <v>6669</v>
      </c>
      <c r="O2540" s="1" t="s">
        <v>37</v>
      </c>
    </row>
    <row r="2541" spans="1:15" x14ac:dyDescent="0.3">
      <c r="A2541" s="1" t="s">
        <v>6175</v>
      </c>
      <c r="B2541" s="2">
        <v>44956</v>
      </c>
      <c r="C2541" s="1" t="s">
        <v>6667</v>
      </c>
      <c r="D2541" s="1" t="s">
        <v>210</v>
      </c>
      <c r="E2541">
        <v>2023</v>
      </c>
      <c r="F2541" s="1" t="s">
        <v>16</v>
      </c>
      <c r="G2541" s="1" t="s">
        <v>17</v>
      </c>
      <c r="H2541" s="1" t="s">
        <v>1152</v>
      </c>
      <c r="I2541" s="1" t="s">
        <v>1182</v>
      </c>
      <c r="J2541" s="1" t="s">
        <v>51</v>
      </c>
      <c r="K2541" s="3">
        <v>17.46</v>
      </c>
      <c r="L2541">
        <v>3</v>
      </c>
      <c r="M2541" s="3">
        <v>52.38</v>
      </c>
      <c r="N2541" s="1" t="s">
        <v>29</v>
      </c>
      <c r="O2541" s="1" t="s">
        <v>193</v>
      </c>
    </row>
    <row r="2542" spans="1:15" x14ac:dyDescent="0.3">
      <c r="A2542" s="1" t="s">
        <v>6176</v>
      </c>
      <c r="B2542" s="2">
        <v>45254</v>
      </c>
      <c r="C2542" s="1" t="s">
        <v>6668</v>
      </c>
      <c r="D2542" s="1" t="s">
        <v>54</v>
      </c>
      <c r="E2542">
        <v>2023</v>
      </c>
      <c r="F2542" s="1" t="s">
        <v>611</v>
      </c>
      <c r="G2542" s="1" t="s">
        <v>612</v>
      </c>
      <c r="H2542" s="1" t="s">
        <v>950</v>
      </c>
      <c r="I2542" s="1" t="s">
        <v>1644</v>
      </c>
      <c r="J2542" s="1" t="s">
        <v>70</v>
      </c>
      <c r="K2542" s="3">
        <v>46.43</v>
      </c>
      <c r="L2542">
        <v>4</v>
      </c>
      <c r="M2542" s="3">
        <v>185.72</v>
      </c>
      <c r="N2542" s="1" t="s">
        <v>21</v>
      </c>
      <c r="O2542" s="1" t="s">
        <v>95</v>
      </c>
    </row>
    <row r="2543" spans="1:15" x14ac:dyDescent="0.3">
      <c r="A2543" s="1" t="s">
        <v>6177</v>
      </c>
      <c r="B2543" s="2">
        <v>45318</v>
      </c>
      <c r="C2543" s="1" t="s">
        <v>6673</v>
      </c>
      <c r="D2543" s="1" t="s">
        <v>210</v>
      </c>
      <c r="E2543">
        <v>2024</v>
      </c>
      <c r="F2543" s="1" t="s">
        <v>829</v>
      </c>
      <c r="G2543" s="1" t="s">
        <v>3213</v>
      </c>
      <c r="H2543" s="1" t="s">
        <v>3074</v>
      </c>
      <c r="I2543" s="1" t="s">
        <v>3075</v>
      </c>
      <c r="J2543" s="1" t="s">
        <v>70</v>
      </c>
      <c r="K2543" s="3">
        <v>10.31</v>
      </c>
      <c r="L2543">
        <v>5</v>
      </c>
      <c r="M2543" s="3">
        <v>51.55</v>
      </c>
      <c r="N2543" s="1" t="s">
        <v>6669</v>
      </c>
      <c r="O2543" s="1" t="s">
        <v>37</v>
      </c>
    </row>
    <row r="2544" spans="1:15" x14ac:dyDescent="0.3">
      <c r="A2544" s="1" t="s">
        <v>6178</v>
      </c>
      <c r="B2544" s="2">
        <v>45242</v>
      </c>
      <c r="C2544" s="1" t="s">
        <v>6666</v>
      </c>
      <c r="D2544" s="1" t="s">
        <v>54</v>
      </c>
      <c r="E2544">
        <v>2023</v>
      </c>
      <c r="F2544" s="1" t="s">
        <v>3198</v>
      </c>
      <c r="G2544" s="1" t="s">
        <v>3199</v>
      </c>
      <c r="H2544" s="1" t="s">
        <v>618</v>
      </c>
      <c r="I2544" s="1" t="s">
        <v>619</v>
      </c>
      <c r="J2544" s="1" t="s">
        <v>87</v>
      </c>
      <c r="K2544" s="3">
        <v>42.57</v>
      </c>
      <c r="L2544">
        <v>2</v>
      </c>
      <c r="M2544" s="3">
        <v>85.14</v>
      </c>
      <c r="N2544" s="1" t="s">
        <v>88</v>
      </c>
      <c r="O2544" s="1" t="s">
        <v>44</v>
      </c>
    </row>
    <row r="2545" spans="1:15" x14ac:dyDescent="0.3">
      <c r="A2545" s="1" t="s">
        <v>6179</v>
      </c>
      <c r="B2545" s="2">
        <v>45344</v>
      </c>
      <c r="C2545" s="1" t="s">
        <v>6672</v>
      </c>
      <c r="D2545" s="1" t="s">
        <v>39</v>
      </c>
      <c r="E2545">
        <v>2024</v>
      </c>
      <c r="F2545" s="1" t="s">
        <v>686</v>
      </c>
      <c r="G2545" s="1" t="s">
        <v>4639</v>
      </c>
      <c r="H2545" s="1" t="s">
        <v>3762</v>
      </c>
      <c r="I2545" s="1" t="s">
        <v>3763</v>
      </c>
      <c r="J2545" s="1" t="s">
        <v>87</v>
      </c>
      <c r="K2545" s="3">
        <v>44.49</v>
      </c>
      <c r="L2545">
        <v>4</v>
      </c>
      <c r="M2545" s="3">
        <v>177.96</v>
      </c>
      <c r="N2545" s="1" t="s">
        <v>6669</v>
      </c>
      <c r="O2545" s="1" t="s">
        <v>37</v>
      </c>
    </row>
    <row r="2546" spans="1:15" x14ac:dyDescent="0.3">
      <c r="A2546" s="1" t="s">
        <v>6180</v>
      </c>
      <c r="B2546" s="2">
        <v>44957</v>
      </c>
      <c r="C2546" s="1" t="s">
        <v>6671</v>
      </c>
      <c r="D2546" s="1" t="s">
        <v>210</v>
      </c>
      <c r="E2546">
        <v>2023</v>
      </c>
      <c r="F2546" s="1" t="s">
        <v>2932</v>
      </c>
      <c r="G2546" s="1" t="s">
        <v>3341</v>
      </c>
      <c r="H2546" s="1" t="s">
        <v>984</v>
      </c>
      <c r="I2546" s="1" t="s">
        <v>1711</v>
      </c>
      <c r="J2546" s="1" t="s">
        <v>20</v>
      </c>
      <c r="K2546" s="3">
        <v>21.16</v>
      </c>
      <c r="L2546">
        <v>2</v>
      </c>
      <c r="M2546" s="3">
        <v>42.32</v>
      </c>
      <c r="N2546" s="1" t="s">
        <v>88</v>
      </c>
      <c r="O2546" s="1" t="s">
        <v>22</v>
      </c>
    </row>
    <row r="2547" spans="1:15" x14ac:dyDescent="0.3">
      <c r="A2547" s="1" t="s">
        <v>6181</v>
      </c>
      <c r="B2547" s="2">
        <v>45665</v>
      </c>
      <c r="C2547" s="1" t="s">
        <v>6670</v>
      </c>
      <c r="D2547" s="1" t="s">
        <v>210</v>
      </c>
      <c r="E2547">
        <v>2025</v>
      </c>
      <c r="F2547" s="1" t="s">
        <v>1422</v>
      </c>
      <c r="G2547" s="1" t="s">
        <v>1423</v>
      </c>
      <c r="H2547" s="1" t="s">
        <v>5728</v>
      </c>
      <c r="I2547" s="1" t="s">
        <v>5729</v>
      </c>
      <c r="J2547" s="1" t="s">
        <v>70</v>
      </c>
      <c r="K2547" s="3">
        <v>43.58</v>
      </c>
      <c r="L2547">
        <v>3</v>
      </c>
      <c r="M2547" s="3">
        <v>130.74</v>
      </c>
      <c r="N2547" s="1" t="s">
        <v>6669</v>
      </c>
      <c r="O2547" s="1" t="s">
        <v>80</v>
      </c>
    </row>
    <row r="2548" spans="1:15" x14ac:dyDescent="0.3">
      <c r="A2548" s="1" t="s">
        <v>6182</v>
      </c>
      <c r="B2548" s="2">
        <v>45415</v>
      </c>
      <c r="C2548" s="1" t="s">
        <v>6668</v>
      </c>
      <c r="D2548" s="1" t="s">
        <v>46</v>
      </c>
      <c r="E2548">
        <v>2024</v>
      </c>
      <c r="F2548" s="1" t="s">
        <v>1680</v>
      </c>
      <c r="G2548" s="1" t="s">
        <v>1681</v>
      </c>
      <c r="H2548" s="1" t="s">
        <v>673</v>
      </c>
      <c r="I2548" s="1" t="s">
        <v>6183</v>
      </c>
      <c r="J2548" s="1" t="s">
        <v>20</v>
      </c>
      <c r="K2548" s="3">
        <v>43.2</v>
      </c>
      <c r="L2548">
        <v>2</v>
      </c>
      <c r="M2548" s="3">
        <v>86.4</v>
      </c>
      <c r="N2548" s="1" t="s">
        <v>21</v>
      </c>
      <c r="O2548" s="1" t="s">
        <v>37</v>
      </c>
    </row>
    <row r="2549" spans="1:15" x14ac:dyDescent="0.3">
      <c r="A2549" s="1" t="s">
        <v>6184</v>
      </c>
      <c r="B2549" s="2">
        <v>45592</v>
      </c>
      <c r="C2549" s="1" t="s">
        <v>6666</v>
      </c>
      <c r="D2549" s="1" t="s">
        <v>133</v>
      </c>
      <c r="E2549">
        <v>2024</v>
      </c>
      <c r="F2549" s="1" t="s">
        <v>2196</v>
      </c>
      <c r="G2549" s="1" t="s">
        <v>5625</v>
      </c>
      <c r="H2549" s="1" t="s">
        <v>796</v>
      </c>
      <c r="I2549" s="1" t="s">
        <v>797</v>
      </c>
      <c r="J2549" s="1" t="s">
        <v>70</v>
      </c>
      <c r="K2549" s="3">
        <v>21.34</v>
      </c>
      <c r="L2549">
        <v>5</v>
      </c>
      <c r="M2549" s="3">
        <v>106.7</v>
      </c>
      <c r="N2549" s="1" t="s">
        <v>29</v>
      </c>
      <c r="O2549" s="1" t="s">
        <v>52</v>
      </c>
    </row>
    <row r="2550" spans="1:15" x14ac:dyDescent="0.3">
      <c r="A2550" s="1" t="s">
        <v>6185</v>
      </c>
      <c r="B2550" s="2">
        <v>45847</v>
      </c>
      <c r="C2550" s="1" t="s">
        <v>6670</v>
      </c>
      <c r="D2550" s="1" t="s">
        <v>32</v>
      </c>
      <c r="E2550">
        <v>2025</v>
      </c>
      <c r="F2550" s="1" t="s">
        <v>3442</v>
      </c>
      <c r="G2550" s="1" t="s">
        <v>3443</v>
      </c>
      <c r="H2550" s="1" t="s">
        <v>2202</v>
      </c>
      <c r="I2550" s="1" t="s">
        <v>2203</v>
      </c>
      <c r="J2550" s="1" t="s">
        <v>51</v>
      </c>
      <c r="K2550" s="3">
        <v>18.2</v>
      </c>
      <c r="L2550">
        <v>1</v>
      </c>
      <c r="M2550" s="3">
        <v>18.2</v>
      </c>
      <c r="N2550" s="1" t="s">
        <v>21</v>
      </c>
      <c r="O2550" s="1" t="s">
        <v>80</v>
      </c>
    </row>
    <row r="2551" spans="1:15" x14ac:dyDescent="0.3">
      <c r="A2551" s="1" t="s">
        <v>6186</v>
      </c>
      <c r="B2551" s="2">
        <v>45504</v>
      </c>
      <c r="C2551" s="1" t="s">
        <v>6670</v>
      </c>
      <c r="D2551" s="1" t="s">
        <v>32</v>
      </c>
      <c r="E2551">
        <v>2024</v>
      </c>
      <c r="F2551" s="1" t="s">
        <v>4042</v>
      </c>
      <c r="G2551" s="1" t="s">
        <v>4043</v>
      </c>
      <c r="H2551" s="1" t="s">
        <v>3747</v>
      </c>
      <c r="I2551" s="1" t="s">
        <v>3748</v>
      </c>
      <c r="J2551" s="1" t="s">
        <v>20</v>
      </c>
      <c r="K2551" s="3">
        <v>49.26</v>
      </c>
      <c r="L2551">
        <v>5</v>
      </c>
      <c r="M2551" s="3">
        <v>246.3</v>
      </c>
      <c r="N2551" s="1" t="s">
        <v>6669</v>
      </c>
      <c r="O2551" s="1" t="s">
        <v>37</v>
      </c>
    </row>
    <row r="2552" spans="1:15" x14ac:dyDescent="0.3">
      <c r="A2552" s="1" t="s">
        <v>6187</v>
      </c>
      <c r="B2552" s="2">
        <v>45614</v>
      </c>
      <c r="C2552" s="1" t="s">
        <v>6667</v>
      </c>
      <c r="D2552" s="1" t="s">
        <v>54</v>
      </c>
      <c r="E2552">
        <v>2024</v>
      </c>
      <c r="F2552" s="1" t="s">
        <v>930</v>
      </c>
      <c r="G2552" s="1" t="s">
        <v>1676</v>
      </c>
      <c r="H2552" s="1" t="s">
        <v>1436</v>
      </c>
      <c r="I2552" s="1" t="s">
        <v>1437</v>
      </c>
      <c r="J2552" s="1" t="s">
        <v>20</v>
      </c>
      <c r="K2552" s="3">
        <v>23.11</v>
      </c>
      <c r="L2552">
        <v>4</v>
      </c>
      <c r="M2552" s="3">
        <v>92.44</v>
      </c>
      <c r="N2552" s="1" t="s">
        <v>6669</v>
      </c>
      <c r="O2552" s="1" t="s">
        <v>44</v>
      </c>
    </row>
    <row r="2553" spans="1:15" x14ac:dyDescent="0.3">
      <c r="A2553" s="1" t="s">
        <v>6188</v>
      </c>
      <c r="B2553" s="2">
        <v>45596</v>
      </c>
      <c r="C2553" s="1" t="s">
        <v>6672</v>
      </c>
      <c r="D2553" s="1" t="s">
        <v>133</v>
      </c>
      <c r="E2553">
        <v>2024</v>
      </c>
      <c r="F2553" s="1" t="s">
        <v>1746</v>
      </c>
      <c r="G2553" s="1" t="s">
        <v>5051</v>
      </c>
      <c r="H2553" s="1" t="s">
        <v>720</v>
      </c>
      <c r="I2553" s="1" t="s">
        <v>721</v>
      </c>
      <c r="J2553" s="1" t="s">
        <v>87</v>
      </c>
      <c r="K2553" s="3">
        <v>14.3</v>
      </c>
      <c r="L2553">
        <v>3</v>
      </c>
      <c r="M2553" s="3">
        <v>42.9</v>
      </c>
      <c r="N2553" s="1" t="s">
        <v>29</v>
      </c>
      <c r="O2553" s="1" t="s">
        <v>44</v>
      </c>
    </row>
    <row r="2554" spans="1:15" x14ac:dyDescent="0.3">
      <c r="A2554" s="1" t="s">
        <v>6189</v>
      </c>
      <c r="B2554" s="2">
        <v>45607</v>
      </c>
      <c r="C2554" s="1" t="s">
        <v>6667</v>
      </c>
      <c r="D2554" s="1" t="s">
        <v>54</v>
      </c>
      <c r="E2554">
        <v>2024</v>
      </c>
      <c r="F2554" s="1" t="s">
        <v>4929</v>
      </c>
      <c r="G2554" s="1" t="s">
        <v>4930</v>
      </c>
      <c r="H2554" s="1" t="s">
        <v>1194</v>
      </c>
      <c r="I2554" s="1" t="s">
        <v>5526</v>
      </c>
      <c r="J2554" s="1" t="s">
        <v>20</v>
      </c>
      <c r="K2554" s="3">
        <v>48.81</v>
      </c>
      <c r="L2554">
        <v>2</v>
      </c>
      <c r="M2554" s="3">
        <v>97.62</v>
      </c>
      <c r="N2554" s="1" t="s">
        <v>29</v>
      </c>
      <c r="O2554" s="1" t="s">
        <v>193</v>
      </c>
    </row>
    <row r="2555" spans="1:15" x14ac:dyDescent="0.3">
      <c r="A2555" s="1" t="s">
        <v>6190</v>
      </c>
      <c r="B2555" s="2">
        <v>44997</v>
      </c>
      <c r="C2555" s="1" t="s">
        <v>6666</v>
      </c>
      <c r="D2555" s="1" t="s">
        <v>15</v>
      </c>
      <c r="E2555">
        <v>2023</v>
      </c>
      <c r="F2555" s="1" t="s">
        <v>83</v>
      </c>
      <c r="G2555" s="1" t="s">
        <v>84</v>
      </c>
      <c r="H2555" s="1" t="s">
        <v>93</v>
      </c>
      <c r="I2555" s="1" t="s">
        <v>315</v>
      </c>
      <c r="J2555" s="1" t="s">
        <v>20</v>
      </c>
      <c r="K2555" s="3">
        <v>10.94</v>
      </c>
      <c r="L2555">
        <v>2</v>
      </c>
      <c r="M2555" s="3">
        <v>21.88</v>
      </c>
      <c r="N2555" s="1" t="s">
        <v>21</v>
      </c>
      <c r="O2555" s="1" t="s">
        <v>37</v>
      </c>
    </row>
    <row r="2556" spans="1:15" x14ac:dyDescent="0.3">
      <c r="A2556" s="1" t="s">
        <v>6191</v>
      </c>
      <c r="B2556" s="2">
        <v>45555</v>
      </c>
      <c r="C2556" s="1" t="s">
        <v>6668</v>
      </c>
      <c r="D2556" s="1" t="s">
        <v>60</v>
      </c>
      <c r="E2556">
        <v>2024</v>
      </c>
      <c r="F2556" s="1" t="s">
        <v>2372</v>
      </c>
      <c r="G2556" s="1" t="s">
        <v>2373</v>
      </c>
      <c r="H2556" s="1" t="s">
        <v>3878</v>
      </c>
      <c r="I2556" s="1" t="s">
        <v>3879</v>
      </c>
      <c r="J2556" s="1" t="s">
        <v>20</v>
      </c>
      <c r="K2556" s="3">
        <v>15.34</v>
      </c>
      <c r="L2556">
        <v>3</v>
      </c>
      <c r="M2556" s="3">
        <v>46.02</v>
      </c>
      <c r="N2556" s="1" t="s">
        <v>6669</v>
      </c>
      <c r="O2556" s="1" t="s">
        <v>22</v>
      </c>
    </row>
    <row r="2557" spans="1:15" x14ac:dyDescent="0.3">
      <c r="A2557" s="1" t="s">
        <v>6192</v>
      </c>
      <c r="B2557" s="2">
        <v>45396</v>
      </c>
      <c r="C2557" s="1" t="s">
        <v>6666</v>
      </c>
      <c r="D2557" s="1" t="s">
        <v>82</v>
      </c>
      <c r="E2557">
        <v>2024</v>
      </c>
      <c r="F2557" s="1" t="s">
        <v>91</v>
      </c>
      <c r="G2557" s="1" t="s">
        <v>562</v>
      </c>
      <c r="H2557" s="1" t="s">
        <v>1301</v>
      </c>
      <c r="I2557" s="1" t="s">
        <v>3883</v>
      </c>
      <c r="J2557" s="1" t="s">
        <v>70</v>
      </c>
      <c r="K2557" s="3">
        <v>9.99</v>
      </c>
      <c r="L2557">
        <v>2</v>
      </c>
      <c r="M2557" s="3">
        <v>19.98</v>
      </c>
      <c r="N2557" s="1" t="s">
        <v>21</v>
      </c>
      <c r="O2557" s="1" t="s">
        <v>193</v>
      </c>
    </row>
    <row r="2558" spans="1:15" x14ac:dyDescent="0.3">
      <c r="A2558" s="1" t="s">
        <v>6193</v>
      </c>
      <c r="B2558" s="2">
        <v>45201</v>
      </c>
      <c r="C2558" s="1" t="s">
        <v>6667</v>
      </c>
      <c r="D2558" s="1" t="s">
        <v>133</v>
      </c>
      <c r="E2558">
        <v>2023</v>
      </c>
      <c r="F2558" s="1" t="s">
        <v>1203</v>
      </c>
      <c r="G2558" s="1" t="s">
        <v>3651</v>
      </c>
      <c r="H2558" s="1" t="s">
        <v>673</v>
      </c>
      <c r="I2558" s="1" t="s">
        <v>674</v>
      </c>
      <c r="J2558" s="1" t="s">
        <v>70</v>
      </c>
      <c r="K2558" s="3">
        <v>7.08</v>
      </c>
      <c r="L2558">
        <v>1</v>
      </c>
      <c r="M2558" s="3">
        <v>7.08</v>
      </c>
      <c r="N2558" s="1" t="s">
        <v>29</v>
      </c>
      <c r="O2558" s="1" t="s">
        <v>193</v>
      </c>
    </row>
    <row r="2559" spans="1:15" x14ac:dyDescent="0.3">
      <c r="A2559" s="1" t="s">
        <v>6194</v>
      </c>
      <c r="B2559" s="2">
        <v>44980</v>
      </c>
      <c r="C2559" s="1" t="s">
        <v>6672</v>
      </c>
      <c r="D2559" s="1" t="s">
        <v>39</v>
      </c>
      <c r="E2559">
        <v>2023</v>
      </c>
      <c r="F2559" s="1" t="s">
        <v>732</v>
      </c>
      <c r="G2559" s="1" t="s">
        <v>733</v>
      </c>
      <c r="H2559" s="1" t="s">
        <v>747</v>
      </c>
      <c r="I2559" s="1" t="s">
        <v>748</v>
      </c>
      <c r="J2559" s="1" t="s">
        <v>87</v>
      </c>
      <c r="K2559" s="3">
        <v>14.76</v>
      </c>
      <c r="L2559">
        <v>5</v>
      </c>
      <c r="M2559" s="3">
        <v>73.8</v>
      </c>
      <c r="N2559" s="1" t="s">
        <v>6669</v>
      </c>
      <c r="O2559" s="1" t="s">
        <v>44</v>
      </c>
    </row>
    <row r="2560" spans="1:15" x14ac:dyDescent="0.3">
      <c r="A2560" s="1" t="s">
        <v>6195</v>
      </c>
      <c r="B2560" s="2">
        <v>45845</v>
      </c>
      <c r="C2560" s="1" t="s">
        <v>6667</v>
      </c>
      <c r="D2560" s="1" t="s">
        <v>32</v>
      </c>
      <c r="E2560">
        <v>2025</v>
      </c>
      <c r="F2560" s="1" t="s">
        <v>958</v>
      </c>
      <c r="G2560" s="1" t="s">
        <v>5618</v>
      </c>
      <c r="H2560" s="1" t="s">
        <v>4266</v>
      </c>
      <c r="I2560" s="1" t="s">
        <v>6196</v>
      </c>
      <c r="J2560" s="1" t="s">
        <v>70</v>
      </c>
      <c r="K2560" s="3">
        <v>38.67</v>
      </c>
      <c r="L2560">
        <v>3</v>
      </c>
      <c r="M2560" s="3">
        <v>116.01</v>
      </c>
      <c r="N2560" s="1" t="s">
        <v>29</v>
      </c>
      <c r="O2560" s="1" t="s">
        <v>80</v>
      </c>
    </row>
    <row r="2561" spans="1:15" x14ac:dyDescent="0.3">
      <c r="A2561" s="1" t="s">
        <v>6197</v>
      </c>
      <c r="B2561" s="2">
        <v>45786</v>
      </c>
      <c r="C2561" s="1" t="s">
        <v>6668</v>
      </c>
      <c r="D2561" s="1" t="s">
        <v>46</v>
      </c>
      <c r="E2561">
        <v>2025</v>
      </c>
      <c r="F2561" s="1" t="s">
        <v>6198</v>
      </c>
      <c r="G2561" s="1" t="s">
        <v>6199</v>
      </c>
      <c r="H2561" s="1" t="s">
        <v>3145</v>
      </c>
      <c r="I2561" s="1" t="s">
        <v>3146</v>
      </c>
      <c r="J2561" s="1" t="s">
        <v>20</v>
      </c>
      <c r="K2561" s="3">
        <v>7.02</v>
      </c>
      <c r="L2561">
        <v>5</v>
      </c>
      <c r="M2561" s="3">
        <v>35.1</v>
      </c>
      <c r="N2561" s="1" t="s">
        <v>21</v>
      </c>
      <c r="O2561" s="1" t="s">
        <v>95</v>
      </c>
    </row>
    <row r="2562" spans="1:15" x14ac:dyDescent="0.3">
      <c r="A2562" s="1" t="s">
        <v>6200</v>
      </c>
      <c r="B2562" s="2">
        <v>45068</v>
      </c>
      <c r="C2562" s="1" t="s">
        <v>6667</v>
      </c>
      <c r="D2562" s="1" t="s">
        <v>46</v>
      </c>
      <c r="E2562">
        <v>2023</v>
      </c>
      <c r="F2562" s="1" t="s">
        <v>6201</v>
      </c>
      <c r="G2562" s="1" t="s">
        <v>6202</v>
      </c>
      <c r="H2562" s="1" t="s">
        <v>6203</v>
      </c>
      <c r="I2562" s="1" t="s">
        <v>6204</v>
      </c>
      <c r="J2562" s="1" t="s">
        <v>87</v>
      </c>
      <c r="K2562" s="3">
        <v>22.72</v>
      </c>
      <c r="L2562">
        <v>5</v>
      </c>
      <c r="M2562" s="3">
        <v>113.6</v>
      </c>
      <c r="N2562" s="1" t="s">
        <v>29</v>
      </c>
      <c r="O2562" s="1" t="s">
        <v>37</v>
      </c>
    </row>
    <row r="2563" spans="1:15" x14ac:dyDescent="0.3">
      <c r="A2563" s="1" t="s">
        <v>6205</v>
      </c>
      <c r="B2563" s="2">
        <v>45595</v>
      </c>
      <c r="C2563" s="1" t="s">
        <v>6670</v>
      </c>
      <c r="D2563" s="1" t="s">
        <v>133</v>
      </c>
      <c r="E2563">
        <v>2024</v>
      </c>
      <c r="F2563" s="1" t="s">
        <v>2644</v>
      </c>
      <c r="G2563" s="1" t="s">
        <v>3169</v>
      </c>
      <c r="H2563" s="1" t="s">
        <v>3778</v>
      </c>
      <c r="I2563" s="1" t="s">
        <v>3779</v>
      </c>
      <c r="J2563" s="1" t="s">
        <v>70</v>
      </c>
      <c r="K2563" s="3">
        <v>9.42</v>
      </c>
      <c r="L2563">
        <v>5</v>
      </c>
      <c r="M2563" s="3">
        <v>47.1</v>
      </c>
      <c r="N2563" s="1" t="s">
        <v>6669</v>
      </c>
      <c r="O2563" s="1" t="s">
        <v>95</v>
      </c>
    </row>
    <row r="2564" spans="1:15" x14ac:dyDescent="0.3">
      <c r="A2564" s="1" t="s">
        <v>6206</v>
      </c>
      <c r="B2564" s="2">
        <v>45019</v>
      </c>
      <c r="C2564" s="1" t="s">
        <v>6667</v>
      </c>
      <c r="D2564" s="1" t="s">
        <v>82</v>
      </c>
      <c r="E2564">
        <v>2023</v>
      </c>
      <c r="F2564" s="1" t="s">
        <v>2206</v>
      </c>
      <c r="G2564" s="1" t="s">
        <v>4966</v>
      </c>
      <c r="H2564" s="1" t="s">
        <v>2174</v>
      </c>
      <c r="I2564" s="1" t="s">
        <v>3520</v>
      </c>
      <c r="J2564" s="1" t="s">
        <v>51</v>
      </c>
      <c r="K2564" s="3">
        <v>35.69</v>
      </c>
      <c r="L2564">
        <v>5</v>
      </c>
      <c r="M2564" s="3">
        <v>178.45</v>
      </c>
      <c r="N2564" s="1" t="s">
        <v>88</v>
      </c>
      <c r="O2564" s="1" t="s">
        <v>30</v>
      </c>
    </row>
    <row r="2565" spans="1:15" x14ac:dyDescent="0.3">
      <c r="A2565" s="1" t="s">
        <v>6207</v>
      </c>
      <c r="B2565" s="2">
        <v>45130</v>
      </c>
      <c r="C2565" s="1" t="s">
        <v>6666</v>
      </c>
      <c r="D2565" s="1" t="s">
        <v>32</v>
      </c>
      <c r="E2565">
        <v>2023</v>
      </c>
      <c r="F2565" s="1" t="s">
        <v>1508</v>
      </c>
      <c r="G2565" s="1" t="s">
        <v>3078</v>
      </c>
      <c r="H2565" s="1" t="s">
        <v>4636</v>
      </c>
      <c r="I2565" s="1" t="s">
        <v>4637</v>
      </c>
      <c r="J2565" s="1" t="s">
        <v>87</v>
      </c>
      <c r="K2565" s="3">
        <v>10.25</v>
      </c>
      <c r="L2565">
        <v>5</v>
      </c>
      <c r="M2565" s="3">
        <v>51.25</v>
      </c>
      <c r="N2565" s="1" t="s">
        <v>21</v>
      </c>
      <c r="O2565" s="1" t="s">
        <v>30</v>
      </c>
    </row>
    <row r="2566" spans="1:15" x14ac:dyDescent="0.3">
      <c r="A2566" s="1" t="s">
        <v>6208</v>
      </c>
      <c r="B2566" s="2">
        <v>45480</v>
      </c>
      <c r="C2566" s="1" t="s">
        <v>6666</v>
      </c>
      <c r="D2566" s="1" t="s">
        <v>32</v>
      </c>
      <c r="E2566">
        <v>2024</v>
      </c>
      <c r="F2566" s="1" t="s">
        <v>5172</v>
      </c>
      <c r="G2566" s="1" t="s">
        <v>5173</v>
      </c>
      <c r="H2566" s="1" t="s">
        <v>878</v>
      </c>
      <c r="I2566" s="1" t="s">
        <v>6209</v>
      </c>
      <c r="J2566" s="1" t="s">
        <v>87</v>
      </c>
      <c r="K2566" s="3">
        <v>48.93</v>
      </c>
      <c r="L2566">
        <v>2</v>
      </c>
      <c r="M2566" s="3">
        <v>97.86</v>
      </c>
      <c r="N2566" s="1" t="s">
        <v>21</v>
      </c>
      <c r="O2566" s="1" t="s">
        <v>95</v>
      </c>
    </row>
    <row r="2567" spans="1:15" x14ac:dyDescent="0.3">
      <c r="A2567" s="1" t="s">
        <v>6210</v>
      </c>
      <c r="B2567" s="2">
        <v>45641</v>
      </c>
      <c r="C2567" s="1" t="s">
        <v>6666</v>
      </c>
      <c r="D2567" s="1" t="s">
        <v>107</v>
      </c>
      <c r="E2567">
        <v>2024</v>
      </c>
      <c r="F2567" s="1" t="s">
        <v>1326</v>
      </c>
      <c r="G2567" s="1" t="s">
        <v>6211</v>
      </c>
      <c r="H2567" s="1" t="s">
        <v>277</v>
      </c>
      <c r="I2567" s="1" t="s">
        <v>6212</v>
      </c>
      <c r="J2567" s="1" t="s">
        <v>51</v>
      </c>
      <c r="K2567" s="3">
        <v>38.9</v>
      </c>
      <c r="L2567">
        <v>4</v>
      </c>
      <c r="M2567" s="3">
        <v>155.6</v>
      </c>
      <c r="N2567" s="1" t="s">
        <v>88</v>
      </c>
      <c r="O2567" s="1" t="s">
        <v>37</v>
      </c>
    </row>
    <row r="2568" spans="1:15" x14ac:dyDescent="0.3">
      <c r="A2568" s="1" t="s">
        <v>6213</v>
      </c>
      <c r="B2568" s="2">
        <v>45461</v>
      </c>
      <c r="C2568" s="1" t="s">
        <v>6671</v>
      </c>
      <c r="D2568" s="1" t="s">
        <v>24</v>
      </c>
      <c r="E2568">
        <v>2024</v>
      </c>
      <c r="F2568" s="1" t="s">
        <v>3915</v>
      </c>
      <c r="G2568" s="1" t="s">
        <v>5203</v>
      </c>
      <c r="H2568" s="1" t="s">
        <v>1606</v>
      </c>
      <c r="I2568" s="1" t="s">
        <v>6214</v>
      </c>
      <c r="J2568" s="1" t="s">
        <v>70</v>
      </c>
      <c r="K2568" s="3">
        <v>19.22</v>
      </c>
      <c r="L2568">
        <v>4</v>
      </c>
      <c r="M2568" s="3">
        <v>76.88</v>
      </c>
      <c r="N2568" s="1" t="s">
        <v>29</v>
      </c>
      <c r="O2568" s="1" t="s">
        <v>44</v>
      </c>
    </row>
    <row r="2569" spans="1:15" x14ac:dyDescent="0.3">
      <c r="A2569" s="1" t="s">
        <v>6215</v>
      </c>
      <c r="B2569" s="2">
        <v>44960</v>
      </c>
      <c r="C2569" s="1" t="s">
        <v>6668</v>
      </c>
      <c r="D2569" s="1" t="s">
        <v>39</v>
      </c>
      <c r="E2569">
        <v>2023</v>
      </c>
      <c r="F2569" s="1" t="s">
        <v>6216</v>
      </c>
      <c r="G2569" s="1" t="s">
        <v>6217</v>
      </c>
      <c r="H2569" s="1" t="s">
        <v>4709</v>
      </c>
      <c r="I2569" s="1" t="s">
        <v>6218</v>
      </c>
      <c r="J2569" s="1" t="s">
        <v>87</v>
      </c>
      <c r="K2569" s="3">
        <v>39.33</v>
      </c>
      <c r="L2569">
        <v>1</v>
      </c>
      <c r="M2569" s="3">
        <v>39.33</v>
      </c>
      <c r="N2569" s="1" t="s">
        <v>6669</v>
      </c>
      <c r="O2569" s="1" t="s">
        <v>44</v>
      </c>
    </row>
    <row r="2570" spans="1:15" x14ac:dyDescent="0.3">
      <c r="A2570" s="1" t="s">
        <v>6219</v>
      </c>
      <c r="B2570" s="2">
        <v>45017</v>
      </c>
      <c r="C2570" s="1" t="s">
        <v>6673</v>
      </c>
      <c r="D2570" s="1" t="s">
        <v>82</v>
      </c>
      <c r="E2570">
        <v>2023</v>
      </c>
      <c r="F2570" s="1" t="s">
        <v>829</v>
      </c>
      <c r="G2570" s="1" t="s">
        <v>1869</v>
      </c>
      <c r="H2570" s="1" t="s">
        <v>2872</v>
      </c>
      <c r="I2570" s="1" t="s">
        <v>4550</v>
      </c>
      <c r="J2570" s="1" t="s">
        <v>70</v>
      </c>
      <c r="K2570" s="3">
        <v>40.56</v>
      </c>
      <c r="L2570">
        <v>1</v>
      </c>
      <c r="M2570" s="3">
        <v>40.56</v>
      </c>
      <c r="N2570" s="1" t="s">
        <v>6669</v>
      </c>
      <c r="O2570" s="1" t="s">
        <v>22</v>
      </c>
    </row>
    <row r="2571" spans="1:15" x14ac:dyDescent="0.3">
      <c r="A2571" s="1" t="s">
        <v>6220</v>
      </c>
      <c r="B2571" s="2">
        <v>45814</v>
      </c>
      <c r="C2571" s="1" t="s">
        <v>6668</v>
      </c>
      <c r="D2571" s="1" t="s">
        <v>24</v>
      </c>
      <c r="E2571">
        <v>2025</v>
      </c>
      <c r="F2571" s="1" t="s">
        <v>1500</v>
      </c>
      <c r="G2571" s="1" t="s">
        <v>1501</v>
      </c>
      <c r="H2571" s="1" t="s">
        <v>1513</v>
      </c>
      <c r="I2571" s="1" t="s">
        <v>1514</v>
      </c>
      <c r="J2571" s="1" t="s">
        <v>70</v>
      </c>
      <c r="K2571" s="3">
        <v>29.49</v>
      </c>
      <c r="L2571">
        <v>4</v>
      </c>
      <c r="M2571" s="3">
        <v>117.96</v>
      </c>
      <c r="N2571" s="1" t="s">
        <v>21</v>
      </c>
      <c r="O2571" s="1" t="s">
        <v>95</v>
      </c>
    </row>
    <row r="2572" spans="1:15" x14ac:dyDescent="0.3">
      <c r="A2572" s="1" t="s">
        <v>6221</v>
      </c>
      <c r="B2572" s="2">
        <v>45110</v>
      </c>
      <c r="C2572" s="1" t="s">
        <v>6667</v>
      </c>
      <c r="D2572" s="1" t="s">
        <v>32</v>
      </c>
      <c r="E2572">
        <v>2023</v>
      </c>
      <c r="F2572" s="1" t="s">
        <v>6222</v>
      </c>
      <c r="G2572" s="1" t="s">
        <v>6223</v>
      </c>
      <c r="H2572" s="1" t="s">
        <v>5477</v>
      </c>
      <c r="I2572" s="1" t="s">
        <v>6224</v>
      </c>
      <c r="J2572" s="1" t="s">
        <v>70</v>
      </c>
      <c r="K2572" s="3">
        <v>6.64</v>
      </c>
      <c r="L2572">
        <v>5</v>
      </c>
      <c r="M2572" s="3">
        <v>33.200000000000003</v>
      </c>
      <c r="N2572" s="1" t="s">
        <v>6669</v>
      </c>
      <c r="O2572" s="1" t="s">
        <v>30</v>
      </c>
    </row>
    <row r="2573" spans="1:15" x14ac:dyDescent="0.3">
      <c r="A2573" s="1" t="s">
        <v>6225</v>
      </c>
      <c r="B2573" s="2">
        <v>45542</v>
      </c>
      <c r="C2573" s="1" t="s">
        <v>6673</v>
      </c>
      <c r="D2573" s="1" t="s">
        <v>60</v>
      </c>
      <c r="E2573">
        <v>2024</v>
      </c>
      <c r="F2573" s="1" t="s">
        <v>4042</v>
      </c>
      <c r="G2573" s="1" t="s">
        <v>4043</v>
      </c>
      <c r="H2573" s="1" t="s">
        <v>752</v>
      </c>
      <c r="I2573" s="1" t="s">
        <v>1838</v>
      </c>
      <c r="J2573" s="1" t="s">
        <v>70</v>
      </c>
      <c r="K2573" s="3">
        <v>22.87</v>
      </c>
      <c r="L2573">
        <v>3</v>
      </c>
      <c r="M2573" s="3">
        <v>68.61</v>
      </c>
      <c r="N2573" s="1" t="s">
        <v>6669</v>
      </c>
      <c r="O2573" s="1" t="s">
        <v>95</v>
      </c>
    </row>
    <row r="2574" spans="1:15" x14ac:dyDescent="0.3">
      <c r="A2574" s="1" t="s">
        <v>6226</v>
      </c>
      <c r="B2574" s="2">
        <v>45524</v>
      </c>
      <c r="C2574" s="1" t="s">
        <v>6671</v>
      </c>
      <c r="D2574" s="1" t="s">
        <v>90</v>
      </c>
      <c r="E2574">
        <v>2024</v>
      </c>
      <c r="F2574" s="1" t="s">
        <v>1439</v>
      </c>
      <c r="G2574" s="1" t="s">
        <v>4035</v>
      </c>
      <c r="H2574" s="1" t="s">
        <v>1538</v>
      </c>
      <c r="I2574" s="1" t="s">
        <v>2461</v>
      </c>
      <c r="J2574" s="1" t="s">
        <v>70</v>
      </c>
      <c r="K2574" s="3">
        <v>45.37</v>
      </c>
      <c r="L2574">
        <v>5</v>
      </c>
      <c r="M2574" s="3">
        <v>226.85</v>
      </c>
      <c r="N2574" s="1" t="s">
        <v>21</v>
      </c>
      <c r="O2574" s="1" t="s">
        <v>193</v>
      </c>
    </row>
    <row r="2575" spans="1:15" x14ac:dyDescent="0.3">
      <c r="A2575" s="1" t="s">
        <v>6227</v>
      </c>
      <c r="B2575" s="2">
        <v>45526</v>
      </c>
      <c r="C2575" s="1" t="s">
        <v>6672</v>
      </c>
      <c r="D2575" s="1" t="s">
        <v>90</v>
      </c>
      <c r="E2575">
        <v>2024</v>
      </c>
      <c r="F2575" s="1" t="s">
        <v>1019</v>
      </c>
      <c r="G2575" s="1" t="s">
        <v>1020</v>
      </c>
      <c r="H2575" s="1" t="s">
        <v>1661</v>
      </c>
      <c r="I2575" s="1" t="s">
        <v>2060</v>
      </c>
      <c r="J2575" s="1" t="s">
        <v>51</v>
      </c>
      <c r="K2575" s="3">
        <v>41.26</v>
      </c>
      <c r="L2575">
        <v>1</v>
      </c>
      <c r="M2575" s="3">
        <v>41.26</v>
      </c>
      <c r="N2575" s="1" t="s">
        <v>21</v>
      </c>
      <c r="O2575" s="1" t="s">
        <v>193</v>
      </c>
    </row>
    <row r="2576" spans="1:15" x14ac:dyDescent="0.3">
      <c r="A2576" s="1" t="s">
        <v>6228</v>
      </c>
      <c r="B2576" s="2">
        <v>45201</v>
      </c>
      <c r="C2576" s="1" t="s">
        <v>6667</v>
      </c>
      <c r="D2576" s="1" t="s">
        <v>133</v>
      </c>
      <c r="E2576">
        <v>2023</v>
      </c>
      <c r="F2576" s="1" t="s">
        <v>2458</v>
      </c>
      <c r="G2576" s="1" t="s">
        <v>2459</v>
      </c>
      <c r="H2576" s="1" t="s">
        <v>1462</v>
      </c>
      <c r="I2576" s="1" t="s">
        <v>1728</v>
      </c>
      <c r="J2576" s="1" t="s">
        <v>20</v>
      </c>
      <c r="K2576" s="3">
        <v>32.979999999999997</v>
      </c>
      <c r="L2576">
        <v>4</v>
      </c>
      <c r="M2576" s="3">
        <v>131.91999999999999</v>
      </c>
      <c r="N2576" s="1" t="s">
        <v>88</v>
      </c>
      <c r="O2576" s="1" t="s">
        <v>44</v>
      </c>
    </row>
    <row r="2577" spans="1:15" x14ac:dyDescent="0.3">
      <c r="A2577" s="1" t="s">
        <v>6229</v>
      </c>
      <c r="B2577" s="2">
        <v>45741</v>
      </c>
      <c r="C2577" s="1" t="s">
        <v>6671</v>
      </c>
      <c r="D2577" s="1" t="s">
        <v>15</v>
      </c>
      <c r="E2577">
        <v>2025</v>
      </c>
      <c r="F2577" s="1" t="s">
        <v>1804</v>
      </c>
      <c r="G2577" s="1" t="s">
        <v>1805</v>
      </c>
      <c r="H2577" s="1" t="s">
        <v>2110</v>
      </c>
      <c r="I2577" s="1" t="s">
        <v>5097</v>
      </c>
      <c r="J2577" s="1" t="s">
        <v>70</v>
      </c>
      <c r="K2577" s="3">
        <v>5.98</v>
      </c>
      <c r="L2577">
        <v>1</v>
      </c>
      <c r="M2577" s="3">
        <v>5.98</v>
      </c>
      <c r="N2577" s="1" t="s">
        <v>29</v>
      </c>
      <c r="O2577" s="1" t="s">
        <v>22</v>
      </c>
    </row>
    <row r="2578" spans="1:15" x14ac:dyDescent="0.3">
      <c r="A2578" s="1" t="s">
        <v>6230</v>
      </c>
      <c r="B2578" s="2">
        <v>45476</v>
      </c>
      <c r="C2578" s="1" t="s">
        <v>6670</v>
      </c>
      <c r="D2578" s="1" t="s">
        <v>32</v>
      </c>
      <c r="E2578">
        <v>2024</v>
      </c>
      <c r="F2578" s="1" t="s">
        <v>912</v>
      </c>
      <c r="G2578" s="1" t="s">
        <v>5199</v>
      </c>
      <c r="H2578" s="1" t="s">
        <v>2125</v>
      </c>
      <c r="I2578" s="1" t="s">
        <v>4264</v>
      </c>
      <c r="J2578" s="1" t="s">
        <v>20</v>
      </c>
      <c r="K2578" s="3">
        <v>7.44</v>
      </c>
      <c r="L2578">
        <v>3</v>
      </c>
      <c r="M2578" s="3">
        <v>22.32</v>
      </c>
      <c r="N2578" s="1" t="s">
        <v>21</v>
      </c>
      <c r="O2578" s="1" t="s">
        <v>37</v>
      </c>
    </row>
    <row r="2579" spans="1:15" x14ac:dyDescent="0.3">
      <c r="A2579" s="1" t="s">
        <v>6231</v>
      </c>
      <c r="B2579" s="2">
        <v>44991</v>
      </c>
      <c r="C2579" s="1" t="s">
        <v>6667</v>
      </c>
      <c r="D2579" s="1" t="s">
        <v>15</v>
      </c>
      <c r="E2579">
        <v>2023</v>
      </c>
      <c r="F2579" s="1" t="s">
        <v>1133</v>
      </c>
      <c r="G2579" s="1" t="s">
        <v>2002</v>
      </c>
      <c r="H2579" s="1" t="s">
        <v>389</v>
      </c>
      <c r="I2579" s="1" t="s">
        <v>390</v>
      </c>
      <c r="J2579" s="1" t="s">
        <v>20</v>
      </c>
      <c r="K2579" s="3">
        <v>39.29</v>
      </c>
      <c r="L2579">
        <v>2</v>
      </c>
      <c r="M2579" s="3">
        <v>78.58</v>
      </c>
      <c r="N2579" s="1" t="s">
        <v>6669</v>
      </c>
      <c r="O2579" s="1" t="s">
        <v>80</v>
      </c>
    </row>
    <row r="2580" spans="1:15" x14ac:dyDescent="0.3">
      <c r="A2580" s="1" t="s">
        <v>6232</v>
      </c>
      <c r="B2580" s="2">
        <v>45524</v>
      </c>
      <c r="C2580" s="1" t="s">
        <v>6671</v>
      </c>
      <c r="D2580" s="1" t="s">
        <v>90</v>
      </c>
      <c r="E2580">
        <v>2024</v>
      </c>
      <c r="F2580" s="1" t="s">
        <v>285</v>
      </c>
      <c r="G2580" s="1" t="s">
        <v>1922</v>
      </c>
      <c r="H2580" s="1" t="s">
        <v>650</v>
      </c>
      <c r="I2580" s="1" t="s">
        <v>6233</v>
      </c>
      <c r="J2580" s="1" t="s">
        <v>87</v>
      </c>
      <c r="K2580" s="3">
        <v>20.11</v>
      </c>
      <c r="L2580">
        <v>2</v>
      </c>
      <c r="M2580" s="3">
        <v>40.22</v>
      </c>
      <c r="N2580" s="1" t="s">
        <v>21</v>
      </c>
      <c r="O2580" s="1" t="s">
        <v>193</v>
      </c>
    </row>
    <row r="2581" spans="1:15" x14ac:dyDescent="0.3">
      <c r="A2581" s="1" t="s">
        <v>6234</v>
      </c>
      <c r="B2581" s="2">
        <v>45430</v>
      </c>
      <c r="C2581" s="1" t="s">
        <v>6673</v>
      </c>
      <c r="D2581" s="1" t="s">
        <v>46</v>
      </c>
      <c r="E2581">
        <v>2024</v>
      </c>
      <c r="F2581" s="1" t="s">
        <v>912</v>
      </c>
      <c r="G2581" s="1" t="s">
        <v>5199</v>
      </c>
      <c r="H2581" s="1" t="s">
        <v>1673</v>
      </c>
      <c r="I2581" s="1" t="s">
        <v>1674</v>
      </c>
      <c r="J2581" s="1" t="s">
        <v>70</v>
      </c>
      <c r="K2581" s="3">
        <v>48.89</v>
      </c>
      <c r="L2581">
        <v>2</v>
      </c>
      <c r="M2581" s="3">
        <v>97.78</v>
      </c>
      <c r="N2581" s="1" t="s">
        <v>88</v>
      </c>
      <c r="O2581" s="1" t="s">
        <v>22</v>
      </c>
    </row>
    <row r="2582" spans="1:15" x14ac:dyDescent="0.3">
      <c r="A2582" s="1" t="s">
        <v>6235</v>
      </c>
      <c r="B2582" s="2">
        <v>45558</v>
      </c>
      <c r="C2582" s="1" t="s">
        <v>6667</v>
      </c>
      <c r="D2582" s="1" t="s">
        <v>60</v>
      </c>
      <c r="E2582">
        <v>2024</v>
      </c>
      <c r="F2582" s="1" t="s">
        <v>205</v>
      </c>
      <c r="G2582" s="1" t="s">
        <v>6236</v>
      </c>
      <c r="H2582" s="1" t="s">
        <v>4590</v>
      </c>
      <c r="I2582" s="1" t="s">
        <v>4591</v>
      </c>
      <c r="J2582" s="1" t="s">
        <v>20</v>
      </c>
      <c r="K2582" s="3">
        <v>30.21</v>
      </c>
      <c r="L2582">
        <v>5</v>
      </c>
      <c r="M2582" s="3">
        <v>151.05000000000001</v>
      </c>
      <c r="N2582" s="1" t="s">
        <v>21</v>
      </c>
      <c r="O2582" s="1" t="s">
        <v>52</v>
      </c>
    </row>
    <row r="2583" spans="1:15" x14ac:dyDescent="0.3">
      <c r="A2583" s="1" t="s">
        <v>6237</v>
      </c>
      <c r="B2583" s="2">
        <v>44995</v>
      </c>
      <c r="C2583" s="1" t="s">
        <v>6668</v>
      </c>
      <c r="D2583" s="1" t="s">
        <v>15</v>
      </c>
      <c r="E2583">
        <v>2023</v>
      </c>
      <c r="F2583" s="1" t="s">
        <v>443</v>
      </c>
      <c r="G2583" s="1" t="s">
        <v>444</v>
      </c>
      <c r="H2583" s="1" t="s">
        <v>785</v>
      </c>
      <c r="I2583" s="1" t="s">
        <v>786</v>
      </c>
      <c r="J2583" s="1" t="s">
        <v>20</v>
      </c>
      <c r="K2583" s="3">
        <v>34.47</v>
      </c>
      <c r="L2583">
        <v>1</v>
      </c>
      <c r="M2583" s="3">
        <v>34.47</v>
      </c>
      <c r="N2583" s="1" t="s">
        <v>6669</v>
      </c>
      <c r="O2583" s="1" t="s">
        <v>44</v>
      </c>
    </row>
    <row r="2584" spans="1:15" x14ac:dyDescent="0.3">
      <c r="A2584" s="1" t="s">
        <v>6238</v>
      </c>
      <c r="B2584" s="2">
        <v>44933</v>
      </c>
      <c r="C2584" s="1" t="s">
        <v>6673</v>
      </c>
      <c r="D2584" s="1" t="s">
        <v>210</v>
      </c>
      <c r="E2584">
        <v>2023</v>
      </c>
      <c r="F2584" s="1" t="s">
        <v>2149</v>
      </c>
      <c r="G2584" s="1" t="s">
        <v>2150</v>
      </c>
      <c r="H2584" s="1" t="s">
        <v>2815</v>
      </c>
      <c r="I2584" s="1" t="s">
        <v>2816</v>
      </c>
      <c r="J2584" s="1" t="s">
        <v>87</v>
      </c>
      <c r="K2584" s="3">
        <v>22.88</v>
      </c>
      <c r="L2584">
        <v>1</v>
      </c>
      <c r="M2584" s="3">
        <v>22.88</v>
      </c>
      <c r="N2584" s="1" t="s">
        <v>21</v>
      </c>
      <c r="O2584" s="1" t="s">
        <v>22</v>
      </c>
    </row>
    <row r="2585" spans="1:15" x14ac:dyDescent="0.3">
      <c r="A2585" s="1" t="s">
        <v>6239</v>
      </c>
      <c r="B2585" s="2">
        <v>45093</v>
      </c>
      <c r="C2585" s="1" t="s">
        <v>6668</v>
      </c>
      <c r="D2585" s="1" t="s">
        <v>24</v>
      </c>
      <c r="E2585">
        <v>2023</v>
      </c>
      <c r="F2585" s="1" t="s">
        <v>2761</v>
      </c>
      <c r="G2585" s="1" t="s">
        <v>2803</v>
      </c>
      <c r="H2585" s="1" t="s">
        <v>1707</v>
      </c>
      <c r="I2585" s="1" t="s">
        <v>1708</v>
      </c>
      <c r="J2585" s="1" t="s">
        <v>51</v>
      </c>
      <c r="K2585" s="3">
        <v>31.06</v>
      </c>
      <c r="L2585">
        <v>2</v>
      </c>
      <c r="M2585" s="3">
        <v>62.12</v>
      </c>
      <c r="N2585" s="1" t="s">
        <v>21</v>
      </c>
      <c r="O2585" s="1" t="s">
        <v>30</v>
      </c>
    </row>
    <row r="2586" spans="1:15" x14ac:dyDescent="0.3">
      <c r="A2586" s="1" t="s">
        <v>6240</v>
      </c>
      <c r="B2586" s="2">
        <v>45656</v>
      </c>
      <c r="C2586" s="1" t="s">
        <v>6667</v>
      </c>
      <c r="D2586" s="1" t="s">
        <v>107</v>
      </c>
      <c r="E2586">
        <v>2024</v>
      </c>
      <c r="F2586" s="1" t="s">
        <v>868</v>
      </c>
      <c r="G2586" s="1" t="s">
        <v>4683</v>
      </c>
      <c r="H2586" s="1" t="s">
        <v>1021</v>
      </c>
      <c r="I2586" s="1" t="s">
        <v>3154</v>
      </c>
      <c r="J2586" s="1" t="s">
        <v>20</v>
      </c>
      <c r="K2586" s="3">
        <v>14.33</v>
      </c>
      <c r="L2586">
        <v>1</v>
      </c>
      <c r="M2586" s="3">
        <v>14.33</v>
      </c>
      <c r="N2586" s="1" t="s">
        <v>21</v>
      </c>
      <c r="O2586" s="1" t="s">
        <v>22</v>
      </c>
    </row>
    <row r="2587" spans="1:15" x14ac:dyDescent="0.3">
      <c r="A2587" s="1" t="s">
        <v>6241</v>
      </c>
      <c r="B2587" s="2">
        <v>44826</v>
      </c>
      <c r="C2587" s="1" t="s">
        <v>6672</v>
      </c>
      <c r="D2587" s="1" t="s">
        <v>60</v>
      </c>
      <c r="E2587">
        <v>2022</v>
      </c>
      <c r="F2587" s="1" t="s">
        <v>1326</v>
      </c>
      <c r="G2587" s="1" t="s">
        <v>6211</v>
      </c>
      <c r="H2587" s="1" t="s">
        <v>478</v>
      </c>
      <c r="I2587" s="1" t="s">
        <v>479</v>
      </c>
      <c r="J2587" s="1" t="s">
        <v>51</v>
      </c>
      <c r="K2587" s="3">
        <v>28.36</v>
      </c>
      <c r="L2587">
        <v>5</v>
      </c>
      <c r="M2587" s="3">
        <v>141.80000000000001</v>
      </c>
      <c r="N2587" s="1" t="s">
        <v>29</v>
      </c>
      <c r="O2587" s="1" t="s">
        <v>37</v>
      </c>
    </row>
    <row r="2588" spans="1:15" x14ac:dyDescent="0.3">
      <c r="A2588" s="1" t="s">
        <v>6242</v>
      </c>
      <c r="B2588" s="2">
        <v>45256</v>
      </c>
      <c r="C2588" s="1" t="s">
        <v>6666</v>
      </c>
      <c r="D2588" s="1" t="s">
        <v>54</v>
      </c>
      <c r="E2588">
        <v>2023</v>
      </c>
      <c r="F2588" s="1" t="s">
        <v>732</v>
      </c>
      <c r="G2588" s="1" t="s">
        <v>733</v>
      </c>
      <c r="H2588" s="1" t="s">
        <v>223</v>
      </c>
      <c r="I2588" s="1" t="s">
        <v>224</v>
      </c>
      <c r="J2588" s="1" t="s">
        <v>70</v>
      </c>
      <c r="K2588" s="3">
        <v>34.24</v>
      </c>
      <c r="L2588">
        <v>3</v>
      </c>
      <c r="M2588" s="3">
        <v>102.72</v>
      </c>
      <c r="N2588" s="1" t="s">
        <v>29</v>
      </c>
      <c r="O2588" s="1" t="s">
        <v>44</v>
      </c>
    </row>
    <row r="2589" spans="1:15" x14ac:dyDescent="0.3">
      <c r="A2589" s="1" t="s">
        <v>6243</v>
      </c>
      <c r="B2589" s="2">
        <v>45505</v>
      </c>
      <c r="C2589" s="1" t="s">
        <v>6672</v>
      </c>
      <c r="D2589" s="1" t="s">
        <v>90</v>
      </c>
      <c r="E2589">
        <v>2024</v>
      </c>
      <c r="F2589" s="1" t="s">
        <v>3490</v>
      </c>
      <c r="G2589" s="1" t="s">
        <v>3491</v>
      </c>
      <c r="H2589" s="1" t="s">
        <v>3850</v>
      </c>
      <c r="I2589" s="1" t="s">
        <v>3851</v>
      </c>
      <c r="J2589" s="1" t="s">
        <v>20</v>
      </c>
      <c r="K2589" s="3">
        <v>36.07</v>
      </c>
      <c r="L2589">
        <v>2</v>
      </c>
      <c r="M2589" s="3">
        <v>72.14</v>
      </c>
      <c r="N2589" s="1" t="s">
        <v>21</v>
      </c>
      <c r="O2589" s="1" t="s">
        <v>44</v>
      </c>
    </row>
    <row r="2590" spans="1:15" x14ac:dyDescent="0.3">
      <c r="A2590" s="1" t="s">
        <v>6244</v>
      </c>
      <c r="B2590" s="2">
        <v>45046</v>
      </c>
      <c r="C2590" s="1" t="s">
        <v>6666</v>
      </c>
      <c r="D2590" s="1" t="s">
        <v>82</v>
      </c>
      <c r="E2590">
        <v>2023</v>
      </c>
      <c r="F2590" s="1" t="s">
        <v>1564</v>
      </c>
      <c r="G2590" s="1" t="s">
        <v>2865</v>
      </c>
      <c r="H2590" s="1" t="s">
        <v>1948</v>
      </c>
      <c r="I2590" s="1" t="s">
        <v>2119</v>
      </c>
      <c r="J2590" s="1" t="s">
        <v>87</v>
      </c>
      <c r="K2590" s="3">
        <v>32.130000000000003</v>
      </c>
      <c r="L2590">
        <v>4</v>
      </c>
      <c r="M2590" s="3">
        <v>128.52000000000001</v>
      </c>
      <c r="N2590" s="1" t="s">
        <v>6669</v>
      </c>
      <c r="O2590" s="1" t="s">
        <v>22</v>
      </c>
    </row>
    <row r="2591" spans="1:15" x14ac:dyDescent="0.3">
      <c r="A2591" s="1" t="s">
        <v>6245</v>
      </c>
      <c r="B2591" s="2">
        <v>45326</v>
      </c>
      <c r="C2591" s="1" t="s">
        <v>6666</v>
      </c>
      <c r="D2591" s="1" t="s">
        <v>39</v>
      </c>
      <c r="E2591">
        <v>2024</v>
      </c>
      <c r="F2591" s="1" t="s">
        <v>1264</v>
      </c>
      <c r="G2591" s="1" t="s">
        <v>1333</v>
      </c>
      <c r="H2591" s="1" t="s">
        <v>4376</v>
      </c>
      <c r="I2591" s="1" t="s">
        <v>4377</v>
      </c>
      <c r="J2591" s="1" t="s">
        <v>20</v>
      </c>
      <c r="K2591" s="3">
        <v>26.55</v>
      </c>
      <c r="L2591">
        <v>4</v>
      </c>
      <c r="M2591" s="3">
        <v>106.2</v>
      </c>
      <c r="N2591" s="1" t="s">
        <v>21</v>
      </c>
      <c r="O2591" s="1" t="s">
        <v>44</v>
      </c>
    </row>
    <row r="2592" spans="1:15" x14ac:dyDescent="0.3">
      <c r="A2592" s="1" t="s">
        <v>6246</v>
      </c>
      <c r="B2592" s="2">
        <v>45063</v>
      </c>
      <c r="C2592" s="1" t="s">
        <v>6670</v>
      </c>
      <c r="D2592" s="1" t="s">
        <v>46</v>
      </c>
      <c r="E2592">
        <v>2023</v>
      </c>
      <c r="F2592" s="1" t="s">
        <v>5662</v>
      </c>
      <c r="G2592" s="1" t="s">
        <v>5663</v>
      </c>
      <c r="H2592" s="1" t="s">
        <v>2590</v>
      </c>
      <c r="I2592" s="1" t="s">
        <v>4291</v>
      </c>
      <c r="J2592" s="1" t="s">
        <v>70</v>
      </c>
      <c r="K2592" s="3">
        <v>47.71</v>
      </c>
      <c r="L2592">
        <v>2</v>
      </c>
      <c r="M2592" s="3">
        <v>95.42</v>
      </c>
      <c r="N2592" s="1" t="s">
        <v>29</v>
      </c>
      <c r="O2592" s="1" t="s">
        <v>22</v>
      </c>
    </row>
    <row r="2593" spans="1:15" x14ac:dyDescent="0.3">
      <c r="A2593" s="1" t="s">
        <v>6247</v>
      </c>
      <c r="B2593" s="2">
        <v>45282</v>
      </c>
      <c r="C2593" s="1" t="s">
        <v>6668</v>
      </c>
      <c r="D2593" s="1" t="s">
        <v>107</v>
      </c>
      <c r="E2593">
        <v>2023</v>
      </c>
      <c r="F2593" s="1" t="s">
        <v>4622</v>
      </c>
      <c r="G2593" s="1" t="s">
        <v>4623</v>
      </c>
      <c r="H2593" s="1" t="s">
        <v>6248</v>
      </c>
      <c r="I2593" s="1" t="s">
        <v>6249</v>
      </c>
      <c r="J2593" s="1" t="s">
        <v>20</v>
      </c>
      <c r="K2593" s="3">
        <v>5.87</v>
      </c>
      <c r="L2593">
        <v>3</v>
      </c>
      <c r="M2593" s="3">
        <v>17.61</v>
      </c>
      <c r="N2593" s="1" t="s">
        <v>88</v>
      </c>
      <c r="O2593" s="1" t="s">
        <v>52</v>
      </c>
    </row>
    <row r="2594" spans="1:15" x14ac:dyDescent="0.3">
      <c r="A2594" s="1" t="s">
        <v>6250</v>
      </c>
      <c r="B2594" s="2">
        <v>45853</v>
      </c>
      <c r="C2594" s="1" t="s">
        <v>6671</v>
      </c>
      <c r="D2594" s="1" t="s">
        <v>32</v>
      </c>
      <c r="E2594">
        <v>2025</v>
      </c>
      <c r="F2594" s="1" t="s">
        <v>939</v>
      </c>
      <c r="G2594" s="1" t="s">
        <v>4703</v>
      </c>
      <c r="H2594" s="1" t="s">
        <v>3645</v>
      </c>
      <c r="I2594" s="1" t="s">
        <v>3646</v>
      </c>
      <c r="J2594" s="1" t="s">
        <v>20</v>
      </c>
      <c r="K2594" s="3">
        <v>16.27</v>
      </c>
      <c r="L2594">
        <v>1</v>
      </c>
      <c r="M2594" s="3">
        <v>16.27</v>
      </c>
      <c r="N2594" s="1" t="s">
        <v>6669</v>
      </c>
      <c r="O2594" s="1" t="s">
        <v>80</v>
      </c>
    </row>
    <row r="2595" spans="1:15" x14ac:dyDescent="0.3">
      <c r="A2595" s="1" t="s">
        <v>6251</v>
      </c>
      <c r="B2595" s="2">
        <v>44808</v>
      </c>
      <c r="C2595" s="1" t="s">
        <v>6666</v>
      </c>
      <c r="D2595" s="1" t="s">
        <v>60</v>
      </c>
      <c r="E2595">
        <v>2022</v>
      </c>
      <c r="F2595" s="1" t="s">
        <v>912</v>
      </c>
      <c r="G2595" s="1" t="s">
        <v>4451</v>
      </c>
      <c r="H2595" s="1" t="s">
        <v>1012</v>
      </c>
      <c r="I2595" s="1" t="s">
        <v>1013</v>
      </c>
      <c r="J2595" s="1" t="s">
        <v>20</v>
      </c>
      <c r="K2595" s="3">
        <v>44.62</v>
      </c>
      <c r="L2595">
        <v>5</v>
      </c>
      <c r="M2595" s="3">
        <v>223.1</v>
      </c>
      <c r="N2595" s="1" t="s">
        <v>6669</v>
      </c>
      <c r="O2595" s="1" t="s">
        <v>37</v>
      </c>
    </row>
    <row r="2596" spans="1:15" x14ac:dyDescent="0.3">
      <c r="A2596" s="1" t="s">
        <v>6252</v>
      </c>
      <c r="B2596" s="2">
        <v>45421</v>
      </c>
      <c r="C2596" s="1" t="s">
        <v>6672</v>
      </c>
      <c r="D2596" s="1" t="s">
        <v>46</v>
      </c>
      <c r="E2596">
        <v>2024</v>
      </c>
      <c r="F2596" s="1" t="s">
        <v>6253</v>
      </c>
      <c r="G2596" s="1" t="s">
        <v>6254</v>
      </c>
      <c r="H2596" s="1" t="s">
        <v>1378</v>
      </c>
      <c r="I2596" s="1" t="s">
        <v>4372</v>
      </c>
      <c r="J2596" s="1" t="s">
        <v>20</v>
      </c>
      <c r="K2596" s="3">
        <v>33.26</v>
      </c>
      <c r="L2596">
        <v>3</v>
      </c>
      <c r="M2596" s="3">
        <v>99.78</v>
      </c>
      <c r="N2596" s="1" t="s">
        <v>21</v>
      </c>
      <c r="O2596" s="1" t="s">
        <v>52</v>
      </c>
    </row>
    <row r="2597" spans="1:15" x14ac:dyDescent="0.3">
      <c r="A2597" s="1" t="s">
        <v>6255</v>
      </c>
      <c r="B2597" s="2">
        <v>45285</v>
      </c>
      <c r="C2597" s="1" t="s">
        <v>6667</v>
      </c>
      <c r="D2597" s="1" t="s">
        <v>107</v>
      </c>
      <c r="E2597">
        <v>2023</v>
      </c>
      <c r="F2597" s="1" t="s">
        <v>6256</v>
      </c>
      <c r="G2597" s="1" t="s">
        <v>6257</v>
      </c>
      <c r="H2597" s="1" t="s">
        <v>1978</v>
      </c>
      <c r="I2597" s="1" t="s">
        <v>1979</v>
      </c>
      <c r="J2597" s="1" t="s">
        <v>51</v>
      </c>
      <c r="K2597" s="3">
        <v>14.37</v>
      </c>
      <c r="L2597">
        <v>4</v>
      </c>
      <c r="M2597" s="3">
        <v>57.48</v>
      </c>
      <c r="N2597" s="1" t="s">
        <v>6669</v>
      </c>
      <c r="O2597" s="1" t="s">
        <v>193</v>
      </c>
    </row>
    <row r="2598" spans="1:15" x14ac:dyDescent="0.3">
      <c r="A2598" s="1" t="s">
        <v>6258</v>
      </c>
      <c r="B2598" s="2">
        <v>45373</v>
      </c>
      <c r="C2598" s="1" t="s">
        <v>6668</v>
      </c>
      <c r="D2598" s="1" t="s">
        <v>15</v>
      </c>
      <c r="E2598">
        <v>2024</v>
      </c>
      <c r="F2598" s="1" t="s">
        <v>4416</v>
      </c>
      <c r="G2598" s="1" t="s">
        <v>6259</v>
      </c>
      <c r="H2598" s="1" t="s">
        <v>540</v>
      </c>
      <c r="I2598" s="1" t="s">
        <v>2857</v>
      </c>
      <c r="J2598" s="1" t="s">
        <v>20</v>
      </c>
      <c r="K2598" s="3">
        <v>42.61</v>
      </c>
      <c r="L2598">
        <v>5</v>
      </c>
      <c r="M2598" s="3">
        <v>213.05</v>
      </c>
      <c r="N2598" s="1" t="s">
        <v>29</v>
      </c>
      <c r="O2598" s="1" t="s">
        <v>37</v>
      </c>
    </row>
    <row r="2599" spans="1:15" x14ac:dyDescent="0.3">
      <c r="A2599" s="1" t="s">
        <v>6260</v>
      </c>
      <c r="B2599" s="2">
        <v>45581</v>
      </c>
      <c r="C2599" s="1" t="s">
        <v>6670</v>
      </c>
      <c r="D2599" s="1" t="s">
        <v>133</v>
      </c>
      <c r="E2599">
        <v>2024</v>
      </c>
      <c r="F2599" s="1" t="s">
        <v>2688</v>
      </c>
      <c r="G2599" s="1" t="s">
        <v>2689</v>
      </c>
      <c r="H2599" s="1" t="s">
        <v>1130</v>
      </c>
      <c r="I2599" s="1" t="s">
        <v>6261</v>
      </c>
      <c r="J2599" s="1" t="s">
        <v>20</v>
      </c>
      <c r="K2599" s="3">
        <v>10.6</v>
      </c>
      <c r="L2599">
        <v>3</v>
      </c>
      <c r="M2599" s="3">
        <v>31.8</v>
      </c>
      <c r="N2599" s="1" t="s">
        <v>29</v>
      </c>
      <c r="O2599" s="1" t="s">
        <v>22</v>
      </c>
    </row>
    <row r="2600" spans="1:15" x14ac:dyDescent="0.3">
      <c r="A2600" s="1" t="s">
        <v>6262</v>
      </c>
      <c r="B2600" s="2">
        <v>44973</v>
      </c>
      <c r="C2600" s="1" t="s">
        <v>6672</v>
      </c>
      <c r="D2600" s="1" t="s">
        <v>39</v>
      </c>
      <c r="E2600">
        <v>2023</v>
      </c>
      <c r="F2600" s="1" t="s">
        <v>5754</v>
      </c>
      <c r="G2600" s="1" t="s">
        <v>5755</v>
      </c>
      <c r="H2600" s="1" t="s">
        <v>1428</v>
      </c>
      <c r="I2600" s="1" t="s">
        <v>6263</v>
      </c>
      <c r="J2600" s="1" t="s">
        <v>20</v>
      </c>
      <c r="K2600" s="3">
        <v>37.130000000000003</v>
      </c>
      <c r="L2600">
        <v>4</v>
      </c>
      <c r="M2600" s="3">
        <v>148.52000000000001</v>
      </c>
      <c r="N2600" s="1" t="s">
        <v>6669</v>
      </c>
      <c r="O2600" s="1" t="s">
        <v>22</v>
      </c>
    </row>
    <row r="2601" spans="1:15" x14ac:dyDescent="0.3">
      <c r="A2601" s="1" t="s">
        <v>6264</v>
      </c>
      <c r="B2601" s="2">
        <v>45005</v>
      </c>
      <c r="C2601" s="1" t="s">
        <v>6667</v>
      </c>
      <c r="D2601" s="1" t="s">
        <v>15</v>
      </c>
      <c r="E2601">
        <v>2023</v>
      </c>
      <c r="F2601" s="1" t="s">
        <v>205</v>
      </c>
      <c r="G2601" s="1" t="s">
        <v>206</v>
      </c>
      <c r="H2601" s="1" t="s">
        <v>1357</v>
      </c>
      <c r="I2601" s="1" t="s">
        <v>1358</v>
      </c>
      <c r="J2601" s="1" t="s">
        <v>70</v>
      </c>
      <c r="K2601" s="3">
        <v>19.34</v>
      </c>
      <c r="L2601">
        <v>5</v>
      </c>
      <c r="M2601" s="3">
        <v>96.7</v>
      </c>
      <c r="N2601" s="1" t="s">
        <v>29</v>
      </c>
      <c r="O2601" s="1" t="s">
        <v>37</v>
      </c>
    </row>
    <row r="2602" spans="1:15" x14ac:dyDescent="0.3">
      <c r="A2602" s="1" t="s">
        <v>6265</v>
      </c>
      <c r="B2602" s="2">
        <v>44992</v>
      </c>
      <c r="C2602" s="1" t="s">
        <v>6671</v>
      </c>
      <c r="D2602" s="1" t="s">
        <v>15</v>
      </c>
      <c r="E2602">
        <v>2023</v>
      </c>
      <c r="F2602" s="1" t="s">
        <v>368</v>
      </c>
      <c r="G2602" s="1" t="s">
        <v>369</v>
      </c>
      <c r="H2602" s="1" t="s">
        <v>6203</v>
      </c>
      <c r="I2602" s="1" t="s">
        <v>6204</v>
      </c>
      <c r="J2602" s="1" t="s">
        <v>20</v>
      </c>
      <c r="K2602" s="3">
        <v>18.440000000000001</v>
      </c>
      <c r="L2602">
        <v>3</v>
      </c>
      <c r="M2602" s="3">
        <v>55.32</v>
      </c>
      <c r="N2602" s="1" t="s">
        <v>21</v>
      </c>
      <c r="O2602" s="1" t="s">
        <v>37</v>
      </c>
    </row>
    <row r="2603" spans="1:15" x14ac:dyDescent="0.3">
      <c r="A2603" s="1" t="s">
        <v>6266</v>
      </c>
      <c r="B2603" s="2">
        <v>45049</v>
      </c>
      <c r="C2603" s="1" t="s">
        <v>6670</v>
      </c>
      <c r="D2603" s="1" t="s">
        <v>46</v>
      </c>
      <c r="E2603">
        <v>2023</v>
      </c>
      <c r="F2603" s="1" t="s">
        <v>3553</v>
      </c>
      <c r="G2603" s="1" t="s">
        <v>3554</v>
      </c>
      <c r="H2603" s="1" t="s">
        <v>3952</v>
      </c>
      <c r="I2603" s="1" t="s">
        <v>3953</v>
      </c>
      <c r="J2603" s="1" t="s">
        <v>20</v>
      </c>
      <c r="K2603" s="3">
        <v>42.48</v>
      </c>
      <c r="L2603">
        <v>4</v>
      </c>
      <c r="M2603" s="3">
        <v>169.92</v>
      </c>
      <c r="N2603" s="1" t="s">
        <v>6669</v>
      </c>
      <c r="O2603" s="1" t="s">
        <v>37</v>
      </c>
    </row>
    <row r="2604" spans="1:15" x14ac:dyDescent="0.3">
      <c r="A2604" s="1" t="s">
        <v>6267</v>
      </c>
      <c r="B2604" s="2">
        <v>45391</v>
      </c>
      <c r="C2604" s="1" t="s">
        <v>6671</v>
      </c>
      <c r="D2604" s="1" t="s">
        <v>82</v>
      </c>
      <c r="E2604">
        <v>2024</v>
      </c>
      <c r="F2604" s="1" t="s">
        <v>728</v>
      </c>
      <c r="G2604" s="1" t="s">
        <v>1989</v>
      </c>
      <c r="H2604" s="1" t="s">
        <v>1782</v>
      </c>
      <c r="I2604" s="1" t="s">
        <v>5744</v>
      </c>
      <c r="J2604" s="1" t="s">
        <v>20</v>
      </c>
      <c r="K2604" s="3">
        <v>18.21</v>
      </c>
      <c r="L2604">
        <v>2</v>
      </c>
      <c r="M2604" s="3">
        <v>36.42</v>
      </c>
      <c r="N2604" s="1" t="s">
        <v>6669</v>
      </c>
      <c r="O2604" s="1" t="s">
        <v>80</v>
      </c>
    </row>
    <row r="2605" spans="1:15" x14ac:dyDescent="0.3">
      <c r="A2605" s="1" t="s">
        <v>6268</v>
      </c>
      <c r="B2605" s="2">
        <v>45021</v>
      </c>
      <c r="C2605" s="1" t="s">
        <v>6670</v>
      </c>
      <c r="D2605" s="1" t="s">
        <v>82</v>
      </c>
      <c r="E2605">
        <v>2023</v>
      </c>
      <c r="F2605" s="1" t="s">
        <v>1083</v>
      </c>
      <c r="G2605" s="1" t="s">
        <v>3966</v>
      </c>
      <c r="H2605" s="1" t="s">
        <v>588</v>
      </c>
      <c r="I2605" s="1" t="s">
        <v>3466</v>
      </c>
      <c r="J2605" s="1" t="s">
        <v>20</v>
      </c>
      <c r="K2605" s="3">
        <v>7.26</v>
      </c>
      <c r="L2605">
        <v>1</v>
      </c>
      <c r="M2605" s="3">
        <v>7.26</v>
      </c>
      <c r="N2605" s="1" t="s">
        <v>6669</v>
      </c>
      <c r="O2605" s="1" t="s">
        <v>193</v>
      </c>
    </row>
    <row r="2606" spans="1:15" x14ac:dyDescent="0.3">
      <c r="A2606" s="1" t="s">
        <v>6269</v>
      </c>
      <c r="B2606" s="2">
        <v>45319</v>
      </c>
      <c r="C2606" s="1" t="s">
        <v>6666</v>
      </c>
      <c r="D2606" s="1" t="s">
        <v>210</v>
      </c>
      <c r="E2606">
        <v>2024</v>
      </c>
      <c r="F2606" s="1" t="s">
        <v>578</v>
      </c>
      <c r="G2606" s="1" t="s">
        <v>579</v>
      </c>
      <c r="H2606" s="1" t="s">
        <v>2810</v>
      </c>
      <c r="I2606" s="1" t="s">
        <v>2811</v>
      </c>
      <c r="J2606" s="1" t="s">
        <v>70</v>
      </c>
      <c r="K2606" s="3">
        <v>17.670000000000002</v>
      </c>
      <c r="L2606">
        <v>5</v>
      </c>
      <c r="M2606" s="3">
        <v>88.35</v>
      </c>
      <c r="N2606" s="1" t="s">
        <v>88</v>
      </c>
      <c r="O2606" s="1" t="s">
        <v>30</v>
      </c>
    </row>
    <row r="2607" spans="1:15" x14ac:dyDescent="0.3">
      <c r="A2607" s="1" t="s">
        <v>6270</v>
      </c>
      <c r="B2607" s="2">
        <v>45117</v>
      </c>
      <c r="C2607" s="1" t="s">
        <v>6667</v>
      </c>
      <c r="D2607" s="1" t="s">
        <v>32</v>
      </c>
      <c r="E2607">
        <v>2023</v>
      </c>
      <c r="F2607" s="1" t="s">
        <v>799</v>
      </c>
      <c r="G2607" s="1" t="s">
        <v>6271</v>
      </c>
      <c r="H2607" s="1" t="s">
        <v>6272</v>
      </c>
      <c r="I2607" s="1" t="s">
        <v>6273</v>
      </c>
      <c r="J2607" s="1" t="s">
        <v>87</v>
      </c>
      <c r="K2607" s="3">
        <v>19.29</v>
      </c>
      <c r="L2607">
        <v>5</v>
      </c>
      <c r="M2607" s="3">
        <v>96.45</v>
      </c>
      <c r="N2607" s="1" t="s">
        <v>29</v>
      </c>
      <c r="O2607" s="1" t="s">
        <v>193</v>
      </c>
    </row>
    <row r="2608" spans="1:15" x14ac:dyDescent="0.3">
      <c r="A2608" s="1" t="s">
        <v>6274</v>
      </c>
      <c r="B2608" s="2">
        <v>45479</v>
      </c>
      <c r="C2608" s="1" t="s">
        <v>6673</v>
      </c>
      <c r="D2608" s="1" t="s">
        <v>32</v>
      </c>
      <c r="E2608">
        <v>2024</v>
      </c>
      <c r="F2608" s="1" t="s">
        <v>1993</v>
      </c>
      <c r="G2608" s="1" t="s">
        <v>1994</v>
      </c>
      <c r="H2608" s="1" t="s">
        <v>473</v>
      </c>
      <c r="I2608" s="1" t="s">
        <v>474</v>
      </c>
      <c r="J2608" s="1" t="s">
        <v>51</v>
      </c>
      <c r="K2608" s="3">
        <v>32.619999999999997</v>
      </c>
      <c r="L2608">
        <v>2</v>
      </c>
      <c r="M2608" s="3">
        <v>65.239999999999995</v>
      </c>
      <c r="N2608" s="1" t="s">
        <v>21</v>
      </c>
      <c r="O2608" s="1" t="s">
        <v>30</v>
      </c>
    </row>
    <row r="2609" spans="1:15" x14ac:dyDescent="0.3">
      <c r="A2609" s="1" t="s">
        <v>6275</v>
      </c>
      <c r="B2609" s="2">
        <v>45575</v>
      </c>
      <c r="C2609" s="1" t="s">
        <v>6672</v>
      </c>
      <c r="D2609" s="1" t="s">
        <v>133</v>
      </c>
      <c r="E2609">
        <v>2024</v>
      </c>
      <c r="F2609" s="1" t="s">
        <v>2277</v>
      </c>
      <c r="G2609" s="1" t="s">
        <v>5039</v>
      </c>
      <c r="H2609" s="1" t="s">
        <v>3346</v>
      </c>
      <c r="I2609" s="1" t="s">
        <v>6276</v>
      </c>
      <c r="J2609" s="1" t="s">
        <v>87</v>
      </c>
      <c r="K2609" s="3">
        <v>41.65</v>
      </c>
      <c r="L2609">
        <v>4</v>
      </c>
      <c r="M2609" s="3">
        <v>166.6</v>
      </c>
      <c r="N2609" s="1" t="s">
        <v>21</v>
      </c>
      <c r="O2609" s="1" t="s">
        <v>22</v>
      </c>
    </row>
    <row r="2610" spans="1:15" x14ac:dyDescent="0.3">
      <c r="A2610" s="1" t="s">
        <v>6277</v>
      </c>
      <c r="B2610" s="2">
        <v>45362</v>
      </c>
      <c r="C2610" s="1" t="s">
        <v>6667</v>
      </c>
      <c r="D2610" s="1" t="s">
        <v>15</v>
      </c>
      <c r="E2610">
        <v>2024</v>
      </c>
      <c r="F2610" s="1" t="s">
        <v>3459</v>
      </c>
      <c r="G2610" s="1" t="s">
        <v>3460</v>
      </c>
      <c r="H2610" s="1" t="s">
        <v>3505</v>
      </c>
      <c r="I2610" s="1" t="s">
        <v>3506</v>
      </c>
      <c r="J2610" s="1" t="s">
        <v>70</v>
      </c>
      <c r="K2610" s="3">
        <v>29.32</v>
      </c>
      <c r="L2610">
        <v>1</v>
      </c>
      <c r="M2610" s="3">
        <v>29.32</v>
      </c>
      <c r="N2610" s="1" t="s">
        <v>6669</v>
      </c>
      <c r="O2610" s="1" t="s">
        <v>193</v>
      </c>
    </row>
    <row r="2611" spans="1:15" x14ac:dyDescent="0.3">
      <c r="A2611" s="1" t="s">
        <v>6278</v>
      </c>
      <c r="B2611" s="2">
        <v>45889</v>
      </c>
      <c r="C2611" s="1" t="s">
        <v>6670</v>
      </c>
      <c r="D2611" s="1" t="s">
        <v>90</v>
      </c>
      <c r="E2611">
        <v>2025</v>
      </c>
      <c r="F2611" s="1" t="s">
        <v>6279</v>
      </c>
      <c r="G2611" s="1" t="s">
        <v>6280</v>
      </c>
      <c r="H2611" s="1" t="s">
        <v>891</v>
      </c>
      <c r="I2611" s="1" t="s">
        <v>892</v>
      </c>
      <c r="J2611" s="1" t="s">
        <v>20</v>
      </c>
      <c r="K2611" s="3">
        <v>9.0299999999999994</v>
      </c>
      <c r="L2611">
        <v>5</v>
      </c>
      <c r="M2611" s="3">
        <v>45.15</v>
      </c>
      <c r="N2611" s="1" t="s">
        <v>21</v>
      </c>
      <c r="O2611" s="1" t="s">
        <v>37</v>
      </c>
    </row>
    <row r="2612" spans="1:15" x14ac:dyDescent="0.3">
      <c r="A2612" s="1" t="s">
        <v>6281</v>
      </c>
      <c r="B2612" s="2">
        <v>45699</v>
      </c>
      <c r="C2612" s="1" t="s">
        <v>6671</v>
      </c>
      <c r="D2612" s="1" t="s">
        <v>39</v>
      </c>
      <c r="E2612">
        <v>2025</v>
      </c>
      <c r="F2612" s="1" t="s">
        <v>5330</v>
      </c>
      <c r="G2612" s="1" t="s">
        <v>5331</v>
      </c>
      <c r="H2612" s="1" t="s">
        <v>1365</v>
      </c>
      <c r="I2612" s="1" t="s">
        <v>2264</v>
      </c>
      <c r="J2612" s="1" t="s">
        <v>20</v>
      </c>
      <c r="K2612" s="3">
        <v>55.57</v>
      </c>
      <c r="L2612">
        <v>1</v>
      </c>
      <c r="M2612" s="3">
        <v>55.57</v>
      </c>
      <c r="N2612" s="1" t="s">
        <v>29</v>
      </c>
      <c r="O2612" s="1" t="s">
        <v>22</v>
      </c>
    </row>
    <row r="2613" spans="1:15" x14ac:dyDescent="0.3">
      <c r="A2613" s="1" t="s">
        <v>6282</v>
      </c>
      <c r="B2613" s="2">
        <v>45108</v>
      </c>
      <c r="C2613" s="1" t="s">
        <v>6673</v>
      </c>
      <c r="D2613" s="1" t="s">
        <v>32</v>
      </c>
      <c r="E2613">
        <v>2023</v>
      </c>
      <c r="F2613" s="1" t="s">
        <v>2838</v>
      </c>
      <c r="G2613" s="1" t="s">
        <v>2839</v>
      </c>
      <c r="H2613" s="1" t="s">
        <v>2517</v>
      </c>
      <c r="I2613" s="1" t="s">
        <v>2867</v>
      </c>
      <c r="J2613" s="1" t="s">
        <v>70</v>
      </c>
      <c r="K2613" s="3">
        <v>33.32</v>
      </c>
      <c r="L2613">
        <v>1</v>
      </c>
      <c r="M2613" s="3">
        <v>33.32</v>
      </c>
      <c r="N2613" s="1" t="s">
        <v>88</v>
      </c>
      <c r="O2613" s="1" t="s">
        <v>193</v>
      </c>
    </row>
    <row r="2614" spans="1:15" x14ac:dyDescent="0.3">
      <c r="A2614" s="1" t="s">
        <v>6283</v>
      </c>
      <c r="B2614" s="2">
        <v>45688</v>
      </c>
      <c r="C2614" s="1" t="s">
        <v>6668</v>
      </c>
      <c r="D2614" s="1" t="s">
        <v>210</v>
      </c>
      <c r="E2614">
        <v>2025</v>
      </c>
      <c r="F2614" s="1" t="s">
        <v>308</v>
      </c>
      <c r="G2614" s="1" t="s">
        <v>309</v>
      </c>
      <c r="H2614" s="1" t="s">
        <v>4103</v>
      </c>
      <c r="I2614" s="1" t="s">
        <v>4104</v>
      </c>
      <c r="J2614" s="1" t="s">
        <v>20</v>
      </c>
      <c r="K2614" s="3">
        <v>42.42</v>
      </c>
      <c r="L2614">
        <v>2</v>
      </c>
      <c r="M2614" s="3">
        <v>84.84</v>
      </c>
      <c r="N2614" s="1" t="s">
        <v>21</v>
      </c>
      <c r="O2614" s="1" t="s">
        <v>193</v>
      </c>
    </row>
    <row r="2615" spans="1:15" x14ac:dyDescent="0.3">
      <c r="A2615" s="1" t="s">
        <v>6284</v>
      </c>
      <c r="B2615" s="2">
        <v>44868</v>
      </c>
      <c r="C2615" s="1" t="s">
        <v>6672</v>
      </c>
      <c r="D2615" s="1" t="s">
        <v>54</v>
      </c>
      <c r="E2615">
        <v>2022</v>
      </c>
      <c r="F2615" s="1" t="s">
        <v>1180</v>
      </c>
      <c r="G2615" s="1" t="s">
        <v>1181</v>
      </c>
      <c r="H2615" s="1" t="s">
        <v>1990</v>
      </c>
      <c r="I2615" s="1" t="s">
        <v>1991</v>
      </c>
      <c r="J2615" s="1" t="s">
        <v>87</v>
      </c>
      <c r="K2615" s="3">
        <v>5.14</v>
      </c>
      <c r="L2615">
        <v>1</v>
      </c>
      <c r="M2615" s="3">
        <v>5.14</v>
      </c>
      <c r="N2615" s="1" t="s">
        <v>6669</v>
      </c>
      <c r="O2615" s="1" t="s">
        <v>95</v>
      </c>
    </row>
    <row r="2616" spans="1:15" x14ac:dyDescent="0.3">
      <c r="A2616" s="1" t="s">
        <v>6285</v>
      </c>
      <c r="B2616" s="2">
        <v>45782</v>
      </c>
      <c r="C2616" s="1" t="s">
        <v>6667</v>
      </c>
      <c r="D2616" s="1" t="s">
        <v>46</v>
      </c>
      <c r="E2616">
        <v>2025</v>
      </c>
      <c r="F2616" s="1" t="s">
        <v>2006</v>
      </c>
      <c r="G2616" s="1" t="s">
        <v>2007</v>
      </c>
      <c r="H2616" s="1" t="s">
        <v>841</v>
      </c>
      <c r="I2616" s="1" t="s">
        <v>1097</v>
      </c>
      <c r="J2616" s="1" t="s">
        <v>20</v>
      </c>
      <c r="K2616" s="3">
        <v>34.53</v>
      </c>
      <c r="L2616">
        <v>2</v>
      </c>
      <c r="M2616" s="3">
        <v>69.06</v>
      </c>
      <c r="N2616" s="1" t="s">
        <v>21</v>
      </c>
      <c r="O2616" s="1" t="s">
        <v>44</v>
      </c>
    </row>
    <row r="2617" spans="1:15" x14ac:dyDescent="0.3">
      <c r="A2617" s="1" t="s">
        <v>6286</v>
      </c>
      <c r="B2617" s="2">
        <v>45012</v>
      </c>
      <c r="C2617" s="1" t="s">
        <v>6667</v>
      </c>
      <c r="D2617" s="1" t="s">
        <v>15</v>
      </c>
      <c r="E2617">
        <v>2023</v>
      </c>
      <c r="F2617" s="1" t="s">
        <v>912</v>
      </c>
      <c r="G2617" s="1" t="s">
        <v>4451</v>
      </c>
      <c r="H2617" s="1" t="s">
        <v>1394</v>
      </c>
      <c r="I2617" s="1" t="s">
        <v>1395</v>
      </c>
      <c r="J2617" s="1" t="s">
        <v>51</v>
      </c>
      <c r="K2617" s="3">
        <v>10.17</v>
      </c>
      <c r="L2617">
        <v>1</v>
      </c>
      <c r="M2617" s="3">
        <v>10.17</v>
      </c>
      <c r="N2617" s="1" t="s">
        <v>29</v>
      </c>
      <c r="O2617" s="1" t="s">
        <v>37</v>
      </c>
    </row>
    <row r="2618" spans="1:15" x14ac:dyDescent="0.3">
      <c r="A2618" s="1" t="s">
        <v>6287</v>
      </c>
      <c r="B2618" s="2">
        <v>45157</v>
      </c>
      <c r="C2618" s="1" t="s">
        <v>6673</v>
      </c>
      <c r="D2618" s="1" t="s">
        <v>90</v>
      </c>
      <c r="E2618">
        <v>2023</v>
      </c>
      <c r="F2618" s="1" t="s">
        <v>2295</v>
      </c>
      <c r="G2618" s="1" t="s">
        <v>2296</v>
      </c>
      <c r="H2618" s="1" t="s">
        <v>4914</v>
      </c>
      <c r="I2618" s="1" t="s">
        <v>4915</v>
      </c>
      <c r="J2618" s="1" t="s">
        <v>20</v>
      </c>
      <c r="K2618" s="3">
        <v>23.5</v>
      </c>
      <c r="L2618">
        <v>4</v>
      </c>
      <c r="M2618" s="3">
        <v>94</v>
      </c>
      <c r="N2618" s="1" t="s">
        <v>21</v>
      </c>
      <c r="O2618" s="1" t="s">
        <v>22</v>
      </c>
    </row>
    <row r="2619" spans="1:15" x14ac:dyDescent="0.3">
      <c r="A2619" s="1" t="s">
        <v>6288</v>
      </c>
      <c r="B2619" s="2">
        <v>44986</v>
      </c>
      <c r="C2619" s="1" t="s">
        <v>6670</v>
      </c>
      <c r="D2619" s="1" t="s">
        <v>15</v>
      </c>
      <c r="E2619">
        <v>2023</v>
      </c>
      <c r="F2619" s="1" t="s">
        <v>463</v>
      </c>
      <c r="G2619" s="1" t="s">
        <v>5494</v>
      </c>
      <c r="H2619" s="1" t="s">
        <v>2913</v>
      </c>
      <c r="I2619" s="1" t="s">
        <v>4831</v>
      </c>
      <c r="J2619" s="1" t="s">
        <v>51</v>
      </c>
      <c r="K2619" s="3">
        <v>16.84</v>
      </c>
      <c r="L2619">
        <v>4</v>
      </c>
      <c r="M2619" s="3">
        <v>67.36</v>
      </c>
      <c r="N2619" s="1" t="s">
        <v>88</v>
      </c>
      <c r="O2619" s="1" t="s">
        <v>22</v>
      </c>
    </row>
    <row r="2620" spans="1:15" x14ac:dyDescent="0.3">
      <c r="A2620" s="1" t="s">
        <v>6289</v>
      </c>
      <c r="B2620" s="2">
        <v>45785</v>
      </c>
      <c r="C2620" s="1" t="s">
        <v>6672</v>
      </c>
      <c r="D2620" s="1" t="s">
        <v>46</v>
      </c>
      <c r="E2620">
        <v>2025</v>
      </c>
      <c r="F2620" s="1" t="s">
        <v>285</v>
      </c>
      <c r="G2620" s="1" t="s">
        <v>286</v>
      </c>
      <c r="H2620" s="1" t="s">
        <v>1606</v>
      </c>
      <c r="I2620" s="1" t="s">
        <v>6214</v>
      </c>
      <c r="J2620" s="1" t="s">
        <v>20</v>
      </c>
      <c r="K2620" s="3">
        <v>16.75</v>
      </c>
      <c r="L2620">
        <v>5</v>
      </c>
      <c r="M2620" s="3">
        <v>83.75</v>
      </c>
      <c r="N2620" s="1" t="s">
        <v>21</v>
      </c>
      <c r="O2620" s="1" t="s">
        <v>22</v>
      </c>
    </row>
    <row r="2621" spans="1:15" x14ac:dyDescent="0.3">
      <c r="A2621" s="1" t="s">
        <v>6290</v>
      </c>
      <c r="B2621" s="2">
        <v>45628</v>
      </c>
      <c r="C2621" s="1" t="s">
        <v>6667</v>
      </c>
      <c r="D2621" s="1" t="s">
        <v>107</v>
      </c>
      <c r="E2621">
        <v>2024</v>
      </c>
      <c r="F2621" s="1" t="s">
        <v>4362</v>
      </c>
      <c r="G2621" s="1" t="s">
        <v>4363</v>
      </c>
      <c r="H2621" s="1" t="s">
        <v>3380</v>
      </c>
      <c r="I2621" s="1" t="s">
        <v>6291</v>
      </c>
      <c r="J2621" s="1" t="s">
        <v>87</v>
      </c>
      <c r="K2621" s="3">
        <v>27.82</v>
      </c>
      <c r="L2621">
        <v>2</v>
      </c>
      <c r="M2621" s="3">
        <v>55.64</v>
      </c>
      <c r="N2621" s="1" t="s">
        <v>6669</v>
      </c>
      <c r="O2621" s="1" t="s">
        <v>37</v>
      </c>
    </row>
    <row r="2622" spans="1:15" x14ac:dyDescent="0.3">
      <c r="A2622" s="1" t="s">
        <v>6292</v>
      </c>
      <c r="B2622" s="2">
        <v>45448</v>
      </c>
      <c r="C2622" s="1" t="s">
        <v>6670</v>
      </c>
      <c r="D2622" s="1" t="s">
        <v>24</v>
      </c>
      <c r="E2622">
        <v>2024</v>
      </c>
      <c r="F2622" s="1" t="s">
        <v>6198</v>
      </c>
      <c r="G2622" s="1" t="s">
        <v>6199</v>
      </c>
      <c r="H2622" s="1" t="s">
        <v>5205</v>
      </c>
      <c r="I2622" s="1" t="s">
        <v>5206</v>
      </c>
      <c r="J2622" s="1" t="s">
        <v>87</v>
      </c>
      <c r="K2622" s="3">
        <v>9.4600000000000009</v>
      </c>
      <c r="L2622">
        <v>3</v>
      </c>
      <c r="M2622" s="3">
        <v>28.38</v>
      </c>
      <c r="N2622" s="1" t="s">
        <v>88</v>
      </c>
      <c r="O2622" s="1" t="s">
        <v>44</v>
      </c>
    </row>
    <row r="2623" spans="1:15" x14ac:dyDescent="0.3">
      <c r="A2623" s="1" t="s">
        <v>6293</v>
      </c>
      <c r="B2623" s="2">
        <v>45247</v>
      </c>
      <c r="C2623" s="1" t="s">
        <v>6668</v>
      </c>
      <c r="D2623" s="1" t="s">
        <v>54</v>
      </c>
      <c r="E2623">
        <v>2023</v>
      </c>
      <c r="F2623" s="1" t="s">
        <v>4042</v>
      </c>
      <c r="G2623" s="1" t="s">
        <v>4043</v>
      </c>
      <c r="H2623" s="1" t="s">
        <v>2493</v>
      </c>
      <c r="I2623" s="1" t="s">
        <v>5492</v>
      </c>
      <c r="J2623" s="1" t="s">
        <v>87</v>
      </c>
      <c r="K2623" s="3">
        <v>23.71</v>
      </c>
      <c r="L2623">
        <v>1</v>
      </c>
      <c r="M2623" s="3">
        <v>23.71</v>
      </c>
      <c r="N2623" s="1" t="s">
        <v>6669</v>
      </c>
      <c r="O2623" s="1" t="s">
        <v>30</v>
      </c>
    </row>
    <row r="2624" spans="1:15" x14ac:dyDescent="0.3">
      <c r="A2624" s="1" t="s">
        <v>6294</v>
      </c>
      <c r="B2624" s="2">
        <v>44999</v>
      </c>
      <c r="C2624" s="1" t="s">
        <v>6671</v>
      </c>
      <c r="D2624" s="1" t="s">
        <v>15</v>
      </c>
      <c r="E2624">
        <v>2023</v>
      </c>
      <c r="F2624" s="1" t="s">
        <v>666</v>
      </c>
      <c r="G2624" s="1" t="s">
        <v>3335</v>
      </c>
      <c r="H2624" s="1" t="s">
        <v>2249</v>
      </c>
      <c r="I2624" s="1" t="s">
        <v>2250</v>
      </c>
      <c r="J2624" s="1" t="s">
        <v>70</v>
      </c>
      <c r="K2624" s="3">
        <v>39.97</v>
      </c>
      <c r="L2624">
        <v>2</v>
      </c>
      <c r="M2624" s="3">
        <v>79.94</v>
      </c>
      <c r="N2624" s="1" t="s">
        <v>29</v>
      </c>
      <c r="O2624" s="1" t="s">
        <v>30</v>
      </c>
    </row>
    <row r="2625" spans="1:15" x14ac:dyDescent="0.3">
      <c r="A2625" s="1" t="s">
        <v>6295</v>
      </c>
      <c r="B2625" s="2">
        <v>45637</v>
      </c>
      <c r="C2625" s="1" t="s">
        <v>6670</v>
      </c>
      <c r="D2625" s="1" t="s">
        <v>107</v>
      </c>
      <c r="E2625">
        <v>2024</v>
      </c>
      <c r="F2625" s="1" t="s">
        <v>1275</v>
      </c>
      <c r="G2625" s="1" t="s">
        <v>1276</v>
      </c>
      <c r="H2625" s="1" t="s">
        <v>6022</v>
      </c>
      <c r="I2625" s="1" t="s">
        <v>6023</v>
      </c>
      <c r="J2625" s="1" t="s">
        <v>51</v>
      </c>
      <c r="K2625" s="3">
        <v>32.75</v>
      </c>
      <c r="L2625">
        <v>5</v>
      </c>
      <c r="M2625" s="3">
        <v>163.75</v>
      </c>
      <c r="N2625" s="1" t="s">
        <v>21</v>
      </c>
      <c r="O2625" s="1" t="s">
        <v>193</v>
      </c>
    </row>
    <row r="2626" spans="1:15" x14ac:dyDescent="0.3">
      <c r="A2626" s="1" t="s">
        <v>6296</v>
      </c>
      <c r="B2626" s="2">
        <v>45615</v>
      </c>
      <c r="C2626" s="1" t="s">
        <v>6671</v>
      </c>
      <c r="D2626" s="1" t="s">
        <v>54</v>
      </c>
      <c r="E2626">
        <v>2024</v>
      </c>
      <c r="F2626" s="1" t="s">
        <v>1804</v>
      </c>
      <c r="G2626" s="1" t="s">
        <v>1805</v>
      </c>
      <c r="H2626" s="1" t="s">
        <v>2234</v>
      </c>
      <c r="I2626" s="1" t="s">
        <v>2235</v>
      </c>
      <c r="J2626" s="1" t="s">
        <v>70</v>
      </c>
      <c r="K2626" s="3">
        <v>11.87</v>
      </c>
      <c r="L2626">
        <v>3</v>
      </c>
      <c r="M2626" s="3">
        <v>35.61</v>
      </c>
      <c r="N2626" s="1" t="s">
        <v>21</v>
      </c>
      <c r="O2626" s="1" t="s">
        <v>80</v>
      </c>
    </row>
    <row r="2627" spans="1:15" x14ac:dyDescent="0.3">
      <c r="A2627" s="1" t="s">
        <v>6297</v>
      </c>
      <c r="B2627" s="2">
        <v>45006</v>
      </c>
      <c r="C2627" s="1" t="s">
        <v>6671</v>
      </c>
      <c r="D2627" s="1" t="s">
        <v>15</v>
      </c>
      <c r="E2627">
        <v>2023</v>
      </c>
      <c r="F2627" s="1" t="s">
        <v>2113</v>
      </c>
      <c r="G2627" s="1" t="s">
        <v>4395</v>
      </c>
      <c r="H2627" s="1" t="s">
        <v>2189</v>
      </c>
      <c r="I2627" s="1" t="s">
        <v>6298</v>
      </c>
      <c r="J2627" s="1" t="s">
        <v>20</v>
      </c>
      <c r="K2627" s="3">
        <v>31.73</v>
      </c>
      <c r="L2627">
        <v>1</v>
      </c>
      <c r="M2627" s="3">
        <v>31.73</v>
      </c>
      <c r="N2627" s="1" t="s">
        <v>21</v>
      </c>
      <c r="O2627" s="1" t="s">
        <v>52</v>
      </c>
    </row>
    <row r="2628" spans="1:15" x14ac:dyDescent="0.3">
      <c r="A2628" s="1" t="s">
        <v>6299</v>
      </c>
      <c r="B2628" s="2">
        <v>45690</v>
      </c>
      <c r="C2628" s="1" t="s">
        <v>6666</v>
      </c>
      <c r="D2628" s="1" t="s">
        <v>39</v>
      </c>
      <c r="E2628">
        <v>2025</v>
      </c>
      <c r="F2628" s="1" t="s">
        <v>5033</v>
      </c>
      <c r="G2628" s="1" t="s">
        <v>5034</v>
      </c>
      <c r="H2628" s="1" t="s">
        <v>125</v>
      </c>
      <c r="I2628" s="1" t="s">
        <v>3858</v>
      </c>
      <c r="J2628" s="1" t="s">
        <v>20</v>
      </c>
      <c r="K2628" s="3">
        <v>44.57</v>
      </c>
      <c r="L2628">
        <v>2</v>
      </c>
      <c r="M2628" s="3">
        <v>89.14</v>
      </c>
      <c r="N2628" s="1" t="s">
        <v>21</v>
      </c>
      <c r="O2628" s="1" t="s">
        <v>37</v>
      </c>
    </row>
    <row r="2629" spans="1:15" x14ac:dyDescent="0.3">
      <c r="A2629" s="1" t="s">
        <v>6300</v>
      </c>
      <c r="B2629" s="2">
        <v>45745</v>
      </c>
      <c r="C2629" s="1" t="s">
        <v>6673</v>
      </c>
      <c r="D2629" s="1" t="s">
        <v>15</v>
      </c>
      <c r="E2629">
        <v>2025</v>
      </c>
      <c r="F2629" s="1" t="s">
        <v>55</v>
      </c>
      <c r="G2629" s="1" t="s">
        <v>746</v>
      </c>
      <c r="H2629" s="1" t="s">
        <v>2208</v>
      </c>
      <c r="I2629" s="1" t="s">
        <v>2209</v>
      </c>
      <c r="J2629" s="1" t="s">
        <v>51</v>
      </c>
      <c r="K2629" s="3">
        <v>26.41</v>
      </c>
      <c r="L2629">
        <v>5</v>
      </c>
      <c r="M2629" s="3">
        <v>132.05000000000001</v>
      </c>
      <c r="N2629" s="1" t="s">
        <v>29</v>
      </c>
      <c r="O2629" s="1" t="s">
        <v>193</v>
      </c>
    </row>
    <row r="2630" spans="1:15" x14ac:dyDescent="0.3">
      <c r="A2630" s="1" t="s">
        <v>6301</v>
      </c>
      <c r="B2630" s="2">
        <v>45375</v>
      </c>
      <c r="C2630" s="1" t="s">
        <v>6666</v>
      </c>
      <c r="D2630" s="1" t="s">
        <v>15</v>
      </c>
      <c r="E2630">
        <v>2024</v>
      </c>
      <c r="F2630" s="1" t="s">
        <v>6302</v>
      </c>
      <c r="G2630" s="1" t="s">
        <v>6303</v>
      </c>
      <c r="H2630" s="1" t="s">
        <v>2877</v>
      </c>
      <c r="I2630" s="1" t="s">
        <v>3872</v>
      </c>
      <c r="J2630" s="1" t="s">
        <v>87</v>
      </c>
      <c r="K2630" s="3">
        <v>26.12</v>
      </c>
      <c r="L2630">
        <v>5</v>
      </c>
      <c r="M2630" s="3">
        <v>130.6</v>
      </c>
      <c r="N2630" s="1" t="s">
        <v>29</v>
      </c>
      <c r="O2630" s="1" t="s">
        <v>193</v>
      </c>
    </row>
    <row r="2631" spans="1:15" x14ac:dyDescent="0.3">
      <c r="A2631" s="1" t="s">
        <v>6304</v>
      </c>
      <c r="B2631" s="2">
        <v>45474</v>
      </c>
      <c r="C2631" s="1" t="s">
        <v>6667</v>
      </c>
      <c r="D2631" s="1" t="s">
        <v>32</v>
      </c>
      <c r="E2631">
        <v>2024</v>
      </c>
      <c r="F2631" s="1" t="s">
        <v>1596</v>
      </c>
      <c r="G2631" s="1" t="s">
        <v>1597</v>
      </c>
      <c r="H2631" s="1" t="s">
        <v>426</v>
      </c>
      <c r="I2631" s="1" t="s">
        <v>5134</v>
      </c>
      <c r="J2631" s="1" t="s">
        <v>87</v>
      </c>
      <c r="K2631" s="3">
        <v>10.71</v>
      </c>
      <c r="L2631">
        <v>2</v>
      </c>
      <c r="M2631" s="3">
        <v>21.42</v>
      </c>
      <c r="N2631" s="1" t="s">
        <v>21</v>
      </c>
      <c r="O2631" s="1" t="s">
        <v>44</v>
      </c>
    </row>
    <row r="2632" spans="1:15" x14ac:dyDescent="0.3">
      <c r="A2632" s="1" t="s">
        <v>6305</v>
      </c>
      <c r="B2632" s="2">
        <v>44806</v>
      </c>
      <c r="C2632" s="1" t="s">
        <v>6668</v>
      </c>
      <c r="D2632" s="1" t="s">
        <v>60</v>
      </c>
      <c r="E2632">
        <v>2022</v>
      </c>
      <c r="F2632" s="1" t="s">
        <v>529</v>
      </c>
      <c r="G2632" s="1" t="s">
        <v>935</v>
      </c>
      <c r="H2632" s="1" t="s">
        <v>1350</v>
      </c>
      <c r="I2632" s="1" t="s">
        <v>1351</v>
      </c>
      <c r="J2632" s="1" t="s">
        <v>20</v>
      </c>
      <c r="K2632" s="3">
        <v>28.65</v>
      </c>
      <c r="L2632">
        <v>5</v>
      </c>
      <c r="M2632" s="3">
        <v>143.25</v>
      </c>
      <c r="N2632" s="1" t="s">
        <v>6669</v>
      </c>
      <c r="O2632" s="1" t="s">
        <v>95</v>
      </c>
    </row>
    <row r="2633" spans="1:15" x14ac:dyDescent="0.3">
      <c r="A2633" s="1" t="s">
        <v>6306</v>
      </c>
      <c r="B2633" s="2">
        <v>45646</v>
      </c>
      <c r="C2633" s="1" t="s">
        <v>6668</v>
      </c>
      <c r="D2633" s="1" t="s">
        <v>107</v>
      </c>
      <c r="E2633">
        <v>2024</v>
      </c>
      <c r="F2633" s="1" t="s">
        <v>3429</v>
      </c>
      <c r="G2633" s="1" t="s">
        <v>3430</v>
      </c>
      <c r="H2633" s="1" t="s">
        <v>360</v>
      </c>
      <c r="I2633" s="1" t="s">
        <v>361</v>
      </c>
      <c r="J2633" s="1" t="s">
        <v>70</v>
      </c>
      <c r="K2633" s="3">
        <v>23.82</v>
      </c>
      <c r="L2633">
        <v>2</v>
      </c>
      <c r="M2633" s="3">
        <v>47.64</v>
      </c>
      <c r="N2633" s="1" t="s">
        <v>21</v>
      </c>
      <c r="O2633" s="1" t="s">
        <v>37</v>
      </c>
    </row>
    <row r="2634" spans="1:15" x14ac:dyDescent="0.3">
      <c r="A2634" s="1" t="s">
        <v>6307</v>
      </c>
      <c r="B2634" s="2">
        <v>45169</v>
      </c>
      <c r="C2634" s="1" t="s">
        <v>6672</v>
      </c>
      <c r="D2634" s="1" t="s">
        <v>90</v>
      </c>
      <c r="E2634">
        <v>2023</v>
      </c>
      <c r="F2634" s="1" t="s">
        <v>1225</v>
      </c>
      <c r="G2634" s="1" t="s">
        <v>5654</v>
      </c>
      <c r="H2634" s="1" t="s">
        <v>1948</v>
      </c>
      <c r="I2634" s="1" t="s">
        <v>3292</v>
      </c>
      <c r="J2634" s="1" t="s">
        <v>51</v>
      </c>
      <c r="K2634" s="3">
        <v>17.399999999999999</v>
      </c>
      <c r="L2634">
        <v>2</v>
      </c>
      <c r="M2634" s="3">
        <v>34.799999999999997</v>
      </c>
      <c r="N2634" s="1" t="s">
        <v>21</v>
      </c>
      <c r="O2634" s="1" t="s">
        <v>37</v>
      </c>
    </row>
    <row r="2635" spans="1:15" x14ac:dyDescent="0.3">
      <c r="A2635" s="1" t="s">
        <v>6308</v>
      </c>
      <c r="B2635" s="2">
        <v>45260</v>
      </c>
      <c r="C2635" s="1" t="s">
        <v>6672</v>
      </c>
      <c r="D2635" s="1" t="s">
        <v>54</v>
      </c>
      <c r="E2635">
        <v>2023</v>
      </c>
      <c r="F2635" s="1" t="s">
        <v>1777</v>
      </c>
      <c r="G2635" s="1" t="s">
        <v>1778</v>
      </c>
      <c r="H2635" s="1" t="s">
        <v>6309</v>
      </c>
      <c r="I2635" s="1" t="s">
        <v>6310</v>
      </c>
      <c r="J2635" s="1" t="s">
        <v>87</v>
      </c>
      <c r="K2635" s="3">
        <v>20.2</v>
      </c>
      <c r="L2635">
        <v>1</v>
      </c>
      <c r="M2635" s="3">
        <v>20.2</v>
      </c>
      <c r="N2635" s="1" t="s">
        <v>29</v>
      </c>
      <c r="O2635" s="1" t="s">
        <v>30</v>
      </c>
    </row>
    <row r="2636" spans="1:15" x14ac:dyDescent="0.3">
      <c r="A2636" s="1" t="s">
        <v>6311</v>
      </c>
      <c r="B2636" s="2">
        <v>44911</v>
      </c>
      <c r="C2636" s="1" t="s">
        <v>6668</v>
      </c>
      <c r="D2636" s="1" t="s">
        <v>107</v>
      </c>
      <c r="E2636">
        <v>2022</v>
      </c>
      <c r="F2636" s="1" t="s">
        <v>2884</v>
      </c>
      <c r="G2636" s="1" t="s">
        <v>2885</v>
      </c>
      <c r="H2636" s="1" t="s">
        <v>4914</v>
      </c>
      <c r="I2636" s="1" t="s">
        <v>4915</v>
      </c>
      <c r="J2636" s="1" t="s">
        <v>20</v>
      </c>
      <c r="K2636" s="3">
        <v>19.670000000000002</v>
      </c>
      <c r="L2636">
        <v>1</v>
      </c>
      <c r="M2636" s="3">
        <v>19.670000000000002</v>
      </c>
      <c r="N2636" s="1" t="s">
        <v>21</v>
      </c>
      <c r="O2636" s="1" t="s">
        <v>80</v>
      </c>
    </row>
    <row r="2637" spans="1:15" x14ac:dyDescent="0.3">
      <c r="A2637" s="1" t="s">
        <v>6312</v>
      </c>
      <c r="B2637" s="2">
        <v>45389</v>
      </c>
      <c r="C2637" s="1" t="s">
        <v>6666</v>
      </c>
      <c r="D2637" s="1" t="s">
        <v>82</v>
      </c>
      <c r="E2637">
        <v>2024</v>
      </c>
      <c r="F2637" s="1" t="s">
        <v>102</v>
      </c>
      <c r="G2637" s="1" t="s">
        <v>4319</v>
      </c>
      <c r="H2637" s="1" t="s">
        <v>923</v>
      </c>
      <c r="I2637" s="1" t="s">
        <v>4344</v>
      </c>
      <c r="J2637" s="1" t="s">
        <v>70</v>
      </c>
      <c r="K2637" s="3">
        <v>44.15</v>
      </c>
      <c r="L2637">
        <v>1</v>
      </c>
      <c r="M2637" s="3">
        <v>44.15</v>
      </c>
      <c r="N2637" s="1" t="s">
        <v>21</v>
      </c>
      <c r="O2637" s="1" t="s">
        <v>44</v>
      </c>
    </row>
    <row r="2638" spans="1:15" x14ac:dyDescent="0.3">
      <c r="A2638" s="1" t="s">
        <v>6313</v>
      </c>
      <c r="B2638" s="2">
        <v>45880</v>
      </c>
      <c r="C2638" s="1" t="s">
        <v>6667</v>
      </c>
      <c r="D2638" s="1" t="s">
        <v>90</v>
      </c>
      <c r="E2638">
        <v>2025</v>
      </c>
      <c r="F2638" s="1" t="s">
        <v>802</v>
      </c>
      <c r="G2638" s="1" t="s">
        <v>803</v>
      </c>
      <c r="H2638" s="1" t="s">
        <v>673</v>
      </c>
      <c r="I2638" s="1" t="s">
        <v>4458</v>
      </c>
      <c r="J2638" s="1" t="s">
        <v>70</v>
      </c>
      <c r="K2638" s="3">
        <v>18.37</v>
      </c>
      <c r="L2638">
        <v>1</v>
      </c>
      <c r="M2638" s="3">
        <v>18.37</v>
      </c>
      <c r="N2638" s="1" t="s">
        <v>6669</v>
      </c>
      <c r="O2638" s="1" t="s">
        <v>95</v>
      </c>
    </row>
    <row r="2639" spans="1:15" x14ac:dyDescent="0.3">
      <c r="A2639" s="1" t="s">
        <v>6314</v>
      </c>
      <c r="B2639" s="2">
        <v>45415</v>
      </c>
      <c r="C2639" s="1" t="s">
        <v>6668</v>
      </c>
      <c r="D2639" s="1" t="s">
        <v>46</v>
      </c>
      <c r="E2639">
        <v>2024</v>
      </c>
      <c r="F2639" s="1" t="s">
        <v>1043</v>
      </c>
      <c r="G2639" s="1" t="s">
        <v>1612</v>
      </c>
      <c r="H2639" s="1" t="s">
        <v>1986</v>
      </c>
      <c r="I2639" s="1" t="s">
        <v>6315</v>
      </c>
      <c r="J2639" s="1" t="s">
        <v>70</v>
      </c>
      <c r="K2639" s="3">
        <v>23.8</v>
      </c>
      <c r="L2639">
        <v>1</v>
      </c>
      <c r="M2639" s="3">
        <v>23.8</v>
      </c>
      <c r="N2639" s="1" t="s">
        <v>6669</v>
      </c>
      <c r="O2639" s="1" t="s">
        <v>44</v>
      </c>
    </row>
    <row r="2640" spans="1:15" x14ac:dyDescent="0.3">
      <c r="A2640" s="1" t="s">
        <v>6316</v>
      </c>
      <c r="B2640" s="2">
        <v>44870</v>
      </c>
      <c r="C2640" s="1" t="s">
        <v>6673</v>
      </c>
      <c r="D2640" s="1" t="s">
        <v>54</v>
      </c>
      <c r="E2640">
        <v>2022</v>
      </c>
      <c r="F2640" s="1" t="s">
        <v>3262</v>
      </c>
      <c r="G2640" s="1" t="s">
        <v>4171</v>
      </c>
      <c r="H2640" s="1" t="s">
        <v>1755</v>
      </c>
      <c r="I2640" s="1" t="s">
        <v>3940</v>
      </c>
      <c r="J2640" s="1" t="s">
        <v>51</v>
      </c>
      <c r="K2640" s="3">
        <v>22.22</v>
      </c>
      <c r="L2640">
        <v>3</v>
      </c>
      <c r="M2640" s="3">
        <v>66.66</v>
      </c>
      <c r="N2640" s="1" t="s">
        <v>29</v>
      </c>
      <c r="O2640" s="1" t="s">
        <v>44</v>
      </c>
    </row>
    <row r="2641" spans="1:15" x14ac:dyDescent="0.3">
      <c r="A2641" s="1" t="s">
        <v>6317</v>
      </c>
      <c r="B2641" s="2">
        <v>45384</v>
      </c>
      <c r="C2641" s="1" t="s">
        <v>6671</v>
      </c>
      <c r="D2641" s="1" t="s">
        <v>82</v>
      </c>
      <c r="E2641">
        <v>2024</v>
      </c>
      <c r="F2641" s="1" t="s">
        <v>3442</v>
      </c>
      <c r="G2641" s="1" t="s">
        <v>4073</v>
      </c>
      <c r="H2641" s="1" t="s">
        <v>3380</v>
      </c>
      <c r="I2641" s="1" t="s">
        <v>6291</v>
      </c>
      <c r="J2641" s="1" t="s">
        <v>51</v>
      </c>
      <c r="K2641" s="3">
        <v>23.43</v>
      </c>
      <c r="L2641">
        <v>3</v>
      </c>
      <c r="M2641" s="3">
        <v>70.290000000000006</v>
      </c>
      <c r="N2641" s="1" t="s">
        <v>29</v>
      </c>
      <c r="O2641" s="1" t="s">
        <v>30</v>
      </c>
    </row>
    <row r="2642" spans="1:15" x14ac:dyDescent="0.3">
      <c r="A2642" s="1" t="s">
        <v>6318</v>
      </c>
      <c r="B2642" s="2">
        <v>45849</v>
      </c>
      <c r="C2642" s="1" t="s">
        <v>6668</v>
      </c>
      <c r="D2642" s="1" t="s">
        <v>32</v>
      </c>
      <c r="E2642">
        <v>2025</v>
      </c>
      <c r="F2642" s="1" t="s">
        <v>1439</v>
      </c>
      <c r="G2642" s="1" t="s">
        <v>4035</v>
      </c>
      <c r="H2642" s="1" t="s">
        <v>633</v>
      </c>
      <c r="I2642" s="1" t="s">
        <v>634</v>
      </c>
      <c r="J2642" s="1" t="s">
        <v>20</v>
      </c>
      <c r="K2642" s="3">
        <v>10.62</v>
      </c>
      <c r="L2642">
        <v>4</v>
      </c>
      <c r="M2642" s="3">
        <v>42.48</v>
      </c>
      <c r="N2642" s="1" t="s">
        <v>6669</v>
      </c>
      <c r="O2642" s="1" t="s">
        <v>193</v>
      </c>
    </row>
    <row r="2643" spans="1:15" x14ac:dyDescent="0.3">
      <c r="A2643" s="1" t="s">
        <v>6319</v>
      </c>
      <c r="B2643" s="2">
        <v>45602</v>
      </c>
      <c r="C2643" s="1" t="s">
        <v>6670</v>
      </c>
      <c r="D2643" s="1" t="s">
        <v>54</v>
      </c>
      <c r="E2643">
        <v>2024</v>
      </c>
      <c r="F2643" s="1" t="s">
        <v>1413</v>
      </c>
      <c r="G2643" s="1" t="s">
        <v>1414</v>
      </c>
      <c r="H2643" s="1" t="s">
        <v>2182</v>
      </c>
      <c r="I2643" s="1" t="s">
        <v>2911</v>
      </c>
      <c r="J2643" s="1" t="s">
        <v>20</v>
      </c>
      <c r="K2643" s="3">
        <v>38.96</v>
      </c>
      <c r="L2643">
        <v>1</v>
      </c>
      <c r="M2643" s="3">
        <v>38.96</v>
      </c>
      <c r="N2643" s="1" t="s">
        <v>6669</v>
      </c>
      <c r="O2643" s="1" t="s">
        <v>22</v>
      </c>
    </row>
    <row r="2644" spans="1:15" x14ac:dyDescent="0.3">
      <c r="A2644" s="1" t="s">
        <v>6320</v>
      </c>
      <c r="B2644" s="2">
        <v>45613</v>
      </c>
      <c r="C2644" s="1" t="s">
        <v>6666</v>
      </c>
      <c r="D2644" s="1" t="s">
        <v>54</v>
      </c>
      <c r="E2644">
        <v>2024</v>
      </c>
      <c r="F2644" s="1" t="s">
        <v>814</v>
      </c>
      <c r="G2644" s="1" t="s">
        <v>815</v>
      </c>
      <c r="H2644" s="1" t="s">
        <v>3149</v>
      </c>
      <c r="I2644" s="1" t="s">
        <v>3454</v>
      </c>
      <c r="J2644" s="1" t="s">
        <v>87</v>
      </c>
      <c r="K2644" s="3">
        <v>31.88</v>
      </c>
      <c r="L2644">
        <v>1</v>
      </c>
      <c r="M2644" s="3">
        <v>31.88</v>
      </c>
      <c r="N2644" s="1" t="s">
        <v>29</v>
      </c>
      <c r="O2644" s="1" t="s">
        <v>22</v>
      </c>
    </row>
    <row r="2645" spans="1:15" x14ac:dyDescent="0.3">
      <c r="A2645" s="1" t="s">
        <v>6321</v>
      </c>
      <c r="B2645" s="2">
        <v>45128</v>
      </c>
      <c r="C2645" s="1" t="s">
        <v>6668</v>
      </c>
      <c r="D2645" s="1" t="s">
        <v>32</v>
      </c>
      <c r="E2645">
        <v>2023</v>
      </c>
      <c r="F2645" s="1" t="s">
        <v>1569</v>
      </c>
      <c r="G2645" s="1" t="s">
        <v>1698</v>
      </c>
      <c r="H2645" s="1" t="s">
        <v>1661</v>
      </c>
      <c r="I2645" s="1" t="s">
        <v>2255</v>
      </c>
      <c r="J2645" s="1" t="s">
        <v>87</v>
      </c>
      <c r="K2645" s="3">
        <v>43.89</v>
      </c>
      <c r="L2645">
        <v>1</v>
      </c>
      <c r="M2645" s="3">
        <v>43.89</v>
      </c>
      <c r="N2645" s="1" t="s">
        <v>88</v>
      </c>
      <c r="O2645" s="1" t="s">
        <v>30</v>
      </c>
    </row>
    <row r="2646" spans="1:15" x14ac:dyDescent="0.3">
      <c r="A2646" s="1" t="s">
        <v>6322</v>
      </c>
      <c r="B2646" s="2">
        <v>45582</v>
      </c>
      <c r="C2646" s="1" t="s">
        <v>6672</v>
      </c>
      <c r="D2646" s="1" t="s">
        <v>133</v>
      </c>
      <c r="E2646">
        <v>2024</v>
      </c>
      <c r="F2646" s="1" t="s">
        <v>4416</v>
      </c>
      <c r="G2646" s="1" t="s">
        <v>6259</v>
      </c>
      <c r="H2646" s="1" t="s">
        <v>3952</v>
      </c>
      <c r="I2646" s="1" t="s">
        <v>3953</v>
      </c>
      <c r="J2646" s="1" t="s">
        <v>20</v>
      </c>
      <c r="K2646" s="3">
        <v>36.020000000000003</v>
      </c>
      <c r="L2646">
        <v>2</v>
      </c>
      <c r="M2646" s="3">
        <v>72.040000000000006</v>
      </c>
      <c r="N2646" s="1" t="s">
        <v>21</v>
      </c>
      <c r="O2646" s="1" t="s">
        <v>37</v>
      </c>
    </row>
    <row r="2647" spans="1:15" x14ac:dyDescent="0.3">
      <c r="A2647" s="1" t="s">
        <v>6323</v>
      </c>
      <c r="B2647" s="2">
        <v>44982</v>
      </c>
      <c r="C2647" s="1" t="s">
        <v>6673</v>
      </c>
      <c r="D2647" s="1" t="s">
        <v>39</v>
      </c>
      <c r="E2647">
        <v>2023</v>
      </c>
      <c r="F2647" s="1" t="s">
        <v>3523</v>
      </c>
      <c r="G2647" s="1" t="s">
        <v>5004</v>
      </c>
      <c r="H2647" s="1" t="s">
        <v>156</v>
      </c>
      <c r="I2647" s="1" t="s">
        <v>157</v>
      </c>
      <c r="J2647" s="1" t="s">
        <v>20</v>
      </c>
      <c r="K2647" s="3">
        <v>24.56</v>
      </c>
      <c r="L2647">
        <v>3</v>
      </c>
      <c r="M2647" s="3">
        <v>73.680000000000007</v>
      </c>
      <c r="N2647" s="1" t="s">
        <v>6669</v>
      </c>
      <c r="O2647" s="1" t="s">
        <v>37</v>
      </c>
    </row>
    <row r="2648" spans="1:15" x14ac:dyDescent="0.3">
      <c r="A2648" s="1" t="s">
        <v>6324</v>
      </c>
      <c r="B2648" s="2">
        <v>45635</v>
      </c>
      <c r="C2648" s="1" t="s">
        <v>6667</v>
      </c>
      <c r="D2648" s="1" t="s">
        <v>107</v>
      </c>
      <c r="E2648">
        <v>2024</v>
      </c>
      <c r="F2648" s="1" t="s">
        <v>2661</v>
      </c>
      <c r="G2648" s="1" t="s">
        <v>2662</v>
      </c>
      <c r="H2648" s="1" t="s">
        <v>545</v>
      </c>
      <c r="I2648" s="1" t="s">
        <v>546</v>
      </c>
      <c r="J2648" s="1" t="s">
        <v>87</v>
      </c>
      <c r="K2648" s="3">
        <v>9.83</v>
      </c>
      <c r="L2648">
        <v>1</v>
      </c>
      <c r="M2648" s="3">
        <v>9.83</v>
      </c>
      <c r="N2648" s="1" t="s">
        <v>21</v>
      </c>
      <c r="O2648" s="1" t="s">
        <v>22</v>
      </c>
    </row>
    <row r="2649" spans="1:15" x14ac:dyDescent="0.3">
      <c r="A2649" s="1" t="s">
        <v>6325</v>
      </c>
      <c r="B2649" s="2">
        <v>45363</v>
      </c>
      <c r="C2649" s="1" t="s">
        <v>6671</v>
      </c>
      <c r="D2649" s="1" t="s">
        <v>15</v>
      </c>
      <c r="E2649">
        <v>2024</v>
      </c>
      <c r="F2649" s="1" t="s">
        <v>6117</v>
      </c>
      <c r="G2649" s="1" t="s">
        <v>6118</v>
      </c>
      <c r="H2649" s="1" t="s">
        <v>608</v>
      </c>
      <c r="I2649" s="1" t="s">
        <v>1174</v>
      </c>
      <c r="J2649" s="1" t="s">
        <v>70</v>
      </c>
      <c r="K2649" s="3">
        <v>55.9</v>
      </c>
      <c r="L2649">
        <v>4</v>
      </c>
      <c r="M2649" s="3">
        <v>223.6</v>
      </c>
      <c r="N2649" s="1" t="s">
        <v>29</v>
      </c>
      <c r="O2649" s="1" t="s">
        <v>30</v>
      </c>
    </row>
    <row r="2650" spans="1:15" x14ac:dyDescent="0.3">
      <c r="A2650" s="1" t="s">
        <v>6326</v>
      </c>
      <c r="B2650" s="2">
        <v>44972</v>
      </c>
      <c r="C2650" s="1" t="s">
        <v>6670</v>
      </c>
      <c r="D2650" s="1" t="s">
        <v>39</v>
      </c>
      <c r="E2650">
        <v>2023</v>
      </c>
      <c r="F2650" s="1" t="s">
        <v>2028</v>
      </c>
      <c r="G2650" s="1" t="s">
        <v>180</v>
      </c>
      <c r="H2650" s="1" t="s">
        <v>1497</v>
      </c>
      <c r="I2650" s="1" t="s">
        <v>2341</v>
      </c>
      <c r="J2650" s="1" t="s">
        <v>51</v>
      </c>
      <c r="K2650" s="3">
        <v>43.11</v>
      </c>
      <c r="L2650">
        <v>2</v>
      </c>
      <c r="M2650" s="3">
        <v>86.22</v>
      </c>
      <c r="N2650" s="1" t="s">
        <v>6669</v>
      </c>
      <c r="O2650" s="1" t="s">
        <v>95</v>
      </c>
    </row>
    <row r="2651" spans="1:15" x14ac:dyDescent="0.3">
      <c r="A2651" s="1" t="s">
        <v>6327</v>
      </c>
      <c r="B2651" s="2">
        <v>45467</v>
      </c>
      <c r="C2651" s="1" t="s">
        <v>6667</v>
      </c>
      <c r="D2651" s="1" t="s">
        <v>24</v>
      </c>
      <c r="E2651">
        <v>2024</v>
      </c>
      <c r="F2651" s="1" t="s">
        <v>1095</v>
      </c>
      <c r="G2651" s="1" t="s">
        <v>1151</v>
      </c>
      <c r="H2651" s="1" t="s">
        <v>5911</v>
      </c>
      <c r="I2651" s="1" t="s">
        <v>5912</v>
      </c>
      <c r="J2651" s="1" t="s">
        <v>20</v>
      </c>
      <c r="K2651" s="3">
        <v>32.01</v>
      </c>
      <c r="L2651">
        <v>4</v>
      </c>
      <c r="M2651" s="3">
        <v>128.04</v>
      </c>
      <c r="N2651" s="1" t="s">
        <v>29</v>
      </c>
      <c r="O2651" s="1" t="s">
        <v>37</v>
      </c>
    </row>
    <row r="2652" spans="1:15" x14ac:dyDescent="0.3">
      <c r="A2652" s="1" t="s">
        <v>6328</v>
      </c>
      <c r="B2652" s="2">
        <v>45023</v>
      </c>
      <c r="C2652" s="1" t="s">
        <v>6668</v>
      </c>
      <c r="D2652" s="1" t="s">
        <v>82</v>
      </c>
      <c r="E2652">
        <v>2023</v>
      </c>
      <c r="F2652" s="1" t="s">
        <v>396</v>
      </c>
      <c r="G2652" s="1" t="s">
        <v>6329</v>
      </c>
      <c r="H2652" s="1" t="s">
        <v>1590</v>
      </c>
      <c r="I2652" s="1" t="s">
        <v>1591</v>
      </c>
      <c r="J2652" s="1" t="s">
        <v>87</v>
      </c>
      <c r="K2652" s="3">
        <v>22.11</v>
      </c>
      <c r="L2652">
        <v>1</v>
      </c>
      <c r="M2652" s="3">
        <v>22.11</v>
      </c>
      <c r="N2652" s="1" t="s">
        <v>29</v>
      </c>
      <c r="O2652" s="1" t="s">
        <v>30</v>
      </c>
    </row>
    <row r="2653" spans="1:15" x14ac:dyDescent="0.3">
      <c r="A2653" s="1" t="s">
        <v>6330</v>
      </c>
      <c r="B2653" s="2">
        <v>44985</v>
      </c>
      <c r="C2653" s="1" t="s">
        <v>6671</v>
      </c>
      <c r="D2653" s="1" t="s">
        <v>39</v>
      </c>
      <c r="E2653">
        <v>2023</v>
      </c>
      <c r="F2653" s="1" t="s">
        <v>3216</v>
      </c>
      <c r="G2653" s="1" t="s">
        <v>6331</v>
      </c>
      <c r="H2653" s="1" t="s">
        <v>821</v>
      </c>
      <c r="I2653" s="1" t="s">
        <v>822</v>
      </c>
      <c r="J2653" s="1" t="s">
        <v>51</v>
      </c>
      <c r="K2653" s="3">
        <v>10.08</v>
      </c>
      <c r="L2653">
        <v>1</v>
      </c>
      <c r="M2653" s="3">
        <v>10.08</v>
      </c>
      <c r="N2653" s="1" t="s">
        <v>88</v>
      </c>
      <c r="O2653" s="1" t="s">
        <v>193</v>
      </c>
    </row>
    <row r="2654" spans="1:15" x14ac:dyDescent="0.3">
      <c r="A2654" s="1" t="s">
        <v>6332</v>
      </c>
      <c r="B2654" s="2">
        <v>45530</v>
      </c>
      <c r="C2654" s="1" t="s">
        <v>6667</v>
      </c>
      <c r="D2654" s="1" t="s">
        <v>90</v>
      </c>
      <c r="E2654">
        <v>2024</v>
      </c>
      <c r="F2654" s="1" t="s">
        <v>1503</v>
      </c>
      <c r="G2654" s="1" t="s">
        <v>1875</v>
      </c>
      <c r="H2654" s="1" t="s">
        <v>1282</v>
      </c>
      <c r="I2654" s="1" t="s">
        <v>2601</v>
      </c>
      <c r="J2654" s="1" t="s">
        <v>20</v>
      </c>
      <c r="K2654" s="3">
        <v>22.5</v>
      </c>
      <c r="L2654">
        <v>1</v>
      </c>
      <c r="M2654" s="3">
        <v>22.5</v>
      </c>
      <c r="N2654" s="1" t="s">
        <v>21</v>
      </c>
      <c r="O2654" s="1" t="s">
        <v>44</v>
      </c>
    </row>
    <row r="2655" spans="1:15" x14ac:dyDescent="0.3">
      <c r="A2655" s="1" t="s">
        <v>6333</v>
      </c>
      <c r="B2655" s="2">
        <v>45220</v>
      </c>
      <c r="C2655" s="1" t="s">
        <v>6673</v>
      </c>
      <c r="D2655" s="1" t="s">
        <v>133</v>
      </c>
      <c r="E2655">
        <v>2023</v>
      </c>
      <c r="F2655" s="1" t="s">
        <v>2593</v>
      </c>
      <c r="G2655" s="1" t="s">
        <v>2594</v>
      </c>
      <c r="H2655" s="1" t="s">
        <v>734</v>
      </c>
      <c r="I2655" s="1" t="s">
        <v>735</v>
      </c>
      <c r="J2655" s="1" t="s">
        <v>70</v>
      </c>
      <c r="K2655" s="3">
        <v>7.76</v>
      </c>
      <c r="L2655">
        <v>5</v>
      </c>
      <c r="M2655" s="3">
        <v>38.799999999999997</v>
      </c>
      <c r="N2655" s="1" t="s">
        <v>21</v>
      </c>
      <c r="O2655" s="1" t="s">
        <v>22</v>
      </c>
    </row>
    <row r="2656" spans="1:15" x14ac:dyDescent="0.3">
      <c r="A2656" s="1" t="s">
        <v>6334</v>
      </c>
      <c r="B2656" s="2">
        <v>45124</v>
      </c>
      <c r="C2656" s="1" t="s">
        <v>6667</v>
      </c>
      <c r="D2656" s="1" t="s">
        <v>32</v>
      </c>
      <c r="E2656">
        <v>2023</v>
      </c>
      <c r="F2656" s="1" t="s">
        <v>3463</v>
      </c>
      <c r="G2656" s="1" t="s">
        <v>3464</v>
      </c>
      <c r="H2656" s="1" t="s">
        <v>3829</v>
      </c>
      <c r="I2656" s="1" t="s">
        <v>3830</v>
      </c>
      <c r="J2656" s="1" t="s">
        <v>87</v>
      </c>
      <c r="K2656" s="3">
        <v>17.5</v>
      </c>
      <c r="L2656">
        <v>1</v>
      </c>
      <c r="M2656" s="3">
        <v>17.5</v>
      </c>
      <c r="N2656" s="1" t="s">
        <v>6669</v>
      </c>
      <c r="O2656" s="1" t="s">
        <v>37</v>
      </c>
    </row>
    <row r="2657" spans="1:15" x14ac:dyDescent="0.3">
      <c r="A2657" s="1" t="s">
        <v>6335</v>
      </c>
      <c r="B2657" s="2">
        <v>45121</v>
      </c>
      <c r="C2657" s="1" t="s">
        <v>6668</v>
      </c>
      <c r="D2657" s="1" t="s">
        <v>32</v>
      </c>
      <c r="E2657">
        <v>2023</v>
      </c>
      <c r="F2657" s="1" t="s">
        <v>1208</v>
      </c>
      <c r="G2657" s="1" t="s">
        <v>1209</v>
      </c>
      <c r="H2657" s="1" t="s">
        <v>1899</v>
      </c>
      <c r="I2657" s="1" t="s">
        <v>2000</v>
      </c>
      <c r="J2657" s="1" t="s">
        <v>51</v>
      </c>
      <c r="K2657" s="3">
        <v>35.1</v>
      </c>
      <c r="L2657">
        <v>1</v>
      </c>
      <c r="M2657" s="3">
        <v>35.1</v>
      </c>
      <c r="N2657" s="1" t="s">
        <v>88</v>
      </c>
      <c r="O2657" s="1" t="s">
        <v>193</v>
      </c>
    </row>
    <row r="2658" spans="1:15" x14ac:dyDescent="0.3">
      <c r="A2658" s="1" t="s">
        <v>6336</v>
      </c>
      <c r="B2658" s="2">
        <v>44936</v>
      </c>
      <c r="C2658" s="1" t="s">
        <v>6671</v>
      </c>
      <c r="D2658" s="1" t="s">
        <v>210</v>
      </c>
      <c r="E2658">
        <v>2023</v>
      </c>
      <c r="F2658" s="1" t="s">
        <v>285</v>
      </c>
      <c r="G2658" s="1" t="s">
        <v>286</v>
      </c>
      <c r="H2658" s="1" t="s">
        <v>4376</v>
      </c>
      <c r="I2658" s="1" t="s">
        <v>4377</v>
      </c>
      <c r="J2658" s="1" t="s">
        <v>20</v>
      </c>
      <c r="K2658" s="3">
        <v>34.15</v>
      </c>
      <c r="L2658">
        <v>1</v>
      </c>
      <c r="M2658" s="3">
        <v>34.15</v>
      </c>
      <c r="N2658" s="1" t="s">
        <v>21</v>
      </c>
      <c r="O2658" s="1" t="s">
        <v>193</v>
      </c>
    </row>
    <row r="2659" spans="1:15" x14ac:dyDescent="0.3">
      <c r="A2659" s="1" t="s">
        <v>6337</v>
      </c>
      <c r="B2659" s="2">
        <v>45378</v>
      </c>
      <c r="C2659" s="1" t="s">
        <v>6670</v>
      </c>
      <c r="D2659" s="1" t="s">
        <v>15</v>
      </c>
      <c r="E2659">
        <v>2024</v>
      </c>
      <c r="F2659" s="1" t="s">
        <v>481</v>
      </c>
      <c r="G2659" s="1" t="s">
        <v>926</v>
      </c>
      <c r="H2659" s="1" t="s">
        <v>2969</v>
      </c>
      <c r="I2659" s="1" t="s">
        <v>2970</v>
      </c>
      <c r="J2659" s="1" t="s">
        <v>51</v>
      </c>
      <c r="K2659" s="3">
        <v>34.07</v>
      </c>
      <c r="L2659">
        <v>4</v>
      </c>
      <c r="M2659" s="3">
        <v>136.28</v>
      </c>
      <c r="N2659" s="1" t="s">
        <v>29</v>
      </c>
      <c r="O2659" s="1" t="s">
        <v>37</v>
      </c>
    </row>
    <row r="2660" spans="1:15" x14ac:dyDescent="0.3">
      <c r="A2660" s="1" t="s">
        <v>6338</v>
      </c>
      <c r="B2660" s="2">
        <v>44802</v>
      </c>
      <c r="C2660" s="1" t="s">
        <v>6667</v>
      </c>
      <c r="D2660" s="1" t="s">
        <v>90</v>
      </c>
      <c r="E2660">
        <v>2022</v>
      </c>
      <c r="F2660" s="1" t="s">
        <v>3804</v>
      </c>
      <c r="G2660" s="1" t="s">
        <v>2109</v>
      </c>
      <c r="H2660" s="1" t="s">
        <v>1541</v>
      </c>
      <c r="I2660" s="1" t="s">
        <v>1542</v>
      </c>
      <c r="J2660" s="1" t="s">
        <v>70</v>
      </c>
      <c r="K2660" s="3">
        <v>32.58</v>
      </c>
      <c r="L2660">
        <v>5</v>
      </c>
      <c r="M2660" s="3">
        <v>162.9</v>
      </c>
      <c r="N2660" s="1" t="s">
        <v>21</v>
      </c>
      <c r="O2660" s="1" t="s">
        <v>37</v>
      </c>
    </row>
    <row r="2661" spans="1:15" x14ac:dyDescent="0.3">
      <c r="A2661" s="1" t="s">
        <v>6339</v>
      </c>
      <c r="B2661" s="2">
        <v>45027</v>
      </c>
      <c r="C2661" s="1" t="s">
        <v>6671</v>
      </c>
      <c r="D2661" s="1" t="s">
        <v>82</v>
      </c>
      <c r="E2661">
        <v>2023</v>
      </c>
      <c r="F2661" s="1" t="s">
        <v>3958</v>
      </c>
      <c r="G2661" s="1" t="s">
        <v>4976</v>
      </c>
      <c r="H2661" s="1" t="s">
        <v>1454</v>
      </c>
      <c r="I2661" s="1" t="s">
        <v>1455</v>
      </c>
      <c r="J2661" s="1" t="s">
        <v>51</v>
      </c>
      <c r="K2661" s="3">
        <v>32.950000000000003</v>
      </c>
      <c r="L2661">
        <v>1</v>
      </c>
      <c r="M2661" s="3">
        <v>32.950000000000003</v>
      </c>
      <c r="N2661" s="1" t="s">
        <v>6669</v>
      </c>
      <c r="O2661" s="1" t="s">
        <v>37</v>
      </c>
    </row>
    <row r="2662" spans="1:15" x14ac:dyDescent="0.3">
      <c r="A2662" s="1" t="s">
        <v>6340</v>
      </c>
      <c r="B2662" s="2">
        <v>45623</v>
      </c>
      <c r="C2662" s="1" t="s">
        <v>6670</v>
      </c>
      <c r="D2662" s="1" t="s">
        <v>54</v>
      </c>
      <c r="E2662">
        <v>2024</v>
      </c>
      <c r="F2662" s="1" t="s">
        <v>25</v>
      </c>
      <c r="G2662" s="1" t="s">
        <v>6011</v>
      </c>
      <c r="H2662" s="1" t="s">
        <v>2130</v>
      </c>
      <c r="I2662" s="1" t="s">
        <v>2725</v>
      </c>
      <c r="J2662" s="1" t="s">
        <v>51</v>
      </c>
      <c r="K2662" s="3">
        <v>17.27</v>
      </c>
      <c r="L2662">
        <v>1</v>
      </c>
      <c r="M2662" s="3">
        <v>17.27</v>
      </c>
      <c r="N2662" s="1" t="s">
        <v>88</v>
      </c>
      <c r="O2662" s="1" t="s">
        <v>193</v>
      </c>
    </row>
    <row r="2663" spans="1:15" x14ac:dyDescent="0.3">
      <c r="A2663" s="1" t="s">
        <v>6341</v>
      </c>
      <c r="B2663" s="2">
        <v>45138</v>
      </c>
      <c r="C2663" s="1" t="s">
        <v>6667</v>
      </c>
      <c r="D2663" s="1" t="s">
        <v>32</v>
      </c>
      <c r="E2663">
        <v>2023</v>
      </c>
      <c r="F2663" s="1" t="s">
        <v>6342</v>
      </c>
      <c r="G2663" s="1" t="s">
        <v>6343</v>
      </c>
      <c r="H2663" s="1" t="s">
        <v>2424</v>
      </c>
      <c r="I2663" s="1" t="s">
        <v>5040</v>
      </c>
      <c r="J2663" s="1" t="s">
        <v>87</v>
      </c>
      <c r="K2663" s="3">
        <v>16.260000000000002</v>
      </c>
      <c r="L2663">
        <v>1</v>
      </c>
      <c r="M2663" s="3">
        <v>16.260000000000002</v>
      </c>
      <c r="N2663" s="1" t="s">
        <v>21</v>
      </c>
      <c r="O2663" s="1" t="s">
        <v>193</v>
      </c>
    </row>
    <row r="2664" spans="1:15" x14ac:dyDescent="0.3">
      <c r="A2664" s="1" t="s">
        <v>6344</v>
      </c>
      <c r="B2664" s="2">
        <v>45742</v>
      </c>
      <c r="C2664" s="1" t="s">
        <v>6670</v>
      </c>
      <c r="D2664" s="1" t="s">
        <v>15</v>
      </c>
      <c r="E2664">
        <v>2025</v>
      </c>
      <c r="F2664" s="1" t="s">
        <v>1742</v>
      </c>
      <c r="G2664" s="1" t="s">
        <v>2452</v>
      </c>
      <c r="H2664" s="1" t="s">
        <v>1428</v>
      </c>
      <c r="I2664" s="1" t="s">
        <v>1429</v>
      </c>
      <c r="J2664" s="1" t="s">
        <v>20</v>
      </c>
      <c r="K2664" s="3">
        <v>35.93</v>
      </c>
      <c r="L2664">
        <v>2</v>
      </c>
      <c r="M2664" s="3">
        <v>71.86</v>
      </c>
      <c r="N2664" s="1" t="s">
        <v>6669</v>
      </c>
      <c r="O2664" s="1" t="s">
        <v>193</v>
      </c>
    </row>
    <row r="2665" spans="1:15" x14ac:dyDescent="0.3">
      <c r="A2665" s="1" t="s">
        <v>6345</v>
      </c>
      <c r="B2665" s="2">
        <v>45669</v>
      </c>
      <c r="C2665" s="1" t="s">
        <v>6666</v>
      </c>
      <c r="D2665" s="1" t="s">
        <v>210</v>
      </c>
      <c r="E2665">
        <v>2025</v>
      </c>
      <c r="F2665" s="1" t="s">
        <v>3804</v>
      </c>
      <c r="G2665" s="1" t="s">
        <v>2109</v>
      </c>
      <c r="H2665" s="1" t="s">
        <v>816</v>
      </c>
      <c r="I2665" s="1" t="s">
        <v>817</v>
      </c>
      <c r="J2665" s="1" t="s">
        <v>87</v>
      </c>
      <c r="K2665" s="3">
        <v>43.01</v>
      </c>
      <c r="L2665">
        <v>5</v>
      </c>
      <c r="M2665" s="3">
        <v>215.05</v>
      </c>
      <c r="N2665" s="1" t="s">
        <v>29</v>
      </c>
      <c r="O2665" s="1" t="s">
        <v>37</v>
      </c>
    </row>
    <row r="2666" spans="1:15" x14ac:dyDescent="0.3">
      <c r="A2666" s="1" t="s">
        <v>6346</v>
      </c>
      <c r="B2666" s="2">
        <v>45356</v>
      </c>
      <c r="C2666" s="1" t="s">
        <v>6671</v>
      </c>
      <c r="D2666" s="1" t="s">
        <v>15</v>
      </c>
      <c r="E2666">
        <v>2024</v>
      </c>
      <c r="F2666" s="1" t="s">
        <v>6347</v>
      </c>
      <c r="G2666" s="1" t="s">
        <v>6348</v>
      </c>
      <c r="H2666" s="1" t="s">
        <v>1361</v>
      </c>
      <c r="I2666" s="1" t="s">
        <v>3328</v>
      </c>
      <c r="J2666" s="1" t="s">
        <v>70</v>
      </c>
      <c r="K2666" s="3">
        <v>45.49</v>
      </c>
      <c r="L2666">
        <v>1</v>
      </c>
      <c r="M2666" s="3">
        <v>45.49</v>
      </c>
      <c r="N2666" s="1" t="s">
        <v>21</v>
      </c>
      <c r="O2666" s="1" t="s">
        <v>37</v>
      </c>
    </row>
    <row r="2667" spans="1:15" x14ac:dyDescent="0.3">
      <c r="A2667" s="1" t="s">
        <v>6349</v>
      </c>
      <c r="B2667" s="2">
        <v>45055</v>
      </c>
      <c r="C2667" s="1" t="s">
        <v>6671</v>
      </c>
      <c r="D2667" s="1" t="s">
        <v>46</v>
      </c>
      <c r="E2667">
        <v>2023</v>
      </c>
      <c r="F2667" s="1" t="s">
        <v>1280</v>
      </c>
      <c r="G2667" s="1" t="s">
        <v>1281</v>
      </c>
      <c r="H2667" s="1" t="s">
        <v>416</v>
      </c>
      <c r="I2667" s="1" t="s">
        <v>3820</v>
      </c>
      <c r="J2667" s="1" t="s">
        <v>70</v>
      </c>
      <c r="K2667" s="3">
        <v>31.41</v>
      </c>
      <c r="L2667">
        <v>4</v>
      </c>
      <c r="M2667" s="3">
        <v>125.64</v>
      </c>
      <c r="N2667" s="1" t="s">
        <v>6669</v>
      </c>
      <c r="O2667" s="1" t="s">
        <v>37</v>
      </c>
    </row>
    <row r="2668" spans="1:15" x14ac:dyDescent="0.3">
      <c r="A2668" s="1" t="s">
        <v>6350</v>
      </c>
      <c r="B2668" s="2">
        <v>45601</v>
      </c>
      <c r="C2668" s="1" t="s">
        <v>6671</v>
      </c>
      <c r="D2668" s="1" t="s">
        <v>54</v>
      </c>
      <c r="E2668">
        <v>2024</v>
      </c>
      <c r="F2668" s="1" t="s">
        <v>3987</v>
      </c>
      <c r="G2668" s="1" t="s">
        <v>4803</v>
      </c>
      <c r="H2668" s="1" t="s">
        <v>4269</v>
      </c>
      <c r="I2668" s="1" t="s">
        <v>6351</v>
      </c>
      <c r="J2668" s="1" t="s">
        <v>20</v>
      </c>
      <c r="K2668" s="3">
        <v>46.23</v>
      </c>
      <c r="L2668">
        <v>1</v>
      </c>
      <c r="M2668" s="3">
        <v>46.23</v>
      </c>
      <c r="N2668" s="1" t="s">
        <v>29</v>
      </c>
      <c r="O2668" s="1" t="s">
        <v>193</v>
      </c>
    </row>
    <row r="2669" spans="1:15" x14ac:dyDescent="0.3">
      <c r="A2669" s="1" t="s">
        <v>6352</v>
      </c>
      <c r="B2669" s="2">
        <v>45854</v>
      </c>
      <c r="C2669" s="1" t="s">
        <v>6670</v>
      </c>
      <c r="D2669" s="1" t="s">
        <v>32</v>
      </c>
      <c r="E2669">
        <v>2025</v>
      </c>
      <c r="F2669" s="1" t="s">
        <v>6216</v>
      </c>
      <c r="G2669" s="1" t="s">
        <v>6217</v>
      </c>
      <c r="H2669" s="1" t="s">
        <v>2166</v>
      </c>
      <c r="I2669" s="1" t="s">
        <v>2167</v>
      </c>
      <c r="J2669" s="1" t="s">
        <v>70</v>
      </c>
      <c r="K2669" s="3">
        <v>37.590000000000003</v>
      </c>
      <c r="L2669">
        <v>1</v>
      </c>
      <c r="M2669" s="3">
        <v>37.590000000000003</v>
      </c>
      <c r="N2669" s="1" t="s">
        <v>6669</v>
      </c>
      <c r="O2669" s="1" t="s">
        <v>37</v>
      </c>
    </row>
    <row r="2670" spans="1:15" x14ac:dyDescent="0.3">
      <c r="A2670" s="1" t="s">
        <v>6353</v>
      </c>
      <c r="B2670" s="2">
        <v>45025</v>
      </c>
      <c r="C2670" s="1" t="s">
        <v>6666</v>
      </c>
      <c r="D2670" s="1" t="s">
        <v>82</v>
      </c>
      <c r="E2670">
        <v>2023</v>
      </c>
      <c r="F2670" s="1" t="s">
        <v>1215</v>
      </c>
      <c r="G2670" s="1" t="s">
        <v>1977</v>
      </c>
      <c r="H2670" s="1" t="s">
        <v>5480</v>
      </c>
      <c r="I2670" s="1" t="s">
        <v>5481</v>
      </c>
      <c r="J2670" s="1" t="s">
        <v>70</v>
      </c>
      <c r="K2670" s="3">
        <v>39.86</v>
      </c>
      <c r="L2670">
        <v>4</v>
      </c>
      <c r="M2670" s="3">
        <v>159.44</v>
      </c>
      <c r="N2670" s="1" t="s">
        <v>29</v>
      </c>
      <c r="O2670" s="1" t="s">
        <v>37</v>
      </c>
    </row>
    <row r="2671" spans="1:15" x14ac:dyDescent="0.3">
      <c r="A2671" s="1" t="s">
        <v>6354</v>
      </c>
      <c r="B2671" s="2">
        <v>45394</v>
      </c>
      <c r="C2671" s="1" t="s">
        <v>6668</v>
      </c>
      <c r="D2671" s="1" t="s">
        <v>82</v>
      </c>
      <c r="E2671">
        <v>2024</v>
      </c>
      <c r="F2671" s="1" t="s">
        <v>2761</v>
      </c>
      <c r="G2671" s="1" t="s">
        <v>2803</v>
      </c>
      <c r="H2671" s="1" t="s">
        <v>608</v>
      </c>
      <c r="I2671" s="1" t="s">
        <v>1174</v>
      </c>
      <c r="J2671" s="1" t="s">
        <v>51</v>
      </c>
      <c r="K2671" s="3">
        <v>49.06</v>
      </c>
      <c r="L2671">
        <v>4</v>
      </c>
      <c r="M2671" s="3">
        <v>196.24</v>
      </c>
      <c r="N2671" s="1" t="s">
        <v>88</v>
      </c>
      <c r="O2671" s="1" t="s">
        <v>44</v>
      </c>
    </row>
    <row r="2672" spans="1:15" x14ac:dyDescent="0.3">
      <c r="A2672" s="1" t="s">
        <v>6355</v>
      </c>
      <c r="B2672" s="2">
        <v>45771</v>
      </c>
      <c r="C2672" s="1" t="s">
        <v>6672</v>
      </c>
      <c r="D2672" s="1" t="s">
        <v>82</v>
      </c>
      <c r="E2672">
        <v>2025</v>
      </c>
      <c r="F2672" s="1" t="s">
        <v>4301</v>
      </c>
      <c r="G2672" s="1" t="s">
        <v>5465</v>
      </c>
      <c r="H2672" s="1" t="s">
        <v>650</v>
      </c>
      <c r="I2672" s="1" t="s">
        <v>6356</v>
      </c>
      <c r="J2672" s="1" t="s">
        <v>20</v>
      </c>
      <c r="K2672" s="3">
        <v>9.77</v>
      </c>
      <c r="L2672">
        <v>2</v>
      </c>
      <c r="M2672" s="3">
        <v>19.54</v>
      </c>
      <c r="N2672" s="1" t="s">
        <v>6669</v>
      </c>
      <c r="O2672" s="1" t="s">
        <v>22</v>
      </c>
    </row>
    <row r="2673" spans="1:15" x14ac:dyDescent="0.3">
      <c r="A2673" s="1" t="s">
        <v>6357</v>
      </c>
      <c r="B2673" s="2">
        <v>45050</v>
      </c>
      <c r="C2673" s="1" t="s">
        <v>6672</v>
      </c>
      <c r="D2673" s="1" t="s">
        <v>46</v>
      </c>
      <c r="E2673">
        <v>2023</v>
      </c>
      <c r="F2673" s="1" t="s">
        <v>2113</v>
      </c>
      <c r="G2673" s="1" t="s">
        <v>2114</v>
      </c>
      <c r="H2673" s="1" t="s">
        <v>2872</v>
      </c>
      <c r="I2673" s="1" t="s">
        <v>2873</v>
      </c>
      <c r="J2673" s="1" t="s">
        <v>20</v>
      </c>
      <c r="K2673" s="3">
        <v>24.65</v>
      </c>
      <c r="L2673">
        <v>2</v>
      </c>
      <c r="M2673" s="3">
        <v>49.3</v>
      </c>
      <c r="N2673" s="1" t="s">
        <v>21</v>
      </c>
      <c r="O2673" s="1" t="s">
        <v>22</v>
      </c>
    </row>
    <row r="2674" spans="1:15" x14ac:dyDescent="0.3">
      <c r="A2674" s="1" t="s">
        <v>6358</v>
      </c>
      <c r="B2674" s="2">
        <v>45282</v>
      </c>
      <c r="C2674" s="1" t="s">
        <v>6668</v>
      </c>
      <c r="D2674" s="1" t="s">
        <v>107</v>
      </c>
      <c r="E2674">
        <v>2023</v>
      </c>
      <c r="F2674" s="1" t="s">
        <v>2644</v>
      </c>
      <c r="G2674" s="1" t="s">
        <v>3169</v>
      </c>
      <c r="H2674" s="1" t="s">
        <v>1301</v>
      </c>
      <c r="I2674" s="1" t="s">
        <v>1458</v>
      </c>
      <c r="J2674" s="1" t="s">
        <v>70</v>
      </c>
      <c r="K2674" s="3">
        <v>22.29</v>
      </c>
      <c r="L2674">
        <v>1</v>
      </c>
      <c r="M2674" s="3">
        <v>22.29</v>
      </c>
      <c r="N2674" s="1" t="s">
        <v>29</v>
      </c>
      <c r="O2674" s="1" t="s">
        <v>193</v>
      </c>
    </row>
    <row r="2675" spans="1:15" x14ac:dyDescent="0.3">
      <c r="A2675" s="1" t="s">
        <v>6359</v>
      </c>
      <c r="B2675" s="2">
        <v>44944</v>
      </c>
      <c r="C2675" s="1" t="s">
        <v>6670</v>
      </c>
      <c r="D2675" s="1" t="s">
        <v>210</v>
      </c>
      <c r="E2675">
        <v>2023</v>
      </c>
      <c r="F2675" s="1" t="s">
        <v>25</v>
      </c>
      <c r="G2675" s="1" t="s">
        <v>26</v>
      </c>
      <c r="H2675" s="1" t="s">
        <v>4774</v>
      </c>
      <c r="I2675" s="1" t="s">
        <v>6026</v>
      </c>
      <c r="J2675" s="1" t="s">
        <v>87</v>
      </c>
      <c r="K2675" s="3">
        <v>19.43</v>
      </c>
      <c r="L2675">
        <v>3</v>
      </c>
      <c r="M2675" s="3">
        <v>58.29</v>
      </c>
      <c r="N2675" s="1" t="s">
        <v>6669</v>
      </c>
      <c r="O2675" s="1" t="s">
        <v>22</v>
      </c>
    </row>
    <row r="2676" spans="1:15" x14ac:dyDescent="0.3">
      <c r="A2676" s="1" t="s">
        <v>6360</v>
      </c>
      <c r="B2676" s="2">
        <v>45876</v>
      </c>
      <c r="C2676" s="1" t="s">
        <v>6672</v>
      </c>
      <c r="D2676" s="1" t="s">
        <v>90</v>
      </c>
      <c r="E2676">
        <v>2025</v>
      </c>
      <c r="F2676" s="1" t="s">
        <v>2051</v>
      </c>
      <c r="G2676" s="1" t="s">
        <v>5222</v>
      </c>
      <c r="H2676" s="1" t="s">
        <v>3253</v>
      </c>
      <c r="I2676" s="1" t="s">
        <v>3254</v>
      </c>
      <c r="J2676" s="1" t="s">
        <v>51</v>
      </c>
      <c r="K2676" s="3">
        <v>20.89</v>
      </c>
      <c r="L2676">
        <v>3</v>
      </c>
      <c r="M2676" s="3">
        <v>62.67</v>
      </c>
      <c r="N2676" s="1" t="s">
        <v>6669</v>
      </c>
      <c r="O2676" s="1" t="s">
        <v>44</v>
      </c>
    </row>
    <row r="2677" spans="1:15" x14ac:dyDescent="0.3">
      <c r="A2677" s="1" t="s">
        <v>6361</v>
      </c>
      <c r="B2677" s="2">
        <v>45200</v>
      </c>
      <c r="C2677" s="1" t="s">
        <v>6666</v>
      </c>
      <c r="D2677" s="1" t="s">
        <v>133</v>
      </c>
      <c r="E2677">
        <v>2023</v>
      </c>
      <c r="F2677" s="1" t="s">
        <v>179</v>
      </c>
      <c r="G2677" s="1" t="s">
        <v>4827</v>
      </c>
      <c r="H2677" s="1" t="s">
        <v>1859</v>
      </c>
      <c r="I2677" s="1" t="s">
        <v>4569</v>
      </c>
      <c r="J2677" s="1" t="s">
        <v>20</v>
      </c>
      <c r="K2677" s="3">
        <v>34.64</v>
      </c>
      <c r="L2677">
        <v>1</v>
      </c>
      <c r="M2677" s="3">
        <v>34.64</v>
      </c>
      <c r="N2677" s="1" t="s">
        <v>6669</v>
      </c>
      <c r="O2677" s="1" t="s">
        <v>80</v>
      </c>
    </row>
    <row r="2678" spans="1:15" x14ac:dyDescent="0.3">
      <c r="A2678" s="1" t="s">
        <v>6362</v>
      </c>
      <c r="B2678" s="2">
        <v>45179</v>
      </c>
      <c r="C2678" s="1" t="s">
        <v>6666</v>
      </c>
      <c r="D2678" s="1" t="s">
        <v>60</v>
      </c>
      <c r="E2678">
        <v>2023</v>
      </c>
      <c r="F2678" s="1" t="s">
        <v>255</v>
      </c>
      <c r="G2678" s="1" t="s">
        <v>4006</v>
      </c>
      <c r="H2678" s="1" t="s">
        <v>1806</v>
      </c>
      <c r="I2678" s="1" t="s">
        <v>4672</v>
      </c>
      <c r="J2678" s="1" t="s">
        <v>87</v>
      </c>
      <c r="K2678" s="3">
        <v>18.38</v>
      </c>
      <c r="L2678">
        <v>3</v>
      </c>
      <c r="M2678" s="3">
        <v>55.14</v>
      </c>
      <c r="N2678" s="1" t="s">
        <v>29</v>
      </c>
      <c r="O2678" s="1" t="s">
        <v>37</v>
      </c>
    </row>
    <row r="2679" spans="1:15" x14ac:dyDescent="0.3">
      <c r="A2679" s="1" t="s">
        <v>6363</v>
      </c>
      <c r="B2679" s="2">
        <v>45035</v>
      </c>
      <c r="C2679" s="1" t="s">
        <v>6670</v>
      </c>
      <c r="D2679" s="1" t="s">
        <v>82</v>
      </c>
      <c r="E2679">
        <v>2023</v>
      </c>
      <c r="F2679" s="1" t="s">
        <v>616</v>
      </c>
      <c r="G2679" s="1" t="s">
        <v>3545</v>
      </c>
      <c r="H2679" s="1" t="s">
        <v>580</v>
      </c>
      <c r="I2679" s="1" t="s">
        <v>4243</v>
      </c>
      <c r="J2679" s="1" t="s">
        <v>51</v>
      </c>
      <c r="K2679" s="3">
        <v>6.41</v>
      </c>
      <c r="L2679">
        <v>4</v>
      </c>
      <c r="M2679" s="3">
        <v>25.64</v>
      </c>
      <c r="N2679" s="1" t="s">
        <v>21</v>
      </c>
      <c r="O2679" s="1" t="s">
        <v>37</v>
      </c>
    </row>
    <row r="2680" spans="1:15" x14ac:dyDescent="0.3">
      <c r="A2680" s="1" t="s">
        <v>6364</v>
      </c>
      <c r="B2680" s="2">
        <v>45655</v>
      </c>
      <c r="C2680" s="1" t="s">
        <v>6666</v>
      </c>
      <c r="D2680" s="1" t="s">
        <v>107</v>
      </c>
      <c r="E2680">
        <v>2024</v>
      </c>
      <c r="F2680" s="1" t="s">
        <v>2206</v>
      </c>
      <c r="G2680" s="1" t="s">
        <v>2207</v>
      </c>
      <c r="H2680" s="1" t="s">
        <v>68</v>
      </c>
      <c r="I2680" s="1" t="s">
        <v>3635</v>
      </c>
      <c r="J2680" s="1" t="s">
        <v>70</v>
      </c>
      <c r="K2680" s="3">
        <v>21</v>
      </c>
      <c r="L2680">
        <v>2</v>
      </c>
      <c r="M2680" s="3">
        <v>42</v>
      </c>
      <c r="N2680" s="1" t="s">
        <v>29</v>
      </c>
      <c r="O2680" s="1" t="s">
        <v>22</v>
      </c>
    </row>
    <row r="2681" spans="1:15" x14ac:dyDescent="0.3">
      <c r="A2681" s="1" t="s">
        <v>6365</v>
      </c>
      <c r="B2681" s="2">
        <v>44873</v>
      </c>
      <c r="C2681" s="1" t="s">
        <v>6671</v>
      </c>
      <c r="D2681" s="1" t="s">
        <v>54</v>
      </c>
      <c r="E2681">
        <v>2022</v>
      </c>
      <c r="F2681" s="1" t="s">
        <v>3027</v>
      </c>
      <c r="G2681" s="1" t="s">
        <v>3028</v>
      </c>
      <c r="H2681" s="1" t="s">
        <v>593</v>
      </c>
      <c r="I2681" s="1" t="s">
        <v>1269</v>
      </c>
      <c r="J2681" s="1" t="s">
        <v>70</v>
      </c>
      <c r="K2681" s="3">
        <v>36.39</v>
      </c>
      <c r="L2681">
        <v>4</v>
      </c>
      <c r="M2681" s="3">
        <v>145.56</v>
      </c>
      <c r="N2681" s="1" t="s">
        <v>6669</v>
      </c>
      <c r="O2681" s="1" t="s">
        <v>22</v>
      </c>
    </row>
    <row r="2682" spans="1:15" x14ac:dyDescent="0.3">
      <c r="A2682" s="1" t="s">
        <v>6366</v>
      </c>
      <c r="B2682" s="2">
        <v>45759</v>
      </c>
      <c r="C2682" s="1" t="s">
        <v>6673</v>
      </c>
      <c r="D2682" s="1" t="s">
        <v>82</v>
      </c>
      <c r="E2682">
        <v>2025</v>
      </c>
      <c r="F2682" s="1" t="s">
        <v>824</v>
      </c>
      <c r="G2682" s="1" t="s">
        <v>6367</v>
      </c>
      <c r="H2682" s="1" t="s">
        <v>5874</v>
      </c>
      <c r="I2682" s="1" t="s">
        <v>5875</v>
      </c>
      <c r="J2682" s="1" t="s">
        <v>70</v>
      </c>
      <c r="K2682" s="3">
        <v>14.25</v>
      </c>
      <c r="L2682">
        <v>2</v>
      </c>
      <c r="M2682" s="3">
        <v>28.5</v>
      </c>
      <c r="N2682" s="1" t="s">
        <v>6669</v>
      </c>
      <c r="O2682" s="1" t="s">
        <v>95</v>
      </c>
    </row>
    <row r="2683" spans="1:15" x14ac:dyDescent="0.3">
      <c r="A2683" s="1" t="s">
        <v>6368</v>
      </c>
      <c r="B2683" s="2">
        <v>45236</v>
      </c>
      <c r="C2683" s="1" t="s">
        <v>6667</v>
      </c>
      <c r="D2683" s="1" t="s">
        <v>54</v>
      </c>
      <c r="E2683">
        <v>2023</v>
      </c>
      <c r="F2683" s="1" t="s">
        <v>1106</v>
      </c>
      <c r="G2683" s="1" t="s">
        <v>5580</v>
      </c>
      <c r="H2683" s="1" t="s">
        <v>3834</v>
      </c>
      <c r="I2683" s="1" t="s">
        <v>3835</v>
      </c>
      <c r="J2683" s="1" t="s">
        <v>20</v>
      </c>
      <c r="K2683" s="3">
        <v>47.96</v>
      </c>
      <c r="L2683">
        <v>2</v>
      </c>
      <c r="M2683" s="3">
        <v>95.92</v>
      </c>
      <c r="N2683" s="1" t="s">
        <v>21</v>
      </c>
      <c r="O2683" s="1" t="s">
        <v>80</v>
      </c>
    </row>
    <row r="2684" spans="1:15" x14ac:dyDescent="0.3">
      <c r="A2684" s="1" t="s">
        <v>6369</v>
      </c>
      <c r="B2684" s="2">
        <v>45145</v>
      </c>
      <c r="C2684" s="1" t="s">
        <v>6667</v>
      </c>
      <c r="D2684" s="1" t="s">
        <v>90</v>
      </c>
      <c r="E2684">
        <v>2023</v>
      </c>
      <c r="F2684" s="1" t="s">
        <v>3177</v>
      </c>
      <c r="G2684" s="1" t="s">
        <v>3178</v>
      </c>
      <c r="H2684" s="1" t="s">
        <v>2249</v>
      </c>
      <c r="I2684" s="1" t="s">
        <v>4614</v>
      </c>
      <c r="J2684" s="1" t="s">
        <v>70</v>
      </c>
      <c r="K2684" s="3">
        <v>21.41</v>
      </c>
      <c r="L2684">
        <v>3</v>
      </c>
      <c r="M2684" s="3">
        <v>64.23</v>
      </c>
      <c r="N2684" s="1" t="s">
        <v>21</v>
      </c>
      <c r="O2684" s="1" t="s">
        <v>44</v>
      </c>
    </row>
    <row r="2685" spans="1:15" x14ac:dyDescent="0.3">
      <c r="A2685" s="1" t="s">
        <v>6370</v>
      </c>
      <c r="B2685" s="2">
        <v>45486</v>
      </c>
      <c r="C2685" s="1" t="s">
        <v>6673</v>
      </c>
      <c r="D2685" s="1" t="s">
        <v>32</v>
      </c>
      <c r="E2685">
        <v>2024</v>
      </c>
      <c r="F2685" s="1" t="s">
        <v>1560</v>
      </c>
      <c r="G2685" s="1" t="s">
        <v>1561</v>
      </c>
      <c r="H2685" s="1" t="s">
        <v>272</v>
      </c>
      <c r="I2685" s="1" t="s">
        <v>273</v>
      </c>
      <c r="J2685" s="1" t="s">
        <v>51</v>
      </c>
      <c r="K2685" s="3">
        <v>49.22</v>
      </c>
      <c r="L2685">
        <v>3</v>
      </c>
      <c r="M2685" s="3">
        <v>147.66</v>
      </c>
      <c r="N2685" s="1" t="s">
        <v>21</v>
      </c>
      <c r="O2685" s="1" t="s">
        <v>44</v>
      </c>
    </row>
    <row r="2686" spans="1:15" x14ac:dyDescent="0.3">
      <c r="A2686" s="1" t="s">
        <v>6371</v>
      </c>
      <c r="B2686" s="2">
        <v>45148</v>
      </c>
      <c r="C2686" s="1" t="s">
        <v>6672</v>
      </c>
      <c r="D2686" s="1" t="s">
        <v>90</v>
      </c>
      <c r="E2686">
        <v>2023</v>
      </c>
      <c r="F2686" s="1" t="s">
        <v>912</v>
      </c>
      <c r="G2686" s="1" t="s">
        <v>4451</v>
      </c>
      <c r="H2686" s="1" t="s">
        <v>585</v>
      </c>
      <c r="I2686" s="1" t="s">
        <v>586</v>
      </c>
      <c r="J2686" s="1" t="s">
        <v>70</v>
      </c>
      <c r="K2686" s="3">
        <v>5.28</v>
      </c>
      <c r="L2686">
        <v>5</v>
      </c>
      <c r="M2686" s="3">
        <v>26.4</v>
      </c>
      <c r="N2686" s="1" t="s">
        <v>21</v>
      </c>
      <c r="O2686" s="1" t="s">
        <v>37</v>
      </c>
    </row>
    <row r="2687" spans="1:15" x14ac:dyDescent="0.3">
      <c r="A2687" s="1" t="s">
        <v>6372</v>
      </c>
      <c r="B2687" s="2">
        <v>45720</v>
      </c>
      <c r="C2687" s="1" t="s">
        <v>6671</v>
      </c>
      <c r="D2687" s="1" t="s">
        <v>15</v>
      </c>
      <c r="E2687">
        <v>2025</v>
      </c>
      <c r="F2687" s="1" t="s">
        <v>3395</v>
      </c>
      <c r="G2687" s="1" t="s">
        <v>3396</v>
      </c>
      <c r="H2687" s="1" t="s">
        <v>6373</v>
      </c>
      <c r="I2687" s="1" t="s">
        <v>6374</v>
      </c>
      <c r="J2687" s="1" t="s">
        <v>70</v>
      </c>
      <c r="K2687" s="3">
        <v>26.04</v>
      </c>
      <c r="L2687">
        <v>4</v>
      </c>
      <c r="M2687" s="3">
        <v>104.16</v>
      </c>
      <c r="N2687" s="1" t="s">
        <v>21</v>
      </c>
      <c r="O2687" s="1" t="s">
        <v>37</v>
      </c>
    </row>
    <row r="2688" spans="1:15" x14ac:dyDescent="0.3">
      <c r="A2688" s="1" t="s">
        <v>6375</v>
      </c>
      <c r="B2688" s="2">
        <v>45834</v>
      </c>
      <c r="C2688" s="1" t="s">
        <v>6672</v>
      </c>
      <c r="D2688" s="1" t="s">
        <v>24</v>
      </c>
      <c r="E2688">
        <v>2025</v>
      </c>
      <c r="F2688" s="1" t="s">
        <v>270</v>
      </c>
      <c r="G2688" s="1" t="s">
        <v>1268</v>
      </c>
      <c r="H2688" s="1" t="s">
        <v>1974</v>
      </c>
      <c r="I2688" s="1" t="s">
        <v>6121</v>
      </c>
      <c r="J2688" s="1" t="s">
        <v>70</v>
      </c>
      <c r="K2688" s="3">
        <v>9.58</v>
      </c>
      <c r="L2688">
        <v>3</v>
      </c>
      <c r="M2688" s="3">
        <v>28.74</v>
      </c>
      <c r="N2688" s="1" t="s">
        <v>21</v>
      </c>
      <c r="O2688" s="1" t="s">
        <v>22</v>
      </c>
    </row>
    <row r="2689" spans="1:15" x14ac:dyDescent="0.3">
      <c r="A2689" s="1" t="s">
        <v>6376</v>
      </c>
      <c r="B2689" s="2">
        <v>45371</v>
      </c>
      <c r="C2689" s="1" t="s">
        <v>6670</v>
      </c>
      <c r="D2689" s="1" t="s">
        <v>15</v>
      </c>
      <c r="E2689">
        <v>2024</v>
      </c>
      <c r="F2689" s="1" t="s">
        <v>1688</v>
      </c>
      <c r="G2689" s="1" t="s">
        <v>1689</v>
      </c>
      <c r="H2689" s="1" t="s">
        <v>2779</v>
      </c>
      <c r="I2689" s="1" t="s">
        <v>3401</v>
      </c>
      <c r="J2689" s="1" t="s">
        <v>20</v>
      </c>
      <c r="K2689" s="3">
        <v>42.93</v>
      </c>
      <c r="L2689">
        <v>2</v>
      </c>
      <c r="M2689" s="3">
        <v>85.86</v>
      </c>
      <c r="N2689" s="1" t="s">
        <v>21</v>
      </c>
      <c r="O2689" s="1" t="s">
        <v>52</v>
      </c>
    </row>
    <row r="2690" spans="1:15" x14ac:dyDescent="0.3">
      <c r="A2690" s="1" t="s">
        <v>6377</v>
      </c>
      <c r="B2690" s="2">
        <v>45597</v>
      </c>
      <c r="C2690" s="1" t="s">
        <v>6668</v>
      </c>
      <c r="D2690" s="1" t="s">
        <v>54</v>
      </c>
      <c r="E2690">
        <v>2024</v>
      </c>
      <c r="F2690" s="1" t="s">
        <v>476</v>
      </c>
      <c r="G2690" s="1" t="s">
        <v>1768</v>
      </c>
      <c r="H2690" s="1" t="s">
        <v>3250</v>
      </c>
      <c r="I2690" s="1" t="s">
        <v>3251</v>
      </c>
      <c r="J2690" s="1" t="s">
        <v>70</v>
      </c>
      <c r="K2690" s="3">
        <v>21.53</v>
      </c>
      <c r="L2690">
        <v>1</v>
      </c>
      <c r="M2690" s="3">
        <v>21.53</v>
      </c>
      <c r="N2690" s="1" t="s">
        <v>21</v>
      </c>
      <c r="O2690" s="1" t="s">
        <v>37</v>
      </c>
    </row>
    <row r="2691" spans="1:15" x14ac:dyDescent="0.3">
      <c r="A2691" s="1" t="s">
        <v>6378</v>
      </c>
      <c r="B2691" s="2">
        <v>45270</v>
      </c>
      <c r="C2691" s="1" t="s">
        <v>6666</v>
      </c>
      <c r="D2691" s="1" t="s">
        <v>107</v>
      </c>
      <c r="E2691">
        <v>2023</v>
      </c>
      <c r="F2691" s="1" t="s">
        <v>322</v>
      </c>
      <c r="G2691" s="1" t="s">
        <v>323</v>
      </c>
      <c r="H2691" s="1" t="s">
        <v>5939</v>
      </c>
      <c r="I2691" s="1" t="s">
        <v>6379</v>
      </c>
      <c r="J2691" s="1" t="s">
        <v>51</v>
      </c>
      <c r="K2691" s="3">
        <v>32.869999999999997</v>
      </c>
      <c r="L2691">
        <v>1</v>
      </c>
      <c r="M2691" s="3">
        <v>32.869999999999997</v>
      </c>
      <c r="N2691" s="1" t="s">
        <v>29</v>
      </c>
      <c r="O2691" s="1" t="s">
        <v>30</v>
      </c>
    </row>
    <row r="2692" spans="1:15" x14ac:dyDescent="0.3">
      <c r="A2692" s="1" t="s">
        <v>6380</v>
      </c>
      <c r="B2692" s="2">
        <v>45617</v>
      </c>
      <c r="C2692" s="1" t="s">
        <v>6672</v>
      </c>
      <c r="D2692" s="1" t="s">
        <v>54</v>
      </c>
      <c r="E2692">
        <v>2024</v>
      </c>
      <c r="F2692" s="1" t="s">
        <v>2406</v>
      </c>
      <c r="G2692" s="1" t="s">
        <v>2407</v>
      </c>
      <c r="H2692" s="1" t="s">
        <v>2234</v>
      </c>
      <c r="I2692" s="1" t="s">
        <v>2235</v>
      </c>
      <c r="J2692" s="1" t="s">
        <v>70</v>
      </c>
      <c r="K2692" s="3">
        <v>9.65</v>
      </c>
      <c r="L2692">
        <v>2</v>
      </c>
      <c r="M2692" s="3">
        <v>19.3</v>
      </c>
      <c r="N2692" s="1" t="s">
        <v>6669</v>
      </c>
      <c r="O2692" s="1" t="s">
        <v>37</v>
      </c>
    </row>
    <row r="2693" spans="1:15" x14ac:dyDescent="0.3">
      <c r="A2693" s="1" t="s">
        <v>6381</v>
      </c>
      <c r="B2693" s="2">
        <v>45155</v>
      </c>
      <c r="C2693" s="1" t="s">
        <v>6672</v>
      </c>
      <c r="D2693" s="1" t="s">
        <v>90</v>
      </c>
      <c r="E2693">
        <v>2023</v>
      </c>
      <c r="F2693" s="1" t="s">
        <v>322</v>
      </c>
      <c r="G2693" s="1" t="s">
        <v>323</v>
      </c>
      <c r="H2693" s="1" t="s">
        <v>1378</v>
      </c>
      <c r="I2693" s="1" t="s">
        <v>4372</v>
      </c>
      <c r="J2693" s="1" t="s">
        <v>70</v>
      </c>
      <c r="K2693" s="3">
        <v>36.71</v>
      </c>
      <c r="L2693">
        <v>3</v>
      </c>
      <c r="M2693" s="3">
        <v>110.13</v>
      </c>
      <c r="N2693" s="1" t="s">
        <v>29</v>
      </c>
      <c r="O2693" s="1" t="s">
        <v>95</v>
      </c>
    </row>
    <row r="2694" spans="1:15" x14ac:dyDescent="0.3">
      <c r="A2694" s="1" t="s">
        <v>6382</v>
      </c>
      <c r="B2694" s="2">
        <v>45087</v>
      </c>
      <c r="C2694" s="1" t="s">
        <v>6673</v>
      </c>
      <c r="D2694" s="1" t="s">
        <v>24</v>
      </c>
      <c r="E2694">
        <v>2023</v>
      </c>
      <c r="F2694" s="1" t="s">
        <v>2136</v>
      </c>
      <c r="G2694" s="1" t="s">
        <v>2137</v>
      </c>
      <c r="H2694" s="1" t="s">
        <v>1919</v>
      </c>
      <c r="I2694" s="1" t="s">
        <v>1920</v>
      </c>
      <c r="J2694" s="1" t="s">
        <v>20</v>
      </c>
      <c r="K2694" s="3">
        <v>28.11</v>
      </c>
      <c r="L2694">
        <v>5</v>
      </c>
      <c r="M2694" s="3">
        <v>140.55000000000001</v>
      </c>
      <c r="N2694" s="1" t="s">
        <v>6669</v>
      </c>
      <c r="O2694" s="1" t="s">
        <v>37</v>
      </c>
    </row>
    <row r="2695" spans="1:15" x14ac:dyDescent="0.3">
      <c r="A2695" s="1" t="s">
        <v>6383</v>
      </c>
      <c r="B2695" s="2">
        <v>45397</v>
      </c>
      <c r="C2695" s="1" t="s">
        <v>6667</v>
      </c>
      <c r="D2695" s="1" t="s">
        <v>82</v>
      </c>
      <c r="E2695">
        <v>2024</v>
      </c>
      <c r="F2695" s="1" t="s">
        <v>737</v>
      </c>
      <c r="G2695" s="1" t="s">
        <v>738</v>
      </c>
      <c r="H2695" s="1" t="s">
        <v>2290</v>
      </c>
      <c r="I2695" s="1" t="s">
        <v>4985</v>
      </c>
      <c r="J2695" s="1" t="s">
        <v>70</v>
      </c>
      <c r="K2695" s="3">
        <v>45.86</v>
      </c>
      <c r="L2695">
        <v>2</v>
      </c>
      <c r="M2695" s="3">
        <v>91.72</v>
      </c>
      <c r="N2695" s="1" t="s">
        <v>21</v>
      </c>
      <c r="O2695" s="1" t="s">
        <v>37</v>
      </c>
    </row>
    <row r="2696" spans="1:15" x14ac:dyDescent="0.3">
      <c r="A2696" s="1" t="s">
        <v>6384</v>
      </c>
      <c r="B2696" s="2">
        <v>45833</v>
      </c>
      <c r="C2696" s="1" t="s">
        <v>6670</v>
      </c>
      <c r="D2696" s="1" t="s">
        <v>24</v>
      </c>
      <c r="E2696">
        <v>2025</v>
      </c>
      <c r="F2696" s="1" t="s">
        <v>3429</v>
      </c>
      <c r="G2696" s="1" t="s">
        <v>3430</v>
      </c>
      <c r="H2696" s="1" t="s">
        <v>262</v>
      </c>
      <c r="I2696" s="1" t="s">
        <v>263</v>
      </c>
      <c r="J2696" s="1" t="s">
        <v>87</v>
      </c>
      <c r="K2696" s="3">
        <v>48.88</v>
      </c>
      <c r="L2696">
        <v>2</v>
      </c>
      <c r="M2696" s="3">
        <v>97.76</v>
      </c>
      <c r="N2696" s="1" t="s">
        <v>21</v>
      </c>
      <c r="O2696" s="1" t="s">
        <v>22</v>
      </c>
    </row>
    <row r="2697" spans="1:15" x14ac:dyDescent="0.3">
      <c r="A2697" s="1" t="s">
        <v>6385</v>
      </c>
      <c r="B2697" s="2">
        <v>44952</v>
      </c>
      <c r="C2697" s="1" t="s">
        <v>6672</v>
      </c>
      <c r="D2697" s="1" t="s">
        <v>210</v>
      </c>
      <c r="E2697">
        <v>2023</v>
      </c>
      <c r="F2697" s="1" t="s">
        <v>1465</v>
      </c>
      <c r="G2697" s="1" t="s">
        <v>4352</v>
      </c>
      <c r="H2697" s="1" t="s">
        <v>3620</v>
      </c>
      <c r="I2697" s="1" t="s">
        <v>3621</v>
      </c>
      <c r="J2697" s="1" t="s">
        <v>51</v>
      </c>
      <c r="K2697" s="3">
        <v>10.199999999999999</v>
      </c>
      <c r="L2697">
        <v>3</v>
      </c>
      <c r="M2697" s="3">
        <v>30.6</v>
      </c>
      <c r="N2697" s="1" t="s">
        <v>6669</v>
      </c>
      <c r="O2697" s="1" t="s">
        <v>22</v>
      </c>
    </row>
    <row r="2698" spans="1:15" x14ac:dyDescent="0.3">
      <c r="A2698" s="1" t="s">
        <v>6386</v>
      </c>
      <c r="B2698" s="2">
        <v>45198</v>
      </c>
      <c r="C2698" s="1" t="s">
        <v>6668</v>
      </c>
      <c r="D2698" s="1" t="s">
        <v>60</v>
      </c>
      <c r="E2698">
        <v>2023</v>
      </c>
      <c r="F2698" s="1" t="s">
        <v>134</v>
      </c>
      <c r="G2698" s="1" t="s">
        <v>5398</v>
      </c>
      <c r="H2698" s="1" t="s">
        <v>6387</v>
      </c>
      <c r="I2698" s="1" t="s">
        <v>6388</v>
      </c>
      <c r="J2698" s="1" t="s">
        <v>70</v>
      </c>
      <c r="K2698" s="3">
        <v>48.36</v>
      </c>
      <c r="L2698">
        <v>4</v>
      </c>
      <c r="M2698" s="3">
        <v>193.44</v>
      </c>
      <c r="N2698" s="1" t="s">
        <v>21</v>
      </c>
      <c r="O2698" s="1" t="s">
        <v>22</v>
      </c>
    </row>
    <row r="2699" spans="1:15" x14ac:dyDescent="0.3">
      <c r="A2699" s="1" t="s">
        <v>6389</v>
      </c>
      <c r="B2699" s="2">
        <v>44948</v>
      </c>
      <c r="C2699" s="1" t="s">
        <v>6666</v>
      </c>
      <c r="D2699" s="1" t="s">
        <v>210</v>
      </c>
      <c r="E2699">
        <v>2023</v>
      </c>
      <c r="F2699" s="1" t="s">
        <v>3682</v>
      </c>
      <c r="G2699" s="1" t="s">
        <v>6390</v>
      </c>
      <c r="H2699" s="1" t="s">
        <v>1194</v>
      </c>
      <c r="I2699" s="1" t="s">
        <v>2704</v>
      </c>
      <c r="J2699" s="1" t="s">
        <v>70</v>
      </c>
      <c r="K2699" s="3">
        <v>45.37</v>
      </c>
      <c r="L2699">
        <v>4</v>
      </c>
      <c r="M2699" s="3">
        <v>181.48</v>
      </c>
      <c r="N2699" s="1" t="s">
        <v>88</v>
      </c>
      <c r="O2699" s="1" t="s">
        <v>30</v>
      </c>
    </row>
    <row r="2700" spans="1:15" x14ac:dyDescent="0.3">
      <c r="A2700" s="1" t="s">
        <v>6391</v>
      </c>
      <c r="B2700" s="2">
        <v>45169</v>
      </c>
      <c r="C2700" s="1" t="s">
        <v>6672</v>
      </c>
      <c r="D2700" s="1" t="s">
        <v>90</v>
      </c>
      <c r="E2700">
        <v>2023</v>
      </c>
      <c r="F2700" s="1" t="s">
        <v>2149</v>
      </c>
      <c r="G2700" s="1" t="s">
        <v>2916</v>
      </c>
      <c r="H2700" s="1" t="s">
        <v>6203</v>
      </c>
      <c r="I2700" s="1" t="s">
        <v>6204</v>
      </c>
      <c r="J2700" s="1" t="s">
        <v>70</v>
      </c>
      <c r="K2700" s="3">
        <v>25.3</v>
      </c>
      <c r="L2700">
        <v>1</v>
      </c>
      <c r="M2700" s="3">
        <v>25.3</v>
      </c>
      <c r="N2700" s="1" t="s">
        <v>6669</v>
      </c>
      <c r="O2700" s="1" t="s">
        <v>44</v>
      </c>
    </row>
    <row r="2701" spans="1:15" x14ac:dyDescent="0.3">
      <c r="A2701" s="1" t="s">
        <v>6392</v>
      </c>
      <c r="B2701" s="2">
        <v>45622</v>
      </c>
      <c r="C2701" s="1" t="s">
        <v>6671</v>
      </c>
      <c r="D2701" s="1" t="s">
        <v>54</v>
      </c>
      <c r="E2701">
        <v>2024</v>
      </c>
      <c r="F2701" s="1" t="s">
        <v>521</v>
      </c>
      <c r="G2701" s="1" t="s">
        <v>522</v>
      </c>
      <c r="H2701" s="1" t="s">
        <v>5102</v>
      </c>
      <c r="I2701" s="1" t="s">
        <v>5103</v>
      </c>
      <c r="J2701" s="1" t="s">
        <v>70</v>
      </c>
      <c r="K2701" s="3">
        <v>18.12</v>
      </c>
      <c r="L2701">
        <v>2</v>
      </c>
      <c r="M2701" s="3">
        <v>36.24</v>
      </c>
      <c r="N2701" s="1" t="s">
        <v>88</v>
      </c>
      <c r="O2701" s="1" t="s">
        <v>30</v>
      </c>
    </row>
    <row r="2702" spans="1:15" x14ac:dyDescent="0.3">
      <c r="A2702" s="1" t="s">
        <v>6393</v>
      </c>
      <c r="B2702" s="2">
        <v>45009</v>
      </c>
      <c r="C2702" s="1" t="s">
        <v>6668</v>
      </c>
      <c r="D2702" s="1" t="s">
        <v>15</v>
      </c>
      <c r="E2702">
        <v>2023</v>
      </c>
      <c r="F2702" s="1" t="s">
        <v>6347</v>
      </c>
      <c r="G2702" s="1" t="s">
        <v>6348</v>
      </c>
      <c r="H2702" s="1" t="s">
        <v>2900</v>
      </c>
      <c r="I2702" s="1" t="s">
        <v>5361</v>
      </c>
      <c r="J2702" s="1" t="s">
        <v>87</v>
      </c>
      <c r="K2702" s="3">
        <v>19.09</v>
      </c>
      <c r="L2702">
        <v>3</v>
      </c>
      <c r="M2702" s="3">
        <v>57.27</v>
      </c>
      <c r="N2702" s="1" t="s">
        <v>21</v>
      </c>
      <c r="O2702" s="1" t="s">
        <v>37</v>
      </c>
    </row>
    <row r="2703" spans="1:15" x14ac:dyDescent="0.3">
      <c r="A2703" s="1" t="s">
        <v>6394</v>
      </c>
      <c r="B2703" s="2">
        <v>44966</v>
      </c>
      <c r="C2703" s="1" t="s">
        <v>6672</v>
      </c>
      <c r="D2703" s="1" t="s">
        <v>39</v>
      </c>
      <c r="E2703">
        <v>2023</v>
      </c>
      <c r="F2703" s="1" t="s">
        <v>1092</v>
      </c>
      <c r="G2703" s="1" t="s">
        <v>1093</v>
      </c>
      <c r="H2703" s="1" t="s">
        <v>370</v>
      </c>
      <c r="I2703" s="1" t="s">
        <v>380</v>
      </c>
      <c r="J2703" s="1" t="s">
        <v>20</v>
      </c>
      <c r="K2703" s="3">
        <v>31.32</v>
      </c>
      <c r="L2703">
        <v>4</v>
      </c>
      <c r="M2703" s="3">
        <v>125.28</v>
      </c>
      <c r="N2703" s="1" t="s">
        <v>29</v>
      </c>
      <c r="O2703" s="1" t="s">
        <v>22</v>
      </c>
    </row>
    <row r="2704" spans="1:15" x14ac:dyDescent="0.3">
      <c r="A2704" s="1" t="s">
        <v>6395</v>
      </c>
      <c r="B2704" s="2">
        <v>45205</v>
      </c>
      <c r="C2704" s="1" t="s">
        <v>6668</v>
      </c>
      <c r="D2704" s="1" t="s">
        <v>133</v>
      </c>
      <c r="E2704">
        <v>2023</v>
      </c>
      <c r="F2704" s="1" t="s">
        <v>1313</v>
      </c>
      <c r="G2704" s="1" t="s">
        <v>341</v>
      </c>
      <c r="H2704" s="1" t="s">
        <v>1651</v>
      </c>
      <c r="I2704" s="1" t="s">
        <v>1652</v>
      </c>
      <c r="J2704" s="1" t="s">
        <v>20</v>
      </c>
      <c r="K2704" s="3">
        <v>55.53</v>
      </c>
      <c r="L2704">
        <v>4</v>
      </c>
      <c r="M2704" s="3">
        <v>222.12</v>
      </c>
      <c r="N2704" s="1" t="s">
        <v>21</v>
      </c>
      <c r="O2704" s="1" t="s">
        <v>193</v>
      </c>
    </row>
    <row r="2705" spans="1:15" x14ac:dyDescent="0.3">
      <c r="A2705" s="1" t="s">
        <v>6396</v>
      </c>
      <c r="B2705" s="2">
        <v>45698</v>
      </c>
      <c r="C2705" s="1" t="s">
        <v>6667</v>
      </c>
      <c r="D2705" s="1" t="s">
        <v>39</v>
      </c>
      <c r="E2705">
        <v>2025</v>
      </c>
      <c r="F2705" s="1" t="s">
        <v>2588</v>
      </c>
      <c r="G2705" s="1" t="s">
        <v>2589</v>
      </c>
      <c r="H2705" s="1" t="s">
        <v>1024</v>
      </c>
      <c r="I2705" s="1" t="s">
        <v>5346</v>
      </c>
      <c r="J2705" s="1" t="s">
        <v>70</v>
      </c>
      <c r="K2705" s="3">
        <v>45.1</v>
      </c>
      <c r="L2705">
        <v>4</v>
      </c>
      <c r="M2705" s="3">
        <v>180.4</v>
      </c>
      <c r="N2705" s="1" t="s">
        <v>6669</v>
      </c>
      <c r="O2705" s="1" t="s">
        <v>95</v>
      </c>
    </row>
    <row r="2706" spans="1:15" x14ac:dyDescent="0.3">
      <c r="A2706" s="1" t="s">
        <v>6397</v>
      </c>
      <c r="B2706" s="2">
        <v>45839</v>
      </c>
      <c r="C2706" s="1" t="s">
        <v>6671</v>
      </c>
      <c r="D2706" s="1" t="s">
        <v>32</v>
      </c>
      <c r="E2706">
        <v>2025</v>
      </c>
      <c r="F2706" s="1" t="s">
        <v>1095</v>
      </c>
      <c r="G2706" s="1" t="s">
        <v>4652</v>
      </c>
      <c r="H2706" s="1" t="s">
        <v>2701</v>
      </c>
      <c r="I2706" s="1" t="s">
        <v>2702</v>
      </c>
      <c r="J2706" s="1" t="s">
        <v>51</v>
      </c>
      <c r="K2706" s="3">
        <v>33.799999999999997</v>
      </c>
      <c r="L2706">
        <v>4</v>
      </c>
      <c r="M2706" s="3">
        <v>135.19999999999999</v>
      </c>
      <c r="N2706" s="1" t="s">
        <v>6669</v>
      </c>
      <c r="O2706" s="1" t="s">
        <v>44</v>
      </c>
    </row>
    <row r="2707" spans="1:15" x14ac:dyDescent="0.3">
      <c r="A2707" s="1" t="s">
        <v>6398</v>
      </c>
      <c r="B2707" s="2">
        <v>44990</v>
      </c>
      <c r="C2707" s="1" t="s">
        <v>6666</v>
      </c>
      <c r="D2707" s="1" t="s">
        <v>15</v>
      </c>
      <c r="E2707">
        <v>2023</v>
      </c>
      <c r="F2707" s="1" t="s">
        <v>898</v>
      </c>
      <c r="G2707" s="1" t="s">
        <v>2903</v>
      </c>
      <c r="H2707" s="1" t="s">
        <v>4851</v>
      </c>
      <c r="I2707" s="1" t="s">
        <v>4852</v>
      </c>
      <c r="J2707" s="1" t="s">
        <v>70</v>
      </c>
      <c r="K2707" s="3">
        <v>33.69</v>
      </c>
      <c r="L2707">
        <v>2</v>
      </c>
      <c r="M2707" s="3">
        <v>67.38</v>
      </c>
      <c r="N2707" s="1" t="s">
        <v>21</v>
      </c>
      <c r="O2707" s="1" t="s">
        <v>95</v>
      </c>
    </row>
    <row r="2708" spans="1:15" x14ac:dyDescent="0.3">
      <c r="A2708" s="1" t="s">
        <v>6399</v>
      </c>
      <c r="B2708" s="2">
        <v>44856</v>
      </c>
      <c r="C2708" s="1" t="s">
        <v>6673</v>
      </c>
      <c r="D2708" s="1" t="s">
        <v>133</v>
      </c>
      <c r="E2708">
        <v>2022</v>
      </c>
      <c r="F2708" s="1" t="s">
        <v>3832</v>
      </c>
      <c r="G2708" s="1" t="s">
        <v>3833</v>
      </c>
      <c r="H2708" s="1" t="s">
        <v>712</v>
      </c>
      <c r="I2708" s="1" t="s">
        <v>713</v>
      </c>
      <c r="J2708" s="1" t="s">
        <v>70</v>
      </c>
      <c r="K2708" s="3">
        <v>52.64</v>
      </c>
      <c r="L2708">
        <v>3</v>
      </c>
      <c r="M2708" s="3">
        <v>157.91999999999999</v>
      </c>
      <c r="N2708" s="1" t="s">
        <v>21</v>
      </c>
      <c r="O2708" s="1" t="s">
        <v>37</v>
      </c>
    </row>
    <row r="2709" spans="1:15" x14ac:dyDescent="0.3">
      <c r="A2709" s="1" t="s">
        <v>6400</v>
      </c>
      <c r="B2709" s="2">
        <v>45489</v>
      </c>
      <c r="C2709" s="1" t="s">
        <v>6671</v>
      </c>
      <c r="D2709" s="1" t="s">
        <v>32</v>
      </c>
      <c r="E2709">
        <v>2024</v>
      </c>
      <c r="F2709" s="1" t="s">
        <v>3088</v>
      </c>
      <c r="G2709" s="1" t="s">
        <v>3089</v>
      </c>
      <c r="H2709" s="1" t="s">
        <v>1782</v>
      </c>
      <c r="I2709" s="1" t="s">
        <v>5744</v>
      </c>
      <c r="J2709" s="1" t="s">
        <v>51</v>
      </c>
      <c r="K2709" s="3">
        <v>18.61</v>
      </c>
      <c r="L2709">
        <v>5</v>
      </c>
      <c r="M2709" s="3">
        <v>93.05</v>
      </c>
      <c r="N2709" s="1" t="s">
        <v>6669</v>
      </c>
      <c r="O2709" s="1" t="s">
        <v>52</v>
      </c>
    </row>
    <row r="2710" spans="1:15" x14ac:dyDescent="0.3">
      <c r="A2710" s="1" t="s">
        <v>6401</v>
      </c>
      <c r="B2710" s="2">
        <v>45071</v>
      </c>
      <c r="C2710" s="1" t="s">
        <v>6672</v>
      </c>
      <c r="D2710" s="1" t="s">
        <v>46</v>
      </c>
      <c r="E2710">
        <v>2023</v>
      </c>
      <c r="F2710" s="1" t="s">
        <v>3027</v>
      </c>
      <c r="G2710" s="1" t="s">
        <v>6402</v>
      </c>
      <c r="H2710" s="1" t="s">
        <v>282</v>
      </c>
      <c r="I2710" s="1" t="s">
        <v>283</v>
      </c>
      <c r="J2710" s="1" t="s">
        <v>70</v>
      </c>
      <c r="K2710" s="3">
        <v>25.63</v>
      </c>
      <c r="L2710">
        <v>5</v>
      </c>
      <c r="M2710" s="3">
        <v>128.15</v>
      </c>
      <c r="N2710" s="1" t="s">
        <v>21</v>
      </c>
      <c r="O2710" s="1" t="s">
        <v>22</v>
      </c>
    </row>
    <row r="2711" spans="1:15" x14ac:dyDescent="0.3">
      <c r="A2711" s="1" t="s">
        <v>6403</v>
      </c>
      <c r="B2711" s="2">
        <v>45449</v>
      </c>
      <c r="C2711" s="1" t="s">
        <v>6672</v>
      </c>
      <c r="D2711" s="1" t="s">
        <v>24</v>
      </c>
      <c r="E2711">
        <v>2024</v>
      </c>
      <c r="F2711" s="1" t="s">
        <v>40</v>
      </c>
      <c r="G2711" s="1" t="s">
        <v>3828</v>
      </c>
      <c r="H2711" s="1" t="s">
        <v>1646</v>
      </c>
      <c r="I2711" s="1" t="s">
        <v>1647</v>
      </c>
      <c r="J2711" s="1" t="s">
        <v>87</v>
      </c>
      <c r="K2711" s="3">
        <v>32.799999999999997</v>
      </c>
      <c r="L2711">
        <v>5</v>
      </c>
      <c r="M2711" s="3">
        <v>164</v>
      </c>
      <c r="N2711" s="1" t="s">
        <v>6669</v>
      </c>
      <c r="O2711" s="1" t="s">
        <v>30</v>
      </c>
    </row>
    <row r="2712" spans="1:15" x14ac:dyDescent="0.3">
      <c r="A2712" s="1" t="s">
        <v>6404</v>
      </c>
      <c r="B2712" s="2">
        <v>45197</v>
      </c>
      <c r="C2712" s="1" t="s">
        <v>6672</v>
      </c>
      <c r="D2712" s="1" t="s">
        <v>60</v>
      </c>
      <c r="E2712">
        <v>2023</v>
      </c>
      <c r="F2712" s="1" t="s">
        <v>640</v>
      </c>
      <c r="G2712" s="1" t="s">
        <v>641</v>
      </c>
      <c r="H2712" s="1" t="s">
        <v>3663</v>
      </c>
      <c r="I2712" s="1" t="s">
        <v>3664</v>
      </c>
      <c r="J2712" s="1" t="s">
        <v>70</v>
      </c>
      <c r="K2712" s="3">
        <v>18.489999999999998</v>
      </c>
      <c r="L2712">
        <v>2</v>
      </c>
      <c r="M2712" s="3">
        <v>36.979999999999997</v>
      </c>
      <c r="N2712" s="1" t="s">
        <v>21</v>
      </c>
      <c r="O2712" s="1" t="s">
        <v>37</v>
      </c>
    </row>
    <row r="2713" spans="1:15" x14ac:dyDescent="0.3">
      <c r="A2713" s="1" t="s">
        <v>6405</v>
      </c>
      <c r="B2713" s="2">
        <v>44991</v>
      </c>
      <c r="C2713" s="1" t="s">
        <v>6667</v>
      </c>
      <c r="D2713" s="1" t="s">
        <v>15</v>
      </c>
      <c r="E2713">
        <v>2023</v>
      </c>
      <c r="F2713" s="1" t="s">
        <v>295</v>
      </c>
      <c r="G2713" s="1" t="s">
        <v>4245</v>
      </c>
      <c r="H2713" s="1" t="s">
        <v>5317</v>
      </c>
      <c r="I2713" s="1" t="s">
        <v>5318</v>
      </c>
      <c r="J2713" s="1" t="s">
        <v>20</v>
      </c>
      <c r="K2713" s="3">
        <v>16.61</v>
      </c>
      <c r="L2713">
        <v>5</v>
      </c>
      <c r="M2713" s="3">
        <v>83.05</v>
      </c>
      <c r="N2713" s="1" t="s">
        <v>29</v>
      </c>
      <c r="O2713" s="1" t="s">
        <v>22</v>
      </c>
    </row>
    <row r="2714" spans="1:15" x14ac:dyDescent="0.3">
      <c r="A2714" s="1" t="s">
        <v>6406</v>
      </c>
      <c r="B2714" s="2">
        <v>45358</v>
      </c>
      <c r="C2714" s="1" t="s">
        <v>6672</v>
      </c>
      <c r="D2714" s="1" t="s">
        <v>15</v>
      </c>
      <c r="E2714">
        <v>2024</v>
      </c>
      <c r="F2714" s="1" t="s">
        <v>1066</v>
      </c>
      <c r="G2714" s="1" t="s">
        <v>5587</v>
      </c>
      <c r="H2714" s="1" t="s">
        <v>228</v>
      </c>
      <c r="I2714" s="1" t="s">
        <v>3510</v>
      </c>
      <c r="J2714" s="1" t="s">
        <v>70</v>
      </c>
      <c r="K2714" s="3">
        <v>34.880000000000003</v>
      </c>
      <c r="L2714">
        <v>5</v>
      </c>
      <c r="M2714" s="3">
        <v>174.4</v>
      </c>
      <c r="N2714" s="1" t="s">
        <v>21</v>
      </c>
      <c r="O2714" s="1" t="s">
        <v>95</v>
      </c>
    </row>
    <row r="2715" spans="1:15" x14ac:dyDescent="0.3">
      <c r="A2715" s="1" t="s">
        <v>6407</v>
      </c>
      <c r="B2715" s="2">
        <v>45237</v>
      </c>
      <c r="C2715" s="1" t="s">
        <v>6671</v>
      </c>
      <c r="D2715" s="1" t="s">
        <v>54</v>
      </c>
      <c r="E2715">
        <v>2023</v>
      </c>
      <c r="F2715" s="1" t="s">
        <v>2833</v>
      </c>
      <c r="G2715" s="1" t="s">
        <v>2834</v>
      </c>
      <c r="H2715" s="1" t="s">
        <v>1673</v>
      </c>
      <c r="I2715" s="1" t="s">
        <v>1674</v>
      </c>
      <c r="J2715" s="1" t="s">
        <v>51</v>
      </c>
      <c r="K2715" s="3">
        <v>44.24</v>
      </c>
      <c r="L2715">
        <v>3</v>
      </c>
      <c r="M2715" s="3">
        <v>132.72</v>
      </c>
      <c r="N2715" s="1" t="s">
        <v>6669</v>
      </c>
      <c r="O2715" s="1" t="s">
        <v>22</v>
      </c>
    </row>
    <row r="2716" spans="1:15" x14ac:dyDescent="0.3">
      <c r="A2716" s="1" t="s">
        <v>6408</v>
      </c>
      <c r="B2716" s="2">
        <v>45464</v>
      </c>
      <c r="C2716" s="1" t="s">
        <v>6668</v>
      </c>
      <c r="D2716" s="1" t="s">
        <v>24</v>
      </c>
      <c r="E2716">
        <v>2024</v>
      </c>
      <c r="F2716" s="1" t="s">
        <v>1742</v>
      </c>
      <c r="G2716" s="1" t="s">
        <v>2452</v>
      </c>
      <c r="H2716" s="1" t="s">
        <v>1365</v>
      </c>
      <c r="I2716" s="1" t="s">
        <v>2264</v>
      </c>
      <c r="J2716" s="1" t="s">
        <v>87</v>
      </c>
      <c r="K2716" s="3">
        <v>48.94</v>
      </c>
      <c r="L2716">
        <v>2</v>
      </c>
      <c r="M2716" s="3">
        <v>97.88</v>
      </c>
      <c r="N2716" s="1" t="s">
        <v>21</v>
      </c>
      <c r="O2716" s="1" t="s">
        <v>22</v>
      </c>
    </row>
    <row r="2717" spans="1:15" x14ac:dyDescent="0.3">
      <c r="A2717" s="1" t="s">
        <v>6409</v>
      </c>
      <c r="B2717" s="2">
        <v>45572</v>
      </c>
      <c r="C2717" s="1" t="s">
        <v>6667</v>
      </c>
      <c r="D2717" s="1" t="s">
        <v>133</v>
      </c>
      <c r="E2717">
        <v>2024</v>
      </c>
      <c r="F2717" s="1" t="s">
        <v>1942</v>
      </c>
      <c r="G2717" s="1" t="s">
        <v>2728</v>
      </c>
      <c r="H2717" s="1" t="s">
        <v>3280</v>
      </c>
      <c r="I2717" s="1" t="s">
        <v>3281</v>
      </c>
      <c r="J2717" s="1" t="s">
        <v>87</v>
      </c>
      <c r="K2717" s="3">
        <v>38.08</v>
      </c>
      <c r="L2717">
        <v>5</v>
      </c>
      <c r="M2717" s="3">
        <v>190.4</v>
      </c>
      <c r="N2717" s="1" t="s">
        <v>88</v>
      </c>
      <c r="O2717" s="1" t="s">
        <v>30</v>
      </c>
    </row>
    <row r="2718" spans="1:15" x14ac:dyDescent="0.3">
      <c r="A2718" s="1" t="s">
        <v>6410</v>
      </c>
      <c r="B2718" s="2">
        <v>44823</v>
      </c>
      <c r="C2718" s="1" t="s">
        <v>6667</v>
      </c>
      <c r="D2718" s="1" t="s">
        <v>60</v>
      </c>
      <c r="E2718">
        <v>2022</v>
      </c>
      <c r="F2718" s="1" t="s">
        <v>4670</v>
      </c>
      <c r="G2718" s="1" t="s">
        <v>4671</v>
      </c>
      <c r="H2718" s="1" t="s">
        <v>213</v>
      </c>
      <c r="I2718" s="1" t="s">
        <v>1774</v>
      </c>
      <c r="J2718" s="1" t="s">
        <v>20</v>
      </c>
      <c r="K2718" s="3">
        <v>28.94</v>
      </c>
      <c r="L2718">
        <v>3</v>
      </c>
      <c r="M2718" s="3">
        <v>86.82</v>
      </c>
      <c r="N2718" s="1" t="s">
        <v>21</v>
      </c>
      <c r="O2718" s="1" t="s">
        <v>30</v>
      </c>
    </row>
    <row r="2719" spans="1:15" x14ac:dyDescent="0.3">
      <c r="A2719" s="1" t="s">
        <v>6411</v>
      </c>
      <c r="B2719" s="2">
        <v>45027</v>
      </c>
      <c r="C2719" s="1" t="s">
        <v>6671</v>
      </c>
      <c r="D2719" s="1" t="s">
        <v>82</v>
      </c>
      <c r="E2719">
        <v>2023</v>
      </c>
      <c r="F2719" s="1" t="s">
        <v>1422</v>
      </c>
      <c r="G2719" s="1" t="s">
        <v>2466</v>
      </c>
      <c r="H2719" s="1" t="s">
        <v>5205</v>
      </c>
      <c r="I2719" s="1" t="s">
        <v>5206</v>
      </c>
      <c r="J2719" s="1" t="s">
        <v>20</v>
      </c>
      <c r="K2719" s="3">
        <v>10.35</v>
      </c>
      <c r="L2719">
        <v>3</v>
      </c>
      <c r="M2719" s="3">
        <v>31.05</v>
      </c>
      <c r="N2719" s="1" t="s">
        <v>29</v>
      </c>
      <c r="O2719" s="1" t="s">
        <v>44</v>
      </c>
    </row>
    <row r="2720" spans="1:15" x14ac:dyDescent="0.3">
      <c r="A2720" s="1" t="s">
        <v>6412</v>
      </c>
      <c r="B2720" s="2">
        <v>45580</v>
      </c>
      <c r="C2720" s="1" t="s">
        <v>6671</v>
      </c>
      <c r="D2720" s="1" t="s">
        <v>133</v>
      </c>
      <c r="E2720">
        <v>2024</v>
      </c>
      <c r="F2720" s="1" t="s">
        <v>930</v>
      </c>
      <c r="G2720" s="1" t="s">
        <v>1676</v>
      </c>
      <c r="H2720" s="1" t="s">
        <v>176</v>
      </c>
      <c r="I2720" s="1" t="s">
        <v>4206</v>
      </c>
      <c r="J2720" s="1" t="s">
        <v>87</v>
      </c>
      <c r="K2720" s="3">
        <v>24.12</v>
      </c>
      <c r="L2720">
        <v>2</v>
      </c>
      <c r="M2720" s="3">
        <v>48.24</v>
      </c>
      <c r="N2720" s="1" t="s">
        <v>21</v>
      </c>
      <c r="O2720" s="1" t="s">
        <v>95</v>
      </c>
    </row>
    <row r="2721" spans="1:15" x14ac:dyDescent="0.3">
      <c r="A2721" s="1" t="s">
        <v>6413</v>
      </c>
      <c r="B2721" s="2">
        <v>45298</v>
      </c>
      <c r="C2721" s="1" t="s">
        <v>6666</v>
      </c>
      <c r="D2721" s="1" t="s">
        <v>210</v>
      </c>
      <c r="E2721">
        <v>2024</v>
      </c>
      <c r="F2721" s="1" t="s">
        <v>2327</v>
      </c>
      <c r="G2721" s="1" t="s">
        <v>2328</v>
      </c>
      <c r="H2721" s="1" t="s">
        <v>6414</v>
      </c>
      <c r="I2721" s="1" t="s">
        <v>6415</v>
      </c>
      <c r="J2721" s="1" t="s">
        <v>70</v>
      </c>
      <c r="K2721" s="3">
        <v>25.84</v>
      </c>
      <c r="L2721">
        <v>5</v>
      </c>
      <c r="M2721" s="3">
        <v>129.19999999999999</v>
      </c>
      <c r="N2721" s="1" t="s">
        <v>88</v>
      </c>
      <c r="O2721" s="1" t="s">
        <v>30</v>
      </c>
    </row>
    <row r="2722" spans="1:15" x14ac:dyDescent="0.3">
      <c r="A2722" s="1" t="s">
        <v>6416</v>
      </c>
      <c r="B2722" s="2">
        <v>45600</v>
      </c>
      <c r="C2722" s="1" t="s">
        <v>6667</v>
      </c>
      <c r="D2722" s="1" t="s">
        <v>54</v>
      </c>
      <c r="E2722">
        <v>2024</v>
      </c>
      <c r="F2722" s="1" t="s">
        <v>285</v>
      </c>
      <c r="G2722" s="1" t="s">
        <v>286</v>
      </c>
      <c r="H2722" s="1" t="s">
        <v>4956</v>
      </c>
      <c r="I2722" s="1" t="s">
        <v>4957</v>
      </c>
      <c r="J2722" s="1" t="s">
        <v>51</v>
      </c>
      <c r="K2722" s="3">
        <v>20.52</v>
      </c>
      <c r="L2722">
        <v>5</v>
      </c>
      <c r="M2722" s="3">
        <v>102.6</v>
      </c>
      <c r="N2722" s="1" t="s">
        <v>29</v>
      </c>
      <c r="O2722" s="1" t="s">
        <v>22</v>
      </c>
    </row>
    <row r="2723" spans="1:15" x14ac:dyDescent="0.3">
      <c r="A2723" s="1" t="s">
        <v>6417</v>
      </c>
      <c r="B2723" s="2">
        <v>45176</v>
      </c>
      <c r="C2723" s="1" t="s">
        <v>6672</v>
      </c>
      <c r="D2723" s="1" t="s">
        <v>60</v>
      </c>
      <c r="E2723">
        <v>2023</v>
      </c>
      <c r="F2723" s="1" t="s">
        <v>1569</v>
      </c>
      <c r="G2723" s="1" t="s">
        <v>1698</v>
      </c>
      <c r="H2723" s="1" t="s">
        <v>3425</v>
      </c>
      <c r="I2723" s="1" t="s">
        <v>3426</v>
      </c>
      <c r="J2723" s="1" t="s">
        <v>20</v>
      </c>
      <c r="K2723" s="3">
        <v>14.87</v>
      </c>
      <c r="L2723">
        <v>1</v>
      </c>
      <c r="M2723" s="3">
        <v>14.87</v>
      </c>
      <c r="N2723" s="1" t="s">
        <v>21</v>
      </c>
      <c r="O2723" s="1" t="s">
        <v>95</v>
      </c>
    </row>
    <row r="2724" spans="1:15" x14ac:dyDescent="0.3">
      <c r="A2724" s="1" t="s">
        <v>6418</v>
      </c>
      <c r="B2724" s="2">
        <v>45156</v>
      </c>
      <c r="C2724" s="1" t="s">
        <v>6668</v>
      </c>
      <c r="D2724" s="1" t="s">
        <v>90</v>
      </c>
      <c r="E2724">
        <v>2023</v>
      </c>
      <c r="F2724" s="1" t="s">
        <v>419</v>
      </c>
      <c r="G2724" s="1" t="s">
        <v>420</v>
      </c>
      <c r="H2724" s="1" t="s">
        <v>2290</v>
      </c>
      <c r="I2724" s="1" t="s">
        <v>4985</v>
      </c>
      <c r="J2724" s="1" t="s">
        <v>70</v>
      </c>
      <c r="K2724" s="3">
        <v>35.770000000000003</v>
      </c>
      <c r="L2724">
        <v>4</v>
      </c>
      <c r="M2724" s="3">
        <v>143.08000000000001</v>
      </c>
      <c r="N2724" s="1" t="s">
        <v>21</v>
      </c>
      <c r="O2724" s="1" t="s">
        <v>95</v>
      </c>
    </row>
    <row r="2725" spans="1:15" x14ac:dyDescent="0.3">
      <c r="A2725" s="1" t="s">
        <v>6419</v>
      </c>
      <c r="B2725" s="2">
        <v>45678</v>
      </c>
      <c r="C2725" s="1" t="s">
        <v>6671</v>
      </c>
      <c r="D2725" s="1" t="s">
        <v>210</v>
      </c>
      <c r="E2725">
        <v>2025</v>
      </c>
      <c r="F2725" s="1" t="s">
        <v>6347</v>
      </c>
      <c r="G2725" s="1" t="s">
        <v>6348</v>
      </c>
      <c r="H2725" s="1" t="s">
        <v>3299</v>
      </c>
      <c r="I2725" s="1" t="s">
        <v>3300</v>
      </c>
      <c r="J2725" s="1" t="s">
        <v>70</v>
      </c>
      <c r="K2725" s="3">
        <v>17.82</v>
      </c>
      <c r="L2725">
        <v>4</v>
      </c>
      <c r="M2725" s="3">
        <v>71.28</v>
      </c>
      <c r="N2725" s="1" t="s">
        <v>29</v>
      </c>
      <c r="O2725" s="1" t="s">
        <v>95</v>
      </c>
    </row>
    <row r="2726" spans="1:15" x14ac:dyDescent="0.3">
      <c r="A2726" s="1" t="s">
        <v>6420</v>
      </c>
      <c r="B2726" s="2">
        <v>45465</v>
      </c>
      <c r="C2726" s="1" t="s">
        <v>6673</v>
      </c>
      <c r="D2726" s="1" t="s">
        <v>24</v>
      </c>
      <c r="E2726">
        <v>2024</v>
      </c>
      <c r="F2726" s="1" t="s">
        <v>992</v>
      </c>
      <c r="G2726" s="1" t="s">
        <v>2569</v>
      </c>
      <c r="H2726" s="1" t="s">
        <v>2234</v>
      </c>
      <c r="I2726" s="1" t="s">
        <v>4353</v>
      </c>
      <c r="J2726" s="1" t="s">
        <v>51</v>
      </c>
      <c r="K2726" s="3">
        <v>8.02</v>
      </c>
      <c r="L2726">
        <v>4</v>
      </c>
      <c r="M2726" s="3">
        <v>32.08</v>
      </c>
      <c r="N2726" s="1" t="s">
        <v>6669</v>
      </c>
      <c r="O2726" s="1" t="s">
        <v>44</v>
      </c>
    </row>
    <row r="2727" spans="1:15" x14ac:dyDescent="0.3">
      <c r="A2727" s="1" t="s">
        <v>6421</v>
      </c>
      <c r="B2727" s="2">
        <v>45260</v>
      </c>
      <c r="C2727" s="1" t="s">
        <v>6672</v>
      </c>
      <c r="D2727" s="1" t="s">
        <v>54</v>
      </c>
      <c r="E2727">
        <v>2023</v>
      </c>
      <c r="F2727" s="1" t="s">
        <v>3475</v>
      </c>
      <c r="G2727" s="1" t="s">
        <v>5277</v>
      </c>
      <c r="H2727" s="1" t="s">
        <v>668</v>
      </c>
      <c r="I2727" s="1" t="s">
        <v>2801</v>
      </c>
      <c r="J2727" s="1" t="s">
        <v>70</v>
      </c>
      <c r="K2727" s="3">
        <v>44.03</v>
      </c>
      <c r="L2727">
        <v>2</v>
      </c>
      <c r="M2727" s="3">
        <v>88.06</v>
      </c>
      <c r="N2727" s="1" t="s">
        <v>21</v>
      </c>
      <c r="O2727" s="1" t="s">
        <v>37</v>
      </c>
    </row>
    <row r="2728" spans="1:15" x14ac:dyDescent="0.3">
      <c r="A2728" s="1" t="s">
        <v>6422</v>
      </c>
      <c r="B2728" s="2">
        <v>45710</v>
      </c>
      <c r="C2728" s="1" t="s">
        <v>6673</v>
      </c>
      <c r="D2728" s="1" t="s">
        <v>39</v>
      </c>
      <c r="E2728">
        <v>2025</v>
      </c>
      <c r="F2728" s="1" t="s">
        <v>154</v>
      </c>
      <c r="G2728" s="1" t="s">
        <v>155</v>
      </c>
      <c r="H2728" s="1" t="s">
        <v>994</v>
      </c>
      <c r="I2728" s="1" t="s">
        <v>2949</v>
      </c>
      <c r="J2728" s="1" t="s">
        <v>20</v>
      </c>
      <c r="K2728" s="3">
        <v>28.95</v>
      </c>
      <c r="L2728">
        <v>1</v>
      </c>
      <c r="M2728" s="3">
        <v>28.95</v>
      </c>
      <c r="N2728" s="1" t="s">
        <v>21</v>
      </c>
      <c r="O2728" s="1" t="s">
        <v>37</v>
      </c>
    </row>
    <row r="2729" spans="1:15" x14ac:dyDescent="0.3">
      <c r="A2729" s="1" t="s">
        <v>6423</v>
      </c>
      <c r="B2729" s="2">
        <v>45419</v>
      </c>
      <c r="C2729" s="1" t="s">
        <v>6671</v>
      </c>
      <c r="D2729" s="1" t="s">
        <v>46</v>
      </c>
      <c r="E2729">
        <v>2024</v>
      </c>
      <c r="F2729" s="1" t="s">
        <v>583</v>
      </c>
      <c r="G2729" s="1" t="s">
        <v>3372</v>
      </c>
      <c r="H2729" s="1" t="s">
        <v>5833</v>
      </c>
      <c r="I2729" s="1" t="s">
        <v>5834</v>
      </c>
      <c r="J2729" s="1" t="s">
        <v>87</v>
      </c>
      <c r="K2729" s="3">
        <v>31.13</v>
      </c>
      <c r="L2729">
        <v>3</v>
      </c>
      <c r="M2729" s="3">
        <v>93.39</v>
      </c>
      <c r="N2729" s="1" t="s">
        <v>6669</v>
      </c>
      <c r="O2729" s="1" t="s">
        <v>193</v>
      </c>
    </row>
    <row r="2730" spans="1:15" x14ac:dyDescent="0.3">
      <c r="A2730" s="1" t="s">
        <v>6424</v>
      </c>
      <c r="B2730" s="2">
        <v>44805</v>
      </c>
      <c r="C2730" s="1" t="s">
        <v>6672</v>
      </c>
      <c r="D2730" s="1" t="s">
        <v>60</v>
      </c>
      <c r="E2730">
        <v>2022</v>
      </c>
      <c r="F2730" s="1" t="s">
        <v>3471</v>
      </c>
      <c r="G2730" s="1" t="s">
        <v>3472</v>
      </c>
      <c r="H2730" s="1" t="s">
        <v>3258</v>
      </c>
      <c r="I2730" s="1" t="s">
        <v>3259</v>
      </c>
      <c r="J2730" s="1" t="s">
        <v>70</v>
      </c>
      <c r="K2730" s="3">
        <v>40.78</v>
      </c>
      <c r="L2730">
        <v>5</v>
      </c>
      <c r="M2730" s="3">
        <v>203.9</v>
      </c>
      <c r="N2730" s="1" t="s">
        <v>21</v>
      </c>
      <c r="O2730" s="1" t="s">
        <v>80</v>
      </c>
    </row>
    <row r="2731" spans="1:15" x14ac:dyDescent="0.3">
      <c r="A2731" s="1" t="s">
        <v>6425</v>
      </c>
      <c r="B2731" s="2">
        <v>45315</v>
      </c>
      <c r="C2731" s="1" t="s">
        <v>6670</v>
      </c>
      <c r="D2731" s="1" t="s">
        <v>210</v>
      </c>
      <c r="E2731">
        <v>2024</v>
      </c>
      <c r="F2731" s="1" t="s">
        <v>1241</v>
      </c>
      <c r="G2731" s="1" t="s">
        <v>6068</v>
      </c>
      <c r="H2731" s="1" t="s">
        <v>1673</v>
      </c>
      <c r="I2731" s="1" t="s">
        <v>5595</v>
      </c>
      <c r="J2731" s="1" t="s">
        <v>70</v>
      </c>
      <c r="K2731" s="3">
        <v>32.840000000000003</v>
      </c>
      <c r="L2731">
        <v>5</v>
      </c>
      <c r="M2731" s="3">
        <v>164.2</v>
      </c>
      <c r="N2731" s="1" t="s">
        <v>88</v>
      </c>
      <c r="O2731" s="1" t="s">
        <v>37</v>
      </c>
    </row>
    <row r="2732" spans="1:15" x14ac:dyDescent="0.3">
      <c r="A2732" s="1" t="s">
        <v>6426</v>
      </c>
      <c r="B2732" s="2">
        <v>44980</v>
      </c>
      <c r="C2732" s="1" t="s">
        <v>6672</v>
      </c>
      <c r="D2732" s="1" t="s">
        <v>39</v>
      </c>
      <c r="E2732">
        <v>2023</v>
      </c>
      <c r="F2732" s="1" t="s">
        <v>195</v>
      </c>
      <c r="G2732" s="1" t="s">
        <v>3790</v>
      </c>
      <c r="H2732" s="1" t="s">
        <v>2415</v>
      </c>
      <c r="I2732" s="1" t="s">
        <v>2416</v>
      </c>
      <c r="J2732" s="1" t="s">
        <v>70</v>
      </c>
      <c r="K2732" s="3">
        <v>40.229999999999997</v>
      </c>
      <c r="L2732">
        <v>2</v>
      </c>
      <c r="M2732" s="3">
        <v>80.459999999999994</v>
      </c>
      <c r="N2732" s="1" t="s">
        <v>21</v>
      </c>
      <c r="O2732" s="1" t="s">
        <v>37</v>
      </c>
    </row>
    <row r="2733" spans="1:15" x14ac:dyDescent="0.3">
      <c r="A2733" s="1" t="s">
        <v>6427</v>
      </c>
      <c r="B2733" s="2">
        <v>44941</v>
      </c>
      <c r="C2733" s="1" t="s">
        <v>6666</v>
      </c>
      <c r="D2733" s="1" t="s">
        <v>210</v>
      </c>
      <c r="E2733">
        <v>2023</v>
      </c>
      <c r="F2733" s="1" t="s">
        <v>2688</v>
      </c>
      <c r="G2733" s="1" t="s">
        <v>6428</v>
      </c>
      <c r="H2733" s="1" t="s">
        <v>2166</v>
      </c>
      <c r="I2733" s="1" t="s">
        <v>2167</v>
      </c>
      <c r="J2733" s="1" t="s">
        <v>87</v>
      </c>
      <c r="K2733" s="3">
        <v>36.46</v>
      </c>
      <c r="L2733">
        <v>2</v>
      </c>
      <c r="M2733" s="3">
        <v>72.92</v>
      </c>
      <c r="N2733" s="1" t="s">
        <v>88</v>
      </c>
      <c r="O2733" s="1" t="s">
        <v>37</v>
      </c>
    </row>
    <row r="2734" spans="1:15" x14ac:dyDescent="0.3">
      <c r="A2734" s="1" t="s">
        <v>6429</v>
      </c>
      <c r="B2734" s="2">
        <v>45309</v>
      </c>
      <c r="C2734" s="1" t="s">
        <v>6672</v>
      </c>
      <c r="D2734" s="1" t="s">
        <v>210</v>
      </c>
      <c r="E2734">
        <v>2024</v>
      </c>
      <c r="F2734" s="1" t="s">
        <v>4813</v>
      </c>
      <c r="G2734" s="1" t="s">
        <v>4814</v>
      </c>
      <c r="H2734" s="1" t="s">
        <v>4276</v>
      </c>
      <c r="I2734" s="1" t="s">
        <v>6430</v>
      </c>
      <c r="J2734" s="1" t="s">
        <v>70</v>
      </c>
      <c r="K2734" s="3">
        <v>20.96</v>
      </c>
      <c r="L2734">
        <v>2</v>
      </c>
      <c r="M2734" s="3">
        <v>41.92</v>
      </c>
      <c r="N2734" s="1" t="s">
        <v>21</v>
      </c>
      <c r="O2734" s="1" t="s">
        <v>80</v>
      </c>
    </row>
    <row r="2735" spans="1:15" x14ac:dyDescent="0.3">
      <c r="A2735" s="1" t="s">
        <v>6431</v>
      </c>
      <c r="B2735" s="2">
        <v>45736</v>
      </c>
      <c r="C2735" s="1" t="s">
        <v>6672</v>
      </c>
      <c r="D2735" s="1" t="s">
        <v>15</v>
      </c>
      <c r="E2735">
        <v>2025</v>
      </c>
      <c r="F2735" s="1" t="s">
        <v>4052</v>
      </c>
      <c r="G2735" s="1" t="s">
        <v>4053</v>
      </c>
      <c r="H2735" s="1" t="s">
        <v>4553</v>
      </c>
      <c r="I2735" s="1" t="s">
        <v>4554</v>
      </c>
      <c r="J2735" s="1" t="s">
        <v>70</v>
      </c>
      <c r="K2735" s="3">
        <v>11.47</v>
      </c>
      <c r="L2735">
        <v>5</v>
      </c>
      <c r="M2735" s="3">
        <v>57.35</v>
      </c>
      <c r="N2735" s="1" t="s">
        <v>6669</v>
      </c>
      <c r="O2735" s="1" t="s">
        <v>80</v>
      </c>
    </row>
    <row r="2736" spans="1:15" x14ac:dyDescent="0.3">
      <c r="A2736" s="1" t="s">
        <v>6432</v>
      </c>
      <c r="B2736" s="2">
        <v>45836</v>
      </c>
      <c r="C2736" s="1" t="s">
        <v>6673</v>
      </c>
      <c r="D2736" s="1" t="s">
        <v>24</v>
      </c>
      <c r="E2736">
        <v>2025</v>
      </c>
      <c r="F2736" s="1" t="s">
        <v>195</v>
      </c>
      <c r="G2736" s="1" t="s">
        <v>196</v>
      </c>
      <c r="H2736" s="1" t="s">
        <v>2252</v>
      </c>
      <c r="I2736" s="1" t="s">
        <v>2253</v>
      </c>
      <c r="J2736" s="1" t="s">
        <v>51</v>
      </c>
      <c r="K2736" s="3">
        <v>24.14</v>
      </c>
      <c r="L2736">
        <v>3</v>
      </c>
      <c r="M2736" s="3">
        <v>72.42</v>
      </c>
      <c r="N2736" s="1" t="s">
        <v>6669</v>
      </c>
      <c r="O2736" s="1" t="s">
        <v>193</v>
      </c>
    </row>
    <row r="2737" spans="1:15" x14ac:dyDescent="0.3">
      <c r="A2737" s="1" t="s">
        <v>6433</v>
      </c>
      <c r="B2737" s="2">
        <v>45207</v>
      </c>
      <c r="C2737" s="1" t="s">
        <v>6666</v>
      </c>
      <c r="D2737" s="1" t="s">
        <v>133</v>
      </c>
      <c r="E2737">
        <v>2023</v>
      </c>
      <c r="F2737" s="1" t="s">
        <v>543</v>
      </c>
      <c r="G2737" s="1" t="s">
        <v>544</v>
      </c>
      <c r="H2737" s="1" t="s">
        <v>3557</v>
      </c>
      <c r="I2737" s="1" t="s">
        <v>3558</v>
      </c>
      <c r="J2737" s="1" t="s">
        <v>87</v>
      </c>
      <c r="K2737" s="3">
        <v>21.59</v>
      </c>
      <c r="L2737">
        <v>5</v>
      </c>
      <c r="M2737" s="3">
        <v>107.95</v>
      </c>
      <c r="N2737" s="1" t="s">
        <v>6669</v>
      </c>
      <c r="O2737" s="1" t="s">
        <v>95</v>
      </c>
    </row>
    <row r="2738" spans="1:15" x14ac:dyDescent="0.3">
      <c r="A2738" s="1" t="s">
        <v>6434</v>
      </c>
      <c r="B2738" s="2">
        <v>45311</v>
      </c>
      <c r="C2738" s="1" t="s">
        <v>6673</v>
      </c>
      <c r="D2738" s="1" t="s">
        <v>210</v>
      </c>
      <c r="E2738">
        <v>2024</v>
      </c>
      <c r="F2738" s="1" t="s">
        <v>1830</v>
      </c>
      <c r="G2738" s="1" t="s">
        <v>1831</v>
      </c>
      <c r="H2738" s="1" t="s">
        <v>3355</v>
      </c>
      <c r="I2738" s="1" t="s">
        <v>3356</v>
      </c>
      <c r="J2738" s="1" t="s">
        <v>70</v>
      </c>
      <c r="K2738" s="3">
        <v>38.090000000000003</v>
      </c>
      <c r="L2738">
        <v>5</v>
      </c>
      <c r="M2738" s="3">
        <v>190.45</v>
      </c>
      <c r="N2738" s="1" t="s">
        <v>21</v>
      </c>
      <c r="O2738" s="1" t="s">
        <v>30</v>
      </c>
    </row>
    <row r="2739" spans="1:15" x14ac:dyDescent="0.3">
      <c r="A2739" s="1" t="s">
        <v>6435</v>
      </c>
      <c r="B2739" s="2">
        <v>44960</v>
      </c>
      <c r="C2739" s="1" t="s">
        <v>6668</v>
      </c>
      <c r="D2739" s="1" t="s">
        <v>39</v>
      </c>
      <c r="E2739">
        <v>2023</v>
      </c>
      <c r="F2739" s="1" t="s">
        <v>2477</v>
      </c>
      <c r="G2739" s="1" t="s">
        <v>3036</v>
      </c>
      <c r="H2739" s="1" t="s">
        <v>2517</v>
      </c>
      <c r="I2739" s="1" t="s">
        <v>2518</v>
      </c>
      <c r="J2739" s="1" t="s">
        <v>20</v>
      </c>
      <c r="K2739" s="3">
        <v>49.7</v>
      </c>
      <c r="L2739">
        <v>2</v>
      </c>
      <c r="M2739" s="3">
        <v>99.4</v>
      </c>
      <c r="N2739" s="1" t="s">
        <v>29</v>
      </c>
      <c r="O2739" s="1" t="s">
        <v>37</v>
      </c>
    </row>
    <row r="2740" spans="1:15" x14ac:dyDescent="0.3">
      <c r="A2740" s="1" t="s">
        <v>6436</v>
      </c>
      <c r="B2740" s="2">
        <v>45055</v>
      </c>
      <c r="C2740" s="1" t="s">
        <v>6671</v>
      </c>
      <c r="D2740" s="1" t="s">
        <v>46</v>
      </c>
      <c r="E2740">
        <v>2023</v>
      </c>
      <c r="F2740" s="1" t="s">
        <v>2644</v>
      </c>
      <c r="G2740" s="1" t="s">
        <v>2645</v>
      </c>
      <c r="H2740" s="1" t="s">
        <v>2115</v>
      </c>
      <c r="I2740" s="1" t="s">
        <v>2257</v>
      </c>
      <c r="J2740" s="1" t="s">
        <v>51</v>
      </c>
      <c r="K2740" s="3">
        <v>45.93</v>
      </c>
      <c r="L2740">
        <v>4</v>
      </c>
      <c r="M2740" s="3">
        <v>183.72</v>
      </c>
      <c r="N2740" s="1" t="s">
        <v>21</v>
      </c>
      <c r="O2740" s="1" t="s">
        <v>22</v>
      </c>
    </row>
    <row r="2741" spans="1:15" x14ac:dyDescent="0.3">
      <c r="A2741" s="1" t="s">
        <v>6437</v>
      </c>
      <c r="B2741" s="2">
        <v>45368</v>
      </c>
      <c r="C2741" s="1" t="s">
        <v>6666</v>
      </c>
      <c r="D2741" s="1" t="s">
        <v>15</v>
      </c>
      <c r="E2741">
        <v>2024</v>
      </c>
      <c r="F2741" s="1" t="s">
        <v>1846</v>
      </c>
      <c r="G2741" s="1" t="s">
        <v>2031</v>
      </c>
      <c r="H2741" s="1" t="s">
        <v>1012</v>
      </c>
      <c r="I2741" s="1" t="s">
        <v>2322</v>
      </c>
      <c r="J2741" s="1" t="s">
        <v>20</v>
      </c>
      <c r="K2741" s="3">
        <v>12.96</v>
      </c>
      <c r="L2741">
        <v>1</v>
      </c>
      <c r="M2741" s="3">
        <v>12.96</v>
      </c>
      <c r="N2741" s="1" t="s">
        <v>6669</v>
      </c>
      <c r="O2741" s="1" t="s">
        <v>37</v>
      </c>
    </row>
    <row r="2742" spans="1:15" x14ac:dyDescent="0.3">
      <c r="A2742" s="1" t="s">
        <v>6438</v>
      </c>
      <c r="B2742" s="2">
        <v>44863</v>
      </c>
      <c r="C2742" s="1" t="s">
        <v>6673</v>
      </c>
      <c r="D2742" s="1" t="s">
        <v>133</v>
      </c>
      <c r="E2742">
        <v>2022</v>
      </c>
      <c r="F2742" s="1" t="s">
        <v>2906</v>
      </c>
      <c r="G2742" s="1" t="s">
        <v>4844</v>
      </c>
      <c r="H2742" s="1" t="s">
        <v>785</v>
      </c>
      <c r="I2742" s="1" t="s">
        <v>2665</v>
      </c>
      <c r="J2742" s="1" t="s">
        <v>51</v>
      </c>
      <c r="K2742" s="3">
        <v>36.03</v>
      </c>
      <c r="L2742">
        <v>1</v>
      </c>
      <c r="M2742" s="3">
        <v>36.03</v>
      </c>
      <c r="N2742" s="1" t="s">
        <v>29</v>
      </c>
      <c r="O2742" s="1" t="s">
        <v>193</v>
      </c>
    </row>
    <row r="2743" spans="1:15" x14ac:dyDescent="0.3">
      <c r="A2743" s="1" t="s">
        <v>6439</v>
      </c>
      <c r="B2743" s="2">
        <v>45041</v>
      </c>
      <c r="C2743" s="1" t="s">
        <v>6671</v>
      </c>
      <c r="D2743" s="1" t="s">
        <v>82</v>
      </c>
      <c r="E2743">
        <v>2023</v>
      </c>
      <c r="F2743" s="1" t="s">
        <v>169</v>
      </c>
      <c r="G2743" s="1" t="s">
        <v>170</v>
      </c>
      <c r="H2743" s="1" t="s">
        <v>4220</v>
      </c>
      <c r="I2743" s="1" t="s">
        <v>4221</v>
      </c>
      <c r="J2743" s="1" t="s">
        <v>87</v>
      </c>
      <c r="K2743" s="3">
        <v>17</v>
      </c>
      <c r="L2743">
        <v>3</v>
      </c>
      <c r="M2743" s="3">
        <v>51</v>
      </c>
      <c r="N2743" s="1" t="s">
        <v>6669</v>
      </c>
      <c r="O2743" s="1" t="s">
        <v>37</v>
      </c>
    </row>
    <row r="2744" spans="1:15" x14ac:dyDescent="0.3">
      <c r="A2744" s="1" t="s">
        <v>6440</v>
      </c>
      <c r="B2744" s="2">
        <v>45498</v>
      </c>
      <c r="C2744" s="1" t="s">
        <v>6672</v>
      </c>
      <c r="D2744" s="1" t="s">
        <v>32</v>
      </c>
      <c r="E2744">
        <v>2024</v>
      </c>
      <c r="F2744" s="1" t="s">
        <v>1180</v>
      </c>
      <c r="G2744" s="1" t="s">
        <v>1181</v>
      </c>
      <c r="H2744" s="1" t="s">
        <v>3878</v>
      </c>
      <c r="I2744" s="1" t="s">
        <v>3879</v>
      </c>
      <c r="J2744" s="1" t="s">
        <v>87</v>
      </c>
      <c r="K2744" s="3">
        <v>13.91</v>
      </c>
      <c r="L2744">
        <v>4</v>
      </c>
      <c r="M2744" s="3">
        <v>55.64</v>
      </c>
      <c r="N2744" s="1" t="s">
        <v>21</v>
      </c>
      <c r="O2744" s="1" t="s">
        <v>22</v>
      </c>
    </row>
    <row r="2745" spans="1:15" x14ac:dyDescent="0.3">
      <c r="A2745" s="1" t="s">
        <v>6441</v>
      </c>
      <c r="B2745" s="2">
        <v>45532</v>
      </c>
      <c r="C2745" s="1" t="s">
        <v>6670</v>
      </c>
      <c r="D2745" s="1" t="s">
        <v>90</v>
      </c>
      <c r="E2745">
        <v>2024</v>
      </c>
      <c r="F2745" s="1" t="s">
        <v>1511</v>
      </c>
      <c r="G2745" s="1" t="s">
        <v>6442</v>
      </c>
      <c r="H2745" s="1" t="s">
        <v>63</v>
      </c>
      <c r="I2745" s="1" t="s">
        <v>2475</v>
      </c>
      <c r="J2745" s="1" t="s">
        <v>87</v>
      </c>
      <c r="K2745" s="3">
        <v>6.09</v>
      </c>
      <c r="L2745">
        <v>3</v>
      </c>
      <c r="M2745" s="3">
        <v>18.27</v>
      </c>
      <c r="N2745" s="1" t="s">
        <v>88</v>
      </c>
      <c r="O2745" s="1" t="s">
        <v>22</v>
      </c>
    </row>
    <row r="2746" spans="1:15" x14ac:dyDescent="0.3">
      <c r="A2746" s="1" t="s">
        <v>6443</v>
      </c>
      <c r="B2746" s="2">
        <v>44863</v>
      </c>
      <c r="C2746" s="1" t="s">
        <v>6673</v>
      </c>
      <c r="D2746" s="1" t="s">
        <v>133</v>
      </c>
      <c r="E2746">
        <v>2022</v>
      </c>
      <c r="F2746" s="1" t="s">
        <v>1215</v>
      </c>
      <c r="G2746" s="1" t="s">
        <v>1216</v>
      </c>
      <c r="H2746" s="1" t="s">
        <v>2497</v>
      </c>
      <c r="I2746" s="1" t="s">
        <v>2769</v>
      </c>
      <c r="J2746" s="1" t="s">
        <v>70</v>
      </c>
      <c r="K2746" s="3">
        <v>37.92</v>
      </c>
      <c r="L2746">
        <v>4</v>
      </c>
      <c r="M2746" s="3">
        <v>151.68</v>
      </c>
      <c r="N2746" s="1" t="s">
        <v>21</v>
      </c>
      <c r="O2746" s="1" t="s">
        <v>80</v>
      </c>
    </row>
    <row r="2747" spans="1:15" x14ac:dyDescent="0.3">
      <c r="A2747" s="1" t="s">
        <v>6444</v>
      </c>
      <c r="B2747" s="2">
        <v>45594</v>
      </c>
      <c r="C2747" s="1" t="s">
        <v>6671</v>
      </c>
      <c r="D2747" s="1" t="s">
        <v>133</v>
      </c>
      <c r="E2747">
        <v>2024</v>
      </c>
      <c r="F2747" s="1" t="s">
        <v>3942</v>
      </c>
      <c r="G2747" s="1" t="s">
        <v>3943</v>
      </c>
      <c r="H2747" s="1" t="s">
        <v>1590</v>
      </c>
      <c r="I2747" s="1" t="s">
        <v>6445</v>
      </c>
      <c r="J2747" s="1" t="s">
        <v>20</v>
      </c>
      <c r="K2747" s="3">
        <v>10.29</v>
      </c>
      <c r="L2747">
        <v>1</v>
      </c>
      <c r="M2747" s="3">
        <v>10.29</v>
      </c>
      <c r="N2747" s="1" t="s">
        <v>88</v>
      </c>
      <c r="O2747" s="1" t="s">
        <v>30</v>
      </c>
    </row>
    <row r="2748" spans="1:15" x14ac:dyDescent="0.3">
      <c r="A2748" s="1" t="s">
        <v>6446</v>
      </c>
      <c r="B2748" s="2">
        <v>44809</v>
      </c>
      <c r="C2748" s="1" t="s">
        <v>6667</v>
      </c>
      <c r="D2748" s="1" t="s">
        <v>60</v>
      </c>
      <c r="E2748">
        <v>2022</v>
      </c>
      <c r="F2748" s="1" t="s">
        <v>658</v>
      </c>
      <c r="G2748" s="1" t="s">
        <v>3619</v>
      </c>
      <c r="H2748" s="1" t="s">
        <v>2252</v>
      </c>
      <c r="I2748" s="1" t="s">
        <v>2253</v>
      </c>
      <c r="J2748" s="1" t="s">
        <v>70</v>
      </c>
      <c r="K2748" s="3">
        <v>24.47</v>
      </c>
      <c r="L2748">
        <v>2</v>
      </c>
      <c r="M2748" s="3">
        <v>48.94</v>
      </c>
      <c r="N2748" s="1" t="s">
        <v>6669</v>
      </c>
      <c r="O2748" s="1" t="s">
        <v>95</v>
      </c>
    </row>
    <row r="2749" spans="1:15" x14ac:dyDescent="0.3">
      <c r="A2749" s="1" t="s">
        <v>6447</v>
      </c>
      <c r="B2749" s="2">
        <v>45582</v>
      </c>
      <c r="C2749" s="1" t="s">
        <v>6672</v>
      </c>
      <c r="D2749" s="1" t="s">
        <v>133</v>
      </c>
      <c r="E2749">
        <v>2024</v>
      </c>
      <c r="F2749" s="1" t="s">
        <v>2838</v>
      </c>
      <c r="G2749" s="1" t="s">
        <v>6448</v>
      </c>
      <c r="H2749" s="1" t="s">
        <v>2309</v>
      </c>
      <c r="I2749" s="1" t="s">
        <v>6449</v>
      </c>
      <c r="J2749" s="1" t="s">
        <v>87</v>
      </c>
      <c r="K2749" s="3">
        <v>9.43</v>
      </c>
      <c r="L2749">
        <v>1</v>
      </c>
      <c r="M2749" s="3">
        <v>9.43</v>
      </c>
      <c r="N2749" s="1" t="s">
        <v>21</v>
      </c>
      <c r="O2749" s="1" t="s">
        <v>52</v>
      </c>
    </row>
    <row r="2750" spans="1:15" x14ac:dyDescent="0.3">
      <c r="A2750" s="1" t="s">
        <v>6450</v>
      </c>
      <c r="B2750" s="2">
        <v>45694</v>
      </c>
      <c r="C2750" s="1" t="s">
        <v>6672</v>
      </c>
      <c r="D2750" s="1" t="s">
        <v>39</v>
      </c>
      <c r="E2750">
        <v>2025</v>
      </c>
      <c r="F2750" s="1" t="s">
        <v>448</v>
      </c>
      <c r="G2750" s="1" t="s">
        <v>449</v>
      </c>
      <c r="H2750" s="1" t="s">
        <v>1287</v>
      </c>
      <c r="I2750" s="1" t="s">
        <v>1288</v>
      </c>
      <c r="J2750" s="1" t="s">
        <v>20</v>
      </c>
      <c r="K2750" s="3">
        <v>11.86</v>
      </c>
      <c r="L2750">
        <v>3</v>
      </c>
      <c r="M2750" s="3">
        <v>35.58</v>
      </c>
      <c r="N2750" s="1" t="s">
        <v>21</v>
      </c>
      <c r="O2750" s="1" t="s">
        <v>37</v>
      </c>
    </row>
    <row r="2751" spans="1:15" x14ac:dyDescent="0.3">
      <c r="A2751" s="1" t="s">
        <v>6451</v>
      </c>
      <c r="B2751" s="2">
        <v>45554</v>
      </c>
      <c r="C2751" s="1" t="s">
        <v>6672</v>
      </c>
      <c r="D2751" s="1" t="s">
        <v>60</v>
      </c>
      <c r="E2751">
        <v>2024</v>
      </c>
      <c r="F2751" s="1" t="s">
        <v>4013</v>
      </c>
      <c r="G2751" s="1" t="s">
        <v>4014</v>
      </c>
      <c r="H2751" s="1" t="s">
        <v>900</v>
      </c>
      <c r="I2751" s="1" t="s">
        <v>5804</v>
      </c>
      <c r="J2751" s="1" t="s">
        <v>87</v>
      </c>
      <c r="K2751" s="3">
        <v>12.29</v>
      </c>
      <c r="L2751">
        <v>4</v>
      </c>
      <c r="M2751" s="3">
        <v>49.16</v>
      </c>
      <c r="N2751" s="1" t="s">
        <v>21</v>
      </c>
      <c r="O2751" s="1" t="s">
        <v>37</v>
      </c>
    </row>
    <row r="2752" spans="1:15" x14ac:dyDescent="0.3">
      <c r="A2752" s="1" t="s">
        <v>6452</v>
      </c>
      <c r="B2752" s="2">
        <v>45857</v>
      </c>
      <c r="C2752" s="1" t="s">
        <v>6673</v>
      </c>
      <c r="D2752" s="1" t="s">
        <v>32</v>
      </c>
      <c r="E2752">
        <v>2025</v>
      </c>
      <c r="F2752" s="1" t="s">
        <v>5375</v>
      </c>
      <c r="G2752" s="1" t="s">
        <v>5376</v>
      </c>
      <c r="H2752" s="1" t="s">
        <v>1337</v>
      </c>
      <c r="I2752" s="1" t="s">
        <v>6013</v>
      </c>
      <c r="J2752" s="1" t="s">
        <v>20</v>
      </c>
      <c r="K2752" s="3">
        <v>20.72</v>
      </c>
      <c r="L2752">
        <v>4</v>
      </c>
      <c r="M2752" s="3">
        <v>82.88</v>
      </c>
      <c r="N2752" s="1" t="s">
        <v>6669</v>
      </c>
      <c r="O2752" s="1" t="s">
        <v>37</v>
      </c>
    </row>
    <row r="2753" spans="1:15" x14ac:dyDescent="0.3">
      <c r="A2753" s="1" t="s">
        <v>6453</v>
      </c>
      <c r="B2753" s="2">
        <v>45855</v>
      </c>
      <c r="C2753" s="1" t="s">
        <v>6672</v>
      </c>
      <c r="D2753" s="1" t="s">
        <v>32</v>
      </c>
      <c r="E2753">
        <v>2025</v>
      </c>
      <c r="F2753" s="1" t="s">
        <v>2259</v>
      </c>
      <c r="G2753" s="1" t="s">
        <v>2260</v>
      </c>
      <c r="H2753" s="1" t="s">
        <v>5102</v>
      </c>
      <c r="I2753" s="1" t="s">
        <v>5103</v>
      </c>
      <c r="J2753" s="1" t="s">
        <v>20</v>
      </c>
      <c r="K2753" s="3">
        <v>16.48</v>
      </c>
      <c r="L2753">
        <v>4</v>
      </c>
      <c r="M2753" s="3">
        <v>65.92</v>
      </c>
      <c r="N2753" s="1" t="s">
        <v>6669</v>
      </c>
      <c r="O2753" s="1" t="s">
        <v>80</v>
      </c>
    </row>
    <row r="2754" spans="1:15" x14ac:dyDescent="0.3">
      <c r="A2754" s="1" t="s">
        <v>6454</v>
      </c>
      <c r="B2754" s="2">
        <v>45225</v>
      </c>
      <c r="C2754" s="1" t="s">
        <v>6672</v>
      </c>
      <c r="D2754" s="1" t="s">
        <v>133</v>
      </c>
      <c r="E2754">
        <v>2023</v>
      </c>
      <c r="F2754" s="1" t="s">
        <v>2838</v>
      </c>
      <c r="G2754" s="1" t="s">
        <v>3069</v>
      </c>
      <c r="H2754" s="1" t="s">
        <v>1365</v>
      </c>
      <c r="I2754" s="1" t="s">
        <v>6455</v>
      </c>
      <c r="J2754" s="1" t="s">
        <v>87</v>
      </c>
      <c r="K2754" s="3">
        <v>10.78</v>
      </c>
      <c r="L2754">
        <v>5</v>
      </c>
      <c r="M2754" s="3">
        <v>53.9</v>
      </c>
      <c r="N2754" s="1" t="s">
        <v>29</v>
      </c>
      <c r="O2754" s="1" t="s">
        <v>52</v>
      </c>
    </row>
    <row r="2755" spans="1:15" x14ac:dyDescent="0.3">
      <c r="A2755" s="1" t="s">
        <v>6456</v>
      </c>
      <c r="B2755" s="2">
        <v>45304</v>
      </c>
      <c r="C2755" s="1" t="s">
        <v>6673</v>
      </c>
      <c r="D2755" s="1" t="s">
        <v>210</v>
      </c>
      <c r="E2755">
        <v>2024</v>
      </c>
      <c r="F2755" s="1" t="s">
        <v>6457</v>
      </c>
      <c r="G2755" s="1" t="s">
        <v>6458</v>
      </c>
      <c r="H2755" s="1" t="s">
        <v>6459</v>
      </c>
      <c r="I2755" s="1" t="s">
        <v>6460</v>
      </c>
      <c r="J2755" s="1" t="s">
        <v>87</v>
      </c>
      <c r="K2755" s="3">
        <v>23.34</v>
      </c>
      <c r="L2755">
        <v>5</v>
      </c>
      <c r="M2755" s="3">
        <v>116.7</v>
      </c>
      <c r="N2755" s="1" t="s">
        <v>21</v>
      </c>
      <c r="O2755" s="1" t="s">
        <v>52</v>
      </c>
    </row>
    <row r="2756" spans="1:15" x14ac:dyDescent="0.3">
      <c r="A2756" s="1" t="s">
        <v>6461</v>
      </c>
      <c r="B2756" s="2">
        <v>45211</v>
      </c>
      <c r="C2756" s="1" t="s">
        <v>6672</v>
      </c>
      <c r="D2756" s="1" t="s">
        <v>133</v>
      </c>
      <c r="E2756">
        <v>2023</v>
      </c>
      <c r="F2756" s="1" t="s">
        <v>1917</v>
      </c>
      <c r="G2756" s="1" t="s">
        <v>6462</v>
      </c>
      <c r="H2756" s="1" t="s">
        <v>445</v>
      </c>
      <c r="I2756" s="1" t="s">
        <v>6039</v>
      </c>
      <c r="J2756" s="1" t="s">
        <v>51</v>
      </c>
      <c r="K2756" s="3">
        <v>6.73</v>
      </c>
      <c r="L2756">
        <v>1</v>
      </c>
      <c r="M2756" s="3">
        <v>6.73</v>
      </c>
      <c r="N2756" s="1" t="s">
        <v>29</v>
      </c>
      <c r="O2756" s="1" t="s">
        <v>44</v>
      </c>
    </row>
    <row r="2757" spans="1:15" x14ac:dyDescent="0.3">
      <c r="A2757" s="1" t="s">
        <v>6463</v>
      </c>
      <c r="B2757" s="2">
        <v>44971</v>
      </c>
      <c r="C2757" s="1" t="s">
        <v>6671</v>
      </c>
      <c r="D2757" s="1" t="s">
        <v>39</v>
      </c>
      <c r="E2757">
        <v>2023</v>
      </c>
      <c r="F2757" s="1" t="s">
        <v>1188</v>
      </c>
      <c r="G2757" s="1" t="s">
        <v>1189</v>
      </c>
      <c r="H2757" s="1" t="s">
        <v>2595</v>
      </c>
      <c r="I2757" s="1" t="s">
        <v>2596</v>
      </c>
      <c r="J2757" s="1" t="s">
        <v>20</v>
      </c>
      <c r="K2757" s="3">
        <v>16.05</v>
      </c>
      <c r="L2757">
        <v>2</v>
      </c>
      <c r="M2757" s="3">
        <v>32.1</v>
      </c>
      <c r="N2757" s="1" t="s">
        <v>6669</v>
      </c>
      <c r="O2757" s="1" t="s">
        <v>95</v>
      </c>
    </row>
    <row r="2758" spans="1:15" x14ac:dyDescent="0.3">
      <c r="A2758" s="1" t="s">
        <v>6464</v>
      </c>
      <c r="B2758" s="2">
        <v>45804</v>
      </c>
      <c r="C2758" s="1" t="s">
        <v>6671</v>
      </c>
      <c r="D2758" s="1" t="s">
        <v>46</v>
      </c>
      <c r="E2758">
        <v>2025</v>
      </c>
      <c r="F2758" s="1" t="s">
        <v>2277</v>
      </c>
      <c r="G2758" s="1" t="s">
        <v>5039</v>
      </c>
      <c r="H2758" s="1" t="s">
        <v>3377</v>
      </c>
      <c r="I2758" s="1" t="s">
        <v>3378</v>
      </c>
      <c r="J2758" s="1" t="s">
        <v>20</v>
      </c>
      <c r="K2758" s="3">
        <v>34.36</v>
      </c>
      <c r="L2758">
        <v>2</v>
      </c>
      <c r="M2758" s="3">
        <v>68.72</v>
      </c>
      <c r="N2758" s="1" t="s">
        <v>21</v>
      </c>
      <c r="O2758" s="1" t="s">
        <v>22</v>
      </c>
    </row>
    <row r="2759" spans="1:15" x14ac:dyDescent="0.3">
      <c r="A2759" s="1" t="s">
        <v>6465</v>
      </c>
      <c r="B2759" s="2">
        <v>45381</v>
      </c>
      <c r="C2759" s="1" t="s">
        <v>6673</v>
      </c>
      <c r="D2759" s="1" t="s">
        <v>15</v>
      </c>
      <c r="E2759">
        <v>2024</v>
      </c>
      <c r="F2759" s="1" t="s">
        <v>285</v>
      </c>
      <c r="G2759" s="1" t="s">
        <v>1922</v>
      </c>
      <c r="H2759" s="1" t="s">
        <v>508</v>
      </c>
      <c r="I2759" s="1" t="s">
        <v>509</v>
      </c>
      <c r="J2759" s="1" t="s">
        <v>70</v>
      </c>
      <c r="K2759" s="3">
        <v>22.84</v>
      </c>
      <c r="L2759">
        <v>4</v>
      </c>
      <c r="M2759" s="3">
        <v>91.36</v>
      </c>
      <c r="N2759" s="1" t="s">
        <v>21</v>
      </c>
      <c r="O2759" s="1" t="s">
        <v>37</v>
      </c>
    </row>
    <row r="2760" spans="1:15" x14ac:dyDescent="0.3">
      <c r="A2760" s="1" t="s">
        <v>6466</v>
      </c>
      <c r="B2760" s="2">
        <v>45479</v>
      </c>
      <c r="C2760" s="1" t="s">
        <v>6673</v>
      </c>
      <c r="D2760" s="1" t="s">
        <v>32</v>
      </c>
      <c r="E2760">
        <v>2024</v>
      </c>
      <c r="F2760" s="1" t="s">
        <v>2542</v>
      </c>
      <c r="G2760" s="1" t="s">
        <v>2543</v>
      </c>
      <c r="H2760" s="1" t="s">
        <v>2707</v>
      </c>
      <c r="I2760" s="1" t="s">
        <v>2708</v>
      </c>
      <c r="J2760" s="1" t="s">
        <v>51</v>
      </c>
      <c r="K2760" s="3">
        <v>52.31</v>
      </c>
      <c r="L2760">
        <v>1</v>
      </c>
      <c r="M2760" s="3">
        <v>52.31</v>
      </c>
      <c r="N2760" s="1" t="s">
        <v>6669</v>
      </c>
      <c r="O2760" s="1" t="s">
        <v>37</v>
      </c>
    </row>
    <row r="2761" spans="1:15" x14ac:dyDescent="0.3">
      <c r="A2761" s="1" t="s">
        <v>6467</v>
      </c>
      <c r="B2761" s="2">
        <v>45182</v>
      </c>
      <c r="C2761" s="1" t="s">
        <v>6670</v>
      </c>
      <c r="D2761" s="1" t="s">
        <v>60</v>
      </c>
      <c r="E2761">
        <v>2023</v>
      </c>
      <c r="F2761" s="1" t="s">
        <v>1705</v>
      </c>
      <c r="G2761" s="1" t="s">
        <v>1706</v>
      </c>
      <c r="H2761" s="1" t="s">
        <v>450</v>
      </c>
      <c r="I2761" s="1" t="s">
        <v>1447</v>
      </c>
      <c r="J2761" s="1" t="s">
        <v>87</v>
      </c>
      <c r="K2761" s="3">
        <v>47.27</v>
      </c>
      <c r="L2761">
        <v>3</v>
      </c>
      <c r="M2761" s="3">
        <v>141.81</v>
      </c>
      <c r="N2761" s="1" t="s">
        <v>6669</v>
      </c>
      <c r="O2761" s="1" t="s">
        <v>22</v>
      </c>
    </row>
    <row r="2762" spans="1:15" x14ac:dyDescent="0.3">
      <c r="A2762" s="1" t="s">
        <v>6468</v>
      </c>
      <c r="B2762" s="2">
        <v>45574</v>
      </c>
      <c r="C2762" s="1" t="s">
        <v>6670</v>
      </c>
      <c r="D2762" s="1" t="s">
        <v>133</v>
      </c>
      <c r="E2762">
        <v>2024</v>
      </c>
      <c r="F2762" s="1" t="s">
        <v>2089</v>
      </c>
      <c r="G2762" s="1" t="s">
        <v>2090</v>
      </c>
      <c r="H2762" s="1" t="s">
        <v>540</v>
      </c>
      <c r="I2762" s="1" t="s">
        <v>2857</v>
      </c>
      <c r="J2762" s="1" t="s">
        <v>70</v>
      </c>
      <c r="K2762" s="3">
        <v>48.21</v>
      </c>
      <c r="L2762">
        <v>3</v>
      </c>
      <c r="M2762" s="3">
        <v>144.63</v>
      </c>
      <c r="N2762" s="1" t="s">
        <v>21</v>
      </c>
      <c r="O2762" s="1" t="s">
        <v>44</v>
      </c>
    </row>
    <row r="2763" spans="1:15" x14ac:dyDescent="0.3">
      <c r="A2763" s="1" t="s">
        <v>6469</v>
      </c>
      <c r="B2763" s="2">
        <v>45509</v>
      </c>
      <c r="C2763" s="1" t="s">
        <v>6667</v>
      </c>
      <c r="D2763" s="1" t="s">
        <v>90</v>
      </c>
      <c r="E2763">
        <v>2024</v>
      </c>
      <c r="F2763" s="1" t="s">
        <v>1588</v>
      </c>
      <c r="G2763" s="1" t="s">
        <v>4732</v>
      </c>
      <c r="H2763" s="1" t="s">
        <v>1707</v>
      </c>
      <c r="I2763" s="1" t="s">
        <v>1708</v>
      </c>
      <c r="J2763" s="1" t="s">
        <v>20</v>
      </c>
      <c r="K2763" s="3">
        <v>30.83</v>
      </c>
      <c r="L2763">
        <v>5</v>
      </c>
      <c r="M2763" s="3">
        <v>154.15</v>
      </c>
      <c r="N2763" s="1" t="s">
        <v>88</v>
      </c>
      <c r="O2763" s="1" t="s">
        <v>30</v>
      </c>
    </row>
    <row r="2764" spans="1:15" x14ac:dyDescent="0.3">
      <c r="A2764" s="1" t="s">
        <v>6470</v>
      </c>
      <c r="B2764" s="2">
        <v>45020</v>
      </c>
      <c r="C2764" s="1" t="s">
        <v>6671</v>
      </c>
      <c r="D2764" s="1" t="s">
        <v>82</v>
      </c>
      <c r="E2764">
        <v>2023</v>
      </c>
      <c r="F2764" s="1" t="s">
        <v>3072</v>
      </c>
      <c r="G2764" s="1" t="s">
        <v>6471</v>
      </c>
      <c r="H2764" s="1" t="s">
        <v>3267</v>
      </c>
      <c r="I2764" s="1" t="s">
        <v>3268</v>
      </c>
      <c r="J2764" s="1" t="s">
        <v>20</v>
      </c>
      <c r="K2764" s="3">
        <v>15.78</v>
      </c>
      <c r="L2764">
        <v>1</v>
      </c>
      <c r="M2764" s="3">
        <v>15.78</v>
      </c>
      <c r="N2764" s="1" t="s">
        <v>88</v>
      </c>
      <c r="O2764" s="1" t="s">
        <v>22</v>
      </c>
    </row>
    <row r="2765" spans="1:15" x14ac:dyDescent="0.3">
      <c r="A2765" s="1" t="s">
        <v>6472</v>
      </c>
      <c r="B2765" s="2">
        <v>45045</v>
      </c>
      <c r="C2765" s="1" t="s">
        <v>6673</v>
      </c>
      <c r="D2765" s="1" t="s">
        <v>82</v>
      </c>
      <c r="E2765">
        <v>2023</v>
      </c>
      <c r="F2765" s="1" t="s">
        <v>2399</v>
      </c>
      <c r="G2765" s="1" t="s">
        <v>2724</v>
      </c>
      <c r="H2765" s="1" t="s">
        <v>1812</v>
      </c>
      <c r="I2765" s="1" t="s">
        <v>1813</v>
      </c>
      <c r="J2765" s="1" t="s">
        <v>87</v>
      </c>
      <c r="K2765" s="3">
        <v>46.38</v>
      </c>
      <c r="L2765">
        <v>1</v>
      </c>
      <c r="M2765" s="3">
        <v>46.38</v>
      </c>
      <c r="N2765" s="1" t="s">
        <v>88</v>
      </c>
      <c r="O2765" s="1" t="s">
        <v>52</v>
      </c>
    </row>
    <row r="2766" spans="1:15" x14ac:dyDescent="0.3">
      <c r="A2766" s="1" t="s">
        <v>6473</v>
      </c>
      <c r="B2766" s="2">
        <v>44947</v>
      </c>
      <c r="C2766" s="1" t="s">
        <v>6673</v>
      </c>
      <c r="D2766" s="1" t="s">
        <v>210</v>
      </c>
      <c r="E2766">
        <v>2023</v>
      </c>
      <c r="F2766" s="1" t="s">
        <v>3885</v>
      </c>
      <c r="G2766" s="1" t="s">
        <v>4758</v>
      </c>
      <c r="H2766" s="1" t="s">
        <v>5896</v>
      </c>
      <c r="I2766" s="1" t="s">
        <v>5897</v>
      </c>
      <c r="J2766" s="1" t="s">
        <v>87</v>
      </c>
      <c r="K2766" s="3">
        <v>38.299999999999997</v>
      </c>
      <c r="L2766">
        <v>2</v>
      </c>
      <c r="M2766" s="3">
        <v>76.599999999999994</v>
      </c>
      <c r="N2766" s="1" t="s">
        <v>6669</v>
      </c>
      <c r="O2766" s="1" t="s">
        <v>95</v>
      </c>
    </row>
    <row r="2767" spans="1:15" x14ac:dyDescent="0.3">
      <c r="A2767" s="1" t="s">
        <v>6474</v>
      </c>
      <c r="B2767" s="2">
        <v>45301</v>
      </c>
      <c r="C2767" s="1" t="s">
        <v>6670</v>
      </c>
      <c r="D2767" s="1" t="s">
        <v>210</v>
      </c>
      <c r="E2767">
        <v>2024</v>
      </c>
      <c r="F2767" s="1" t="s">
        <v>396</v>
      </c>
      <c r="G2767" s="1" t="s">
        <v>397</v>
      </c>
      <c r="H2767" s="1" t="s">
        <v>478</v>
      </c>
      <c r="I2767" s="1" t="s">
        <v>3704</v>
      </c>
      <c r="J2767" s="1" t="s">
        <v>70</v>
      </c>
      <c r="K2767" s="3">
        <v>13.58</v>
      </c>
      <c r="L2767">
        <v>2</v>
      </c>
      <c r="M2767" s="3">
        <v>27.16</v>
      </c>
      <c r="N2767" s="1" t="s">
        <v>29</v>
      </c>
      <c r="O2767" s="1" t="s">
        <v>193</v>
      </c>
    </row>
    <row r="2768" spans="1:15" x14ac:dyDescent="0.3">
      <c r="A2768" s="1" t="s">
        <v>6475</v>
      </c>
      <c r="B2768" s="2">
        <v>45156</v>
      </c>
      <c r="C2768" s="1" t="s">
        <v>6668</v>
      </c>
      <c r="D2768" s="1" t="s">
        <v>90</v>
      </c>
      <c r="E2768">
        <v>2023</v>
      </c>
      <c r="F2768" s="1" t="s">
        <v>616</v>
      </c>
      <c r="G2768" s="1" t="s">
        <v>3996</v>
      </c>
      <c r="H2768" s="1" t="s">
        <v>141</v>
      </c>
      <c r="I2768" s="1" t="s">
        <v>142</v>
      </c>
      <c r="J2768" s="1" t="s">
        <v>20</v>
      </c>
      <c r="K2768" s="3">
        <v>38.57</v>
      </c>
      <c r="L2768">
        <v>3</v>
      </c>
      <c r="M2768" s="3">
        <v>115.71</v>
      </c>
      <c r="N2768" s="1" t="s">
        <v>21</v>
      </c>
      <c r="O2768" s="1" t="s">
        <v>37</v>
      </c>
    </row>
    <row r="2769" spans="1:15" x14ac:dyDescent="0.3">
      <c r="A2769" s="1" t="s">
        <v>6476</v>
      </c>
      <c r="B2769" s="2">
        <v>45364</v>
      </c>
      <c r="C2769" s="1" t="s">
        <v>6670</v>
      </c>
      <c r="D2769" s="1" t="s">
        <v>15</v>
      </c>
      <c r="E2769">
        <v>2024</v>
      </c>
      <c r="F2769" s="1" t="s">
        <v>184</v>
      </c>
      <c r="G2769" s="1" t="s">
        <v>185</v>
      </c>
      <c r="H2769" s="1" t="s">
        <v>4636</v>
      </c>
      <c r="I2769" s="1" t="s">
        <v>4637</v>
      </c>
      <c r="J2769" s="1" t="s">
        <v>20</v>
      </c>
      <c r="K2769" s="3">
        <v>8.9</v>
      </c>
      <c r="L2769">
        <v>3</v>
      </c>
      <c r="M2769" s="3">
        <v>26.7</v>
      </c>
      <c r="N2769" s="1" t="s">
        <v>21</v>
      </c>
      <c r="O2769" s="1" t="s">
        <v>44</v>
      </c>
    </row>
    <row r="2770" spans="1:15" x14ac:dyDescent="0.3">
      <c r="A2770" s="1" t="s">
        <v>6477</v>
      </c>
      <c r="B2770" s="2">
        <v>45543</v>
      </c>
      <c r="C2770" s="1" t="s">
        <v>6666</v>
      </c>
      <c r="D2770" s="1" t="s">
        <v>60</v>
      </c>
      <c r="E2770">
        <v>2024</v>
      </c>
      <c r="F2770" s="1" t="s">
        <v>1203</v>
      </c>
      <c r="G2770" s="1" t="s">
        <v>1204</v>
      </c>
      <c r="H2770" s="1" t="s">
        <v>1158</v>
      </c>
      <c r="I2770" s="1" t="s">
        <v>3448</v>
      </c>
      <c r="J2770" s="1" t="s">
        <v>70</v>
      </c>
      <c r="K2770" s="3">
        <v>20.83</v>
      </c>
      <c r="L2770">
        <v>2</v>
      </c>
      <c r="M2770" s="3">
        <v>41.66</v>
      </c>
      <c r="N2770" s="1" t="s">
        <v>6669</v>
      </c>
      <c r="O2770" s="1" t="s">
        <v>37</v>
      </c>
    </row>
    <row r="2771" spans="1:15" x14ac:dyDescent="0.3">
      <c r="A2771" s="1" t="s">
        <v>6478</v>
      </c>
      <c r="B2771" s="2">
        <v>44951</v>
      </c>
      <c r="C2771" s="1" t="s">
        <v>6670</v>
      </c>
      <c r="D2771" s="1" t="s">
        <v>210</v>
      </c>
      <c r="E2771">
        <v>2023</v>
      </c>
      <c r="F2771" s="1" t="s">
        <v>3350</v>
      </c>
      <c r="G2771" s="1" t="s">
        <v>6479</v>
      </c>
      <c r="H2771" s="1" t="s">
        <v>2319</v>
      </c>
      <c r="I2771" s="1" t="s">
        <v>2332</v>
      </c>
      <c r="J2771" s="1" t="s">
        <v>70</v>
      </c>
      <c r="K2771" s="3">
        <v>38.25</v>
      </c>
      <c r="L2771">
        <v>1</v>
      </c>
      <c r="M2771" s="3">
        <v>38.25</v>
      </c>
      <c r="N2771" s="1" t="s">
        <v>29</v>
      </c>
      <c r="O2771" s="1" t="s">
        <v>30</v>
      </c>
    </row>
    <row r="2772" spans="1:15" x14ac:dyDescent="0.3">
      <c r="A2772" s="1" t="s">
        <v>6480</v>
      </c>
      <c r="B2772" s="2">
        <v>44896</v>
      </c>
      <c r="C2772" s="1" t="s">
        <v>6672</v>
      </c>
      <c r="D2772" s="1" t="s">
        <v>107</v>
      </c>
      <c r="E2772">
        <v>2022</v>
      </c>
      <c r="F2772" s="1" t="s">
        <v>1413</v>
      </c>
      <c r="G2772" s="1" t="s">
        <v>5463</v>
      </c>
      <c r="H2772" s="1" t="s">
        <v>3733</v>
      </c>
      <c r="I2772" s="1" t="s">
        <v>3734</v>
      </c>
      <c r="J2772" s="1" t="s">
        <v>20</v>
      </c>
      <c r="K2772" s="3">
        <v>16.37</v>
      </c>
      <c r="L2772">
        <v>2</v>
      </c>
      <c r="M2772" s="3">
        <v>32.74</v>
      </c>
      <c r="N2772" s="1" t="s">
        <v>6669</v>
      </c>
      <c r="O2772" s="1" t="s">
        <v>44</v>
      </c>
    </row>
    <row r="2773" spans="1:15" x14ac:dyDescent="0.3">
      <c r="A2773" s="1" t="s">
        <v>6481</v>
      </c>
      <c r="B2773" s="2">
        <v>45335</v>
      </c>
      <c r="C2773" s="1" t="s">
        <v>6671</v>
      </c>
      <c r="D2773" s="1" t="s">
        <v>39</v>
      </c>
      <c r="E2773">
        <v>2024</v>
      </c>
      <c r="F2773" s="1" t="s">
        <v>3490</v>
      </c>
      <c r="G2773" s="1" t="s">
        <v>3491</v>
      </c>
      <c r="H2773" s="1" t="s">
        <v>445</v>
      </c>
      <c r="I2773" s="1" t="s">
        <v>446</v>
      </c>
      <c r="J2773" s="1" t="s">
        <v>70</v>
      </c>
      <c r="K2773" s="3">
        <v>35.92</v>
      </c>
      <c r="L2773">
        <v>1</v>
      </c>
      <c r="M2773" s="3">
        <v>35.92</v>
      </c>
      <c r="N2773" s="1" t="s">
        <v>21</v>
      </c>
      <c r="O2773" s="1" t="s">
        <v>22</v>
      </c>
    </row>
    <row r="2774" spans="1:15" x14ac:dyDescent="0.3">
      <c r="A2774" s="1" t="s">
        <v>6482</v>
      </c>
      <c r="B2774" s="2">
        <v>45139</v>
      </c>
      <c r="C2774" s="1" t="s">
        <v>6671</v>
      </c>
      <c r="D2774" s="1" t="s">
        <v>90</v>
      </c>
      <c r="E2774">
        <v>2023</v>
      </c>
      <c r="F2774" s="1" t="s">
        <v>6198</v>
      </c>
      <c r="G2774" s="1" t="s">
        <v>6199</v>
      </c>
      <c r="H2774" s="1" t="s">
        <v>4474</v>
      </c>
      <c r="I2774" s="1" t="s">
        <v>4475</v>
      </c>
      <c r="J2774" s="1" t="s">
        <v>20</v>
      </c>
      <c r="K2774" s="3">
        <v>19.100000000000001</v>
      </c>
      <c r="L2774">
        <v>2</v>
      </c>
      <c r="M2774" s="3">
        <v>38.200000000000003</v>
      </c>
      <c r="N2774" s="1" t="s">
        <v>21</v>
      </c>
      <c r="O2774" s="1" t="s">
        <v>44</v>
      </c>
    </row>
    <row r="2775" spans="1:15" x14ac:dyDescent="0.3">
      <c r="A2775" s="1" t="s">
        <v>6483</v>
      </c>
      <c r="B2775" s="2">
        <v>45350</v>
      </c>
      <c r="C2775" s="1" t="s">
        <v>6670</v>
      </c>
      <c r="D2775" s="1" t="s">
        <v>39</v>
      </c>
      <c r="E2775">
        <v>2024</v>
      </c>
      <c r="F2775" s="1" t="s">
        <v>2281</v>
      </c>
      <c r="G2775" s="1" t="s">
        <v>2282</v>
      </c>
      <c r="H2775" s="1" t="s">
        <v>6459</v>
      </c>
      <c r="I2775" s="1" t="s">
        <v>6484</v>
      </c>
      <c r="J2775" s="1" t="s">
        <v>70</v>
      </c>
      <c r="K2775" s="3">
        <v>29.11</v>
      </c>
      <c r="L2775">
        <v>4</v>
      </c>
      <c r="M2775" s="3">
        <v>116.44</v>
      </c>
      <c r="N2775" s="1" t="s">
        <v>29</v>
      </c>
      <c r="O2775" s="1" t="s">
        <v>44</v>
      </c>
    </row>
    <row r="2776" spans="1:15" x14ac:dyDescent="0.3">
      <c r="A2776" s="1" t="s">
        <v>6485</v>
      </c>
      <c r="B2776" s="2">
        <v>45303</v>
      </c>
      <c r="C2776" s="1" t="s">
        <v>6668</v>
      </c>
      <c r="D2776" s="1" t="s">
        <v>210</v>
      </c>
      <c r="E2776">
        <v>2024</v>
      </c>
      <c r="F2776" s="1" t="s">
        <v>2884</v>
      </c>
      <c r="G2776" s="1" t="s">
        <v>3870</v>
      </c>
      <c r="H2776" s="1" t="s">
        <v>3687</v>
      </c>
      <c r="I2776" s="1" t="s">
        <v>5543</v>
      </c>
      <c r="J2776" s="1" t="s">
        <v>51</v>
      </c>
      <c r="K2776" s="3">
        <v>18.649999999999999</v>
      </c>
      <c r="L2776">
        <v>5</v>
      </c>
      <c r="M2776" s="3">
        <v>93.25</v>
      </c>
      <c r="N2776" s="1" t="s">
        <v>21</v>
      </c>
      <c r="O2776" s="1" t="s">
        <v>22</v>
      </c>
    </row>
    <row r="2777" spans="1:15" x14ac:dyDescent="0.3">
      <c r="A2777" s="1" t="s">
        <v>6486</v>
      </c>
      <c r="B2777" s="2">
        <v>45506</v>
      </c>
      <c r="C2777" s="1" t="s">
        <v>6668</v>
      </c>
      <c r="D2777" s="1" t="s">
        <v>90</v>
      </c>
      <c r="E2777">
        <v>2024</v>
      </c>
      <c r="F2777" s="1" t="s">
        <v>1917</v>
      </c>
      <c r="G2777" s="1" t="s">
        <v>6462</v>
      </c>
      <c r="H2777" s="1" t="s">
        <v>588</v>
      </c>
      <c r="I2777" s="1" t="s">
        <v>1744</v>
      </c>
      <c r="J2777" s="1" t="s">
        <v>20</v>
      </c>
      <c r="K2777" s="3">
        <v>43.32</v>
      </c>
      <c r="L2777">
        <v>1</v>
      </c>
      <c r="M2777" s="3">
        <v>43.32</v>
      </c>
      <c r="N2777" s="1" t="s">
        <v>21</v>
      </c>
      <c r="O2777" s="1" t="s">
        <v>44</v>
      </c>
    </row>
    <row r="2778" spans="1:15" x14ac:dyDescent="0.3">
      <c r="A2778" s="1" t="s">
        <v>6487</v>
      </c>
      <c r="B2778" s="2">
        <v>45158</v>
      </c>
      <c r="C2778" s="1" t="s">
        <v>6666</v>
      </c>
      <c r="D2778" s="1" t="s">
        <v>90</v>
      </c>
      <c r="E2778">
        <v>2023</v>
      </c>
      <c r="F2778" s="1" t="s">
        <v>463</v>
      </c>
      <c r="G2778" s="1" t="s">
        <v>5354</v>
      </c>
      <c r="H2778" s="1" t="s">
        <v>478</v>
      </c>
      <c r="I2778" s="1" t="s">
        <v>3704</v>
      </c>
      <c r="J2778" s="1" t="s">
        <v>20</v>
      </c>
      <c r="K2778" s="3">
        <v>12.84</v>
      </c>
      <c r="L2778">
        <v>3</v>
      </c>
      <c r="M2778" s="3">
        <v>38.520000000000003</v>
      </c>
      <c r="N2778" s="1" t="s">
        <v>29</v>
      </c>
      <c r="O2778" s="1" t="s">
        <v>193</v>
      </c>
    </row>
    <row r="2779" spans="1:15" x14ac:dyDescent="0.3">
      <c r="A2779" s="1" t="s">
        <v>6488</v>
      </c>
      <c r="B2779" s="2">
        <v>45351</v>
      </c>
      <c r="C2779" s="1" t="s">
        <v>6672</v>
      </c>
      <c r="D2779" s="1" t="s">
        <v>39</v>
      </c>
      <c r="E2779">
        <v>2024</v>
      </c>
      <c r="F2779" s="1" t="s">
        <v>1215</v>
      </c>
      <c r="G2779" s="1" t="s">
        <v>1977</v>
      </c>
      <c r="H2779" s="1" t="s">
        <v>3299</v>
      </c>
      <c r="I2779" s="1" t="s">
        <v>3300</v>
      </c>
      <c r="J2779" s="1" t="s">
        <v>51</v>
      </c>
      <c r="K2779" s="3">
        <v>14.75</v>
      </c>
      <c r="L2779">
        <v>2</v>
      </c>
      <c r="M2779" s="3">
        <v>29.5</v>
      </c>
      <c r="N2779" s="1" t="s">
        <v>21</v>
      </c>
      <c r="O2779" s="1" t="s">
        <v>30</v>
      </c>
    </row>
    <row r="2780" spans="1:15" x14ac:dyDescent="0.3">
      <c r="A2780" s="1" t="s">
        <v>6489</v>
      </c>
      <c r="B2780" s="2">
        <v>45697</v>
      </c>
      <c r="C2780" s="1" t="s">
        <v>6666</v>
      </c>
      <c r="D2780" s="1" t="s">
        <v>39</v>
      </c>
      <c r="E2780">
        <v>2025</v>
      </c>
      <c r="F2780" s="1" t="s">
        <v>2875</v>
      </c>
      <c r="G2780" s="1" t="s">
        <v>4791</v>
      </c>
      <c r="H2780" s="1" t="s">
        <v>767</v>
      </c>
      <c r="I2780" s="1" t="s">
        <v>1017</v>
      </c>
      <c r="J2780" s="1" t="s">
        <v>87</v>
      </c>
      <c r="K2780" s="3">
        <v>30.52</v>
      </c>
      <c r="L2780">
        <v>1</v>
      </c>
      <c r="M2780" s="3">
        <v>30.52</v>
      </c>
      <c r="N2780" s="1" t="s">
        <v>21</v>
      </c>
      <c r="O2780" s="1" t="s">
        <v>95</v>
      </c>
    </row>
    <row r="2781" spans="1:15" x14ac:dyDescent="0.3">
      <c r="A2781" s="1" t="s">
        <v>6490</v>
      </c>
      <c r="B2781" s="2">
        <v>45257</v>
      </c>
      <c r="C2781" s="1" t="s">
        <v>6667</v>
      </c>
      <c r="D2781" s="1" t="s">
        <v>54</v>
      </c>
      <c r="E2781">
        <v>2023</v>
      </c>
      <c r="F2781" s="1" t="s">
        <v>611</v>
      </c>
      <c r="G2781" s="1" t="s">
        <v>6491</v>
      </c>
      <c r="H2781" s="1" t="s">
        <v>6492</v>
      </c>
      <c r="I2781" s="1" t="s">
        <v>6493</v>
      </c>
      <c r="J2781" s="1" t="s">
        <v>51</v>
      </c>
      <c r="K2781" s="3">
        <v>8.32</v>
      </c>
      <c r="L2781">
        <v>3</v>
      </c>
      <c r="M2781" s="3">
        <v>24.96</v>
      </c>
      <c r="N2781" s="1" t="s">
        <v>21</v>
      </c>
      <c r="O2781" s="1" t="s">
        <v>52</v>
      </c>
    </row>
    <row r="2782" spans="1:15" x14ac:dyDescent="0.3">
      <c r="A2782" s="1" t="s">
        <v>6494</v>
      </c>
      <c r="B2782" s="2">
        <v>45198</v>
      </c>
      <c r="C2782" s="1" t="s">
        <v>6668</v>
      </c>
      <c r="D2782" s="1" t="s">
        <v>60</v>
      </c>
      <c r="E2782">
        <v>2023</v>
      </c>
      <c r="F2782" s="1" t="s">
        <v>3632</v>
      </c>
      <c r="G2782" s="1" t="s">
        <v>5682</v>
      </c>
      <c r="H2782" s="1" t="s">
        <v>5215</v>
      </c>
      <c r="I2782" s="1" t="s">
        <v>5216</v>
      </c>
      <c r="J2782" s="1" t="s">
        <v>70</v>
      </c>
      <c r="K2782" s="3">
        <v>29.05</v>
      </c>
      <c r="L2782">
        <v>2</v>
      </c>
      <c r="M2782" s="3">
        <v>58.1</v>
      </c>
      <c r="N2782" s="1" t="s">
        <v>21</v>
      </c>
      <c r="O2782" s="1" t="s">
        <v>44</v>
      </c>
    </row>
    <row r="2783" spans="1:15" x14ac:dyDescent="0.3">
      <c r="A2783" s="1" t="s">
        <v>6495</v>
      </c>
      <c r="B2783" s="2">
        <v>44979</v>
      </c>
      <c r="C2783" s="1" t="s">
        <v>6670</v>
      </c>
      <c r="D2783" s="1" t="s">
        <v>39</v>
      </c>
      <c r="E2783">
        <v>2023</v>
      </c>
      <c r="F2783" s="1" t="s">
        <v>1555</v>
      </c>
      <c r="G2783" s="1" t="s">
        <v>6021</v>
      </c>
      <c r="H2783" s="1" t="s">
        <v>2535</v>
      </c>
      <c r="I2783" s="1" t="s">
        <v>2536</v>
      </c>
      <c r="J2783" s="1" t="s">
        <v>20</v>
      </c>
      <c r="K2783" s="3">
        <v>20.77</v>
      </c>
      <c r="L2783">
        <v>3</v>
      </c>
      <c r="M2783" s="3">
        <v>62.31</v>
      </c>
      <c r="N2783" s="1" t="s">
        <v>21</v>
      </c>
      <c r="O2783" s="1" t="s">
        <v>52</v>
      </c>
    </row>
    <row r="2784" spans="1:15" x14ac:dyDescent="0.3">
      <c r="A2784" s="1" t="s">
        <v>6496</v>
      </c>
      <c r="B2784" s="2">
        <v>44885</v>
      </c>
      <c r="C2784" s="1" t="s">
        <v>6666</v>
      </c>
      <c r="D2784" s="1" t="s">
        <v>54</v>
      </c>
      <c r="E2784">
        <v>2022</v>
      </c>
      <c r="F2784" s="1" t="s">
        <v>1043</v>
      </c>
      <c r="G2784" s="1" t="s">
        <v>2348</v>
      </c>
      <c r="H2784" s="1" t="s">
        <v>4355</v>
      </c>
      <c r="I2784" s="1" t="s">
        <v>4356</v>
      </c>
      <c r="J2784" s="1" t="s">
        <v>70</v>
      </c>
      <c r="K2784" s="3">
        <v>28.33</v>
      </c>
      <c r="L2784">
        <v>5</v>
      </c>
      <c r="M2784" s="3">
        <v>141.65</v>
      </c>
      <c r="N2784" s="1" t="s">
        <v>21</v>
      </c>
      <c r="O2784" s="1" t="s">
        <v>30</v>
      </c>
    </row>
    <row r="2785" spans="1:15" x14ac:dyDescent="0.3">
      <c r="A2785" s="1" t="s">
        <v>6497</v>
      </c>
      <c r="B2785" s="2">
        <v>45464</v>
      </c>
      <c r="C2785" s="1" t="s">
        <v>6668</v>
      </c>
      <c r="D2785" s="1" t="s">
        <v>24</v>
      </c>
      <c r="E2785">
        <v>2024</v>
      </c>
      <c r="F2785" s="1" t="s">
        <v>5741</v>
      </c>
      <c r="G2785" s="1" t="s">
        <v>5742</v>
      </c>
      <c r="H2785" s="1" t="s">
        <v>2678</v>
      </c>
      <c r="I2785" s="1" t="s">
        <v>2679</v>
      </c>
      <c r="J2785" s="1" t="s">
        <v>70</v>
      </c>
      <c r="K2785" s="3">
        <v>46.8</v>
      </c>
      <c r="L2785">
        <v>4</v>
      </c>
      <c r="M2785" s="3">
        <v>187.2</v>
      </c>
      <c r="N2785" s="1" t="s">
        <v>21</v>
      </c>
      <c r="O2785" s="1" t="s">
        <v>95</v>
      </c>
    </row>
    <row r="2786" spans="1:15" x14ac:dyDescent="0.3">
      <c r="A2786" s="1" t="s">
        <v>6498</v>
      </c>
      <c r="B2786" s="2">
        <v>45426</v>
      </c>
      <c r="C2786" s="1" t="s">
        <v>6671</v>
      </c>
      <c r="D2786" s="1" t="s">
        <v>46</v>
      </c>
      <c r="E2786">
        <v>2024</v>
      </c>
      <c r="F2786" s="1" t="s">
        <v>401</v>
      </c>
      <c r="G2786" s="1" t="s">
        <v>2118</v>
      </c>
      <c r="H2786" s="1" t="s">
        <v>2120</v>
      </c>
      <c r="I2786" s="1" t="s">
        <v>4729</v>
      </c>
      <c r="J2786" s="1" t="s">
        <v>51</v>
      </c>
      <c r="K2786" s="3">
        <v>40.880000000000003</v>
      </c>
      <c r="L2786">
        <v>5</v>
      </c>
      <c r="M2786" s="3">
        <v>204.4</v>
      </c>
      <c r="N2786" s="1" t="s">
        <v>29</v>
      </c>
      <c r="O2786" s="1" t="s">
        <v>37</v>
      </c>
    </row>
    <row r="2787" spans="1:15" x14ac:dyDescent="0.3">
      <c r="A2787" s="1" t="s">
        <v>6499</v>
      </c>
      <c r="B2787" s="2">
        <v>45509</v>
      </c>
      <c r="C2787" s="1" t="s">
        <v>6667</v>
      </c>
      <c r="D2787" s="1" t="s">
        <v>90</v>
      </c>
      <c r="E2787">
        <v>2024</v>
      </c>
      <c r="F2787" s="1" t="s">
        <v>2671</v>
      </c>
      <c r="G2787" s="1" t="s">
        <v>6500</v>
      </c>
      <c r="H2787" s="1" t="s">
        <v>806</v>
      </c>
      <c r="I2787" s="1" t="s">
        <v>3717</v>
      </c>
      <c r="J2787" s="1" t="s">
        <v>51</v>
      </c>
      <c r="K2787" s="3">
        <v>7.7</v>
      </c>
      <c r="L2787">
        <v>3</v>
      </c>
      <c r="M2787" s="3">
        <v>23.1</v>
      </c>
      <c r="N2787" s="1" t="s">
        <v>6669</v>
      </c>
      <c r="O2787" s="1" t="s">
        <v>37</v>
      </c>
    </row>
    <row r="2788" spans="1:15" x14ac:dyDescent="0.3">
      <c r="A2788" s="1" t="s">
        <v>6501</v>
      </c>
      <c r="B2788" s="2">
        <v>45347</v>
      </c>
      <c r="C2788" s="1" t="s">
        <v>6666</v>
      </c>
      <c r="D2788" s="1" t="s">
        <v>39</v>
      </c>
      <c r="E2788">
        <v>2024</v>
      </c>
      <c r="F2788" s="1" t="s">
        <v>728</v>
      </c>
      <c r="G2788" s="1" t="s">
        <v>729</v>
      </c>
      <c r="H2788" s="1" t="s">
        <v>375</v>
      </c>
      <c r="I2788" s="1" t="s">
        <v>376</v>
      </c>
      <c r="J2788" s="1" t="s">
        <v>20</v>
      </c>
      <c r="K2788" s="3">
        <v>14.56</v>
      </c>
      <c r="L2788">
        <v>5</v>
      </c>
      <c r="M2788" s="3">
        <v>72.8</v>
      </c>
      <c r="N2788" s="1" t="s">
        <v>21</v>
      </c>
      <c r="O2788" s="1" t="s">
        <v>22</v>
      </c>
    </row>
    <row r="2789" spans="1:15" x14ac:dyDescent="0.3">
      <c r="A2789" s="1" t="s">
        <v>6502</v>
      </c>
      <c r="B2789" s="2">
        <v>45530</v>
      </c>
      <c r="C2789" s="1" t="s">
        <v>6667</v>
      </c>
      <c r="D2789" s="1" t="s">
        <v>90</v>
      </c>
      <c r="E2789">
        <v>2024</v>
      </c>
      <c r="F2789" s="1" t="s">
        <v>2406</v>
      </c>
      <c r="G2789" s="1" t="s">
        <v>2700</v>
      </c>
      <c r="H2789" s="1" t="s">
        <v>3755</v>
      </c>
      <c r="I2789" s="1" t="s">
        <v>3756</v>
      </c>
      <c r="J2789" s="1" t="s">
        <v>87</v>
      </c>
      <c r="K2789" s="3">
        <v>13.37</v>
      </c>
      <c r="L2789">
        <v>1</v>
      </c>
      <c r="M2789" s="3">
        <v>13.37</v>
      </c>
      <c r="N2789" s="1" t="s">
        <v>21</v>
      </c>
      <c r="O2789" s="1" t="s">
        <v>37</v>
      </c>
    </row>
    <row r="2790" spans="1:15" x14ac:dyDescent="0.3">
      <c r="A2790" s="1" t="s">
        <v>6503</v>
      </c>
      <c r="B2790" s="2">
        <v>45094</v>
      </c>
      <c r="C2790" s="1" t="s">
        <v>6673</v>
      </c>
      <c r="D2790" s="1" t="s">
        <v>24</v>
      </c>
      <c r="E2790">
        <v>2023</v>
      </c>
      <c r="F2790" s="1" t="s">
        <v>3475</v>
      </c>
      <c r="G2790" s="1" t="s">
        <v>5277</v>
      </c>
      <c r="H2790" s="1" t="s">
        <v>660</v>
      </c>
      <c r="I2790" s="1" t="s">
        <v>6504</v>
      </c>
      <c r="J2790" s="1" t="s">
        <v>87</v>
      </c>
      <c r="K2790" s="3">
        <v>11.11</v>
      </c>
      <c r="L2790">
        <v>3</v>
      </c>
      <c r="M2790" s="3">
        <v>33.33</v>
      </c>
      <c r="N2790" s="1" t="s">
        <v>88</v>
      </c>
      <c r="O2790" s="1" t="s">
        <v>30</v>
      </c>
    </row>
    <row r="2791" spans="1:15" x14ac:dyDescent="0.3">
      <c r="A2791" s="1" t="s">
        <v>6505</v>
      </c>
      <c r="B2791" s="2">
        <v>44947</v>
      </c>
      <c r="C2791" s="1" t="s">
        <v>6673</v>
      </c>
      <c r="D2791" s="1" t="s">
        <v>210</v>
      </c>
      <c r="E2791">
        <v>2023</v>
      </c>
      <c r="F2791" s="1" t="s">
        <v>378</v>
      </c>
      <c r="G2791" s="1" t="s">
        <v>4712</v>
      </c>
      <c r="H2791" s="1" t="s">
        <v>5854</v>
      </c>
      <c r="I2791" s="1" t="s">
        <v>5855</v>
      </c>
      <c r="J2791" s="1" t="s">
        <v>70</v>
      </c>
      <c r="K2791" s="3">
        <v>7.05</v>
      </c>
      <c r="L2791">
        <v>2</v>
      </c>
      <c r="M2791" s="3">
        <v>14.1</v>
      </c>
      <c r="N2791" s="1" t="s">
        <v>88</v>
      </c>
      <c r="O2791" s="1" t="s">
        <v>52</v>
      </c>
    </row>
    <row r="2792" spans="1:15" x14ac:dyDescent="0.3">
      <c r="A2792" s="1" t="s">
        <v>6506</v>
      </c>
      <c r="B2792" s="2">
        <v>45647</v>
      </c>
      <c r="C2792" s="1" t="s">
        <v>6673</v>
      </c>
      <c r="D2792" s="1" t="s">
        <v>107</v>
      </c>
      <c r="E2792">
        <v>2024</v>
      </c>
      <c r="F2792" s="1" t="s">
        <v>308</v>
      </c>
      <c r="G2792" s="1" t="s">
        <v>6507</v>
      </c>
      <c r="H2792" s="1" t="s">
        <v>1518</v>
      </c>
      <c r="I2792" s="1" t="s">
        <v>1519</v>
      </c>
      <c r="J2792" s="1" t="s">
        <v>87</v>
      </c>
      <c r="K2792" s="3">
        <v>28.91</v>
      </c>
      <c r="L2792">
        <v>3</v>
      </c>
      <c r="M2792" s="3">
        <v>86.73</v>
      </c>
      <c r="N2792" s="1" t="s">
        <v>88</v>
      </c>
      <c r="O2792" s="1" t="s">
        <v>22</v>
      </c>
    </row>
    <row r="2793" spans="1:15" x14ac:dyDescent="0.3">
      <c r="A2793" s="1" t="s">
        <v>6508</v>
      </c>
      <c r="B2793" s="2">
        <v>44997</v>
      </c>
      <c r="C2793" s="1" t="s">
        <v>6666</v>
      </c>
      <c r="D2793" s="1" t="s">
        <v>15</v>
      </c>
      <c r="E2793">
        <v>2023</v>
      </c>
      <c r="F2793" s="1" t="s">
        <v>2227</v>
      </c>
      <c r="G2793" s="1" t="s">
        <v>2228</v>
      </c>
      <c r="H2793" s="1" t="s">
        <v>1580</v>
      </c>
      <c r="I2793" s="1" t="s">
        <v>1581</v>
      </c>
      <c r="J2793" s="1" t="s">
        <v>70</v>
      </c>
      <c r="K2793" s="3">
        <v>39.39</v>
      </c>
      <c r="L2793">
        <v>4</v>
      </c>
      <c r="M2793" s="3">
        <v>157.56</v>
      </c>
      <c r="N2793" s="1" t="s">
        <v>6669</v>
      </c>
      <c r="O2793" s="1" t="s">
        <v>52</v>
      </c>
    </row>
    <row r="2794" spans="1:15" x14ac:dyDescent="0.3">
      <c r="A2794" s="1" t="s">
        <v>6509</v>
      </c>
      <c r="B2794" s="2">
        <v>45180</v>
      </c>
      <c r="C2794" s="1" t="s">
        <v>6667</v>
      </c>
      <c r="D2794" s="1" t="s">
        <v>60</v>
      </c>
      <c r="E2794">
        <v>2023</v>
      </c>
      <c r="F2794" s="1" t="s">
        <v>3446</v>
      </c>
      <c r="G2794" s="1" t="s">
        <v>3447</v>
      </c>
      <c r="H2794" s="1" t="s">
        <v>3116</v>
      </c>
      <c r="I2794" s="1" t="s">
        <v>3117</v>
      </c>
      <c r="J2794" s="1" t="s">
        <v>87</v>
      </c>
      <c r="K2794" s="3">
        <v>24.46</v>
      </c>
      <c r="L2794">
        <v>2</v>
      </c>
      <c r="M2794" s="3">
        <v>48.92</v>
      </c>
      <c r="N2794" s="1" t="s">
        <v>6669</v>
      </c>
      <c r="O2794" s="1" t="s">
        <v>30</v>
      </c>
    </row>
    <row r="2795" spans="1:15" x14ac:dyDescent="0.3">
      <c r="A2795" s="1" t="s">
        <v>6510</v>
      </c>
      <c r="B2795" s="2">
        <v>44861</v>
      </c>
      <c r="C2795" s="1" t="s">
        <v>6672</v>
      </c>
      <c r="D2795" s="1" t="s">
        <v>133</v>
      </c>
      <c r="E2795">
        <v>2022</v>
      </c>
      <c r="F2795" s="1" t="s">
        <v>245</v>
      </c>
      <c r="G2795" s="1" t="s">
        <v>246</v>
      </c>
      <c r="H2795" s="1" t="s">
        <v>93</v>
      </c>
      <c r="I2795" s="1" t="s">
        <v>3844</v>
      </c>
      <c r="J2795" s="1" t="s">
        <v>87</v>
      </c>
      <c r="K2795" s="3">
        <v>39.119999999999997</v>
      </c>
      <c r="L2795">
        <v>3</v>
      </c>
      <c r="M2795" s="3">
        <v>117.36</v>
      </c>
      <c r="N2795" s="1" t="s">
        <v>21</v>
      </c>
      <c r="O2795" s="1" t="s">
        <v>22</v>
      </c>
    </row>
    <row r="2796" spans="1:15" x14ac:dyDescent="0.3">
      <c r="A2796" s="1" t="s">
        <v>6511</v>
      </c>
      <c r="B2796" s="2">
        <v>45408</v>
      </c>
      <c r="C2796" s="1" t="s">
        <v>6668</v>
      </c>
      <c r="D2796" s="1" t="s">
        <v>82</v>
      </c>
      <c r="E2796">
        <v>2024</v>
      </c>
      <c r="F2796" s="1" t="s">
        <v>3605</v>
      </c>
      <c r="G2796" s="1" t="s">
        <v>3606</v>
      </c>
      <c r="H2796" s="1" t="s">
        <v>3253</v>
      </c>
      <c r="I2796" s="1" t="s">
        <v>3254</v>
      </c>
      <c r="J2796" s="1" t="s">
        <v>20</v>
      </c>
      <c r="K2796" s="3">
        <v>22.54</v>
      </c>
      <c r="L2796">
        <v>5</v>
      </c>
      <c r="M2796" s="3">
        <v>112.7</v>
      </c>
      <c r="N2796" s="1" t="s">
        <v>29</v>
      </c>
      <c r="O2796" s="1" t="s">
        <v>37</v>
      </c>
    </row>
    <row r="2797" spans="1:15" x14ac:dyDescent="0.3">
      <c r="A2797" s="1" t="s">
        <v>6512</v>
      </c>
      <c r="B2797" s="2">
        <v>45402</v>
      </c>
      <c r="C2797" s="1" t="s">
        <v>6673</v>
      </c>
      <c r="D2797" s="1" t="s">
        <v>82</v>
      </c>
      <c r="E2797">
        <v>2024</v>
      </c>
      <c r="F2797" s="1" t="s">
        <v>1482</v>
      </c>
      <c r="G2797" s="1" t="s">
        <v>1483</v>
      </c>
      <c r="H2797" s="1" t="s">
        <v>1806</v>
      </c>
      <c r="I2797" s="1" t="s">
        <v>4672</v>
      </c>
      <c r="J2797" s="1" t="s">
        <v>20</v>
      </c>
      <c r="K2797" s="3">
        <v>17.02</v>
      </c>
      <c r="L2797">
        <v>5</v>
      </c>
      <c r="M2797" s="3">
        <v>85.1</v>
      </c>
      <c r="N2797" s="1" t="s">
        <v>21</v>
      </c>
      <c r="O2797" s="1" t="s">
        <v>30</v>
      </c>
    </row>
    <row r="2798" spans="1:15" x14ac:dyDescent="0.3">
      <c r="A2798" s="1" t="s">
        <v>6513</v>
      </c>
      <c r="B2798" s="2">
        <v>45091</v>
      </c>
      <c r="C2798" s="1" t="s">
        <v>6670</v>
      </c>
      <c r="D2798" s="1" t="s">
        <v>24</v>
      </c>
      <c r="E2798">
        <v>2023</v>
      </c>
      <c r="F2798" s="1" t="s">
        <v>898</v>
      </c>
      <c r="G2798" s="1" t="s">
        <v>5508</v>
      </c>
      <c r="H2798" s="1" t="s">
        <v>2174</v>
      </c>
      <c r="I2798" s="1" t="s">
        <v>2573</v>
      </c>
      <c r="J2798" s="1" t="s">
        <v>87</v>
      </c>
      <c r="K2798" s="3">
        <v>28.88</v>
      </c>
      <c r="L2798">
        <v>5</v>
      </c>
      <c r="M2798" s="3">
        <v>144.4</v>
      </c>
      <c r="N2798" s="1" t="s">
        <v>6669</v>
      </c>
      <c r="O2798" s="1" t="s">
        <v>22</v>
      </c>
    </row>
    <row r="2799" spans="1:15" x14ac:dyDescent="0.3">
      <c r="A2799" s="1" t="s">
        <v>6514</v>
      </c>
      <c r="B2799" s="2">
        <v>45269</v>
      </c>
      <c r="C2799" s="1" t="s">
        <v>6673</v>
      </c>
      <c r="D2799" s="1" t="s">
        <v>107</v>
      </c>
      <c r="E2799">
        <v>2023</v>
      </c>
      <c r="F2799" s="1" t="s">
        <v>1035</v>
      </c>
      <c r="G2799" s="1" t="s">
        <v>5130</v>
      </c>
      <c r="H2799" s="1" t="s">
        <v>2093</v>
      </c>
      <c r="I2799" s="1" t="s">
        <v>4881</v>
      </c>
      <c r="J2799" s="1" t="s">
        <v>20</v>
      </c>
      <c r="K2799" s="3">
        <v>10.44</v>
      </c>
      <c r="L2799">
        <v>3</v>
      </c>
      <c r="M2799" s="3">
        <v>31.32</v>
      </c>
      <c r="N2799" s="1" t="s">
        <v>29</v>
      </c>
      <c r="O2799" s="1" t="s">
        <v>22</v>
      </c>
    </row>
    <row r="2800" spans="1:15" x14ac:dyDescent="0.3">
      <c r="A2800" s="1" t="s">
        <v>6515</v>
      </c>
      <c r="B2800" s="2">
        <v>45808</v>
      </c>
      <c r="C2800" s="1" t="s">
        <v>6673</v>
      </c>
      <c r="D2800" s="1" t="s">
        <v>46</v>
      </c>
      <c r="E2800">
        <v>2025</v>
      </c>
      <c r="F2800" s="1" t="s">
        <v>438</v>
      </c>
      <c r="G2800" s="1" t="s">
        <v>439</v>
      </c>
      <c r="H2800" s="1" t="s">
        <v>2792</v>
      </c>
      <c r="I2800" s="1" t="s">
        <v>2793</v>
      </c>
      <c r="J2800" s="1" t="s">
        <v>20</v>
      </c>
      <c r="K2800" s="3">
        <v>19.71</v>
      </c>
      <c r="L2800">
        <v>5</v>
      </c>
      <c r="M2800" s="3">
        <v>98.55</v>
      </c>
      <c r="N2800" s="1" t="s">
        <v>21</v>
      </c>
      <c r="O2800" s="1" t="s">
        <v>30</v>
      </c>
    </row>
    <row r="2801" spans="1:15" x14ac:dyDescent="0.3">
      <c r="A2801" s="1" t="s">
        <v>6516</v>
      </c>
      <c r="B2801" s="2">
        <v>44995</v>
      </c>
      <c r="C2801" s="1" t="s">
        <v>6668</v>
      </c>
      <c r="D2801" s="1" t="s">
        <v>15</v>
      </c>
      <c r="E2801">
        <v>2023</v>
      </c>
      <c r="F2801" s="1" t="s">
        <v>2932</v>
      </c>
      <c r="G2801" s="1" t="s">
        <v>2200</v>
      </c>
      <c r="H2801" s="1" t="s">
        <v>645</v>
      </c>
      <c r="I2801" s="1" t="s">
        <v>646</v>
      </c>
      <c r="J2801" s="1" t="s">
        <v>87</v>
      </c>
      <c r="K2801" s="3">
        <v>39.57</v>
      </c>
      <c r="L2801">
        <v>4</v>
      </c>
      <c r="M2801" s="3">
        <v>158.28</v>
      </c>
      <c r="N2801" s="1" t="s">
        <v>6669</v>
      </c>
      <c r="O2801" s="1" t="s">
        <v>193</v>
      </c>
    </row>
    <row r="2802" spans="1:15" x14ac:dyDescent="0.3">
      <c r="A2802" s="1" t="s">
        <v>6517</v>
      </c>
      <c r="B2802" s="2">
        <v>45122</v>
      </c>
      <c r="C2802" s="1" t="s">
        <v>6673</v>
      </c>
      <c r="D2802" s="1" t="s">
        <v>32</v>
      </c>
      <c r="E2802">
        <v>2023</v>
      </c>
      <c r="F2802" s="1" t="s">
        <v>1275</v>
      </c>
      <c r="G2802" s="1" t="s">
        <v>6154</v>
      </c>
      <c r="H2802" s="1" t="s">
        <v>4266</v>
      </c>
      <c r="I2802" s="1" t="s">
        <v>6196</v>
      </c>
      <c r="J2802" s="1" t="s">
        <v>87</v>
      </c>
      <c r="K2802" s="3">
        <v>40.049999999999997</v>
      </c>
      <c r="L2802">
        <v>4</v>
      </c>
      <c r="M2802" s="3">
        <v>160.19999999999999</v>
      </c>
      <c r="N2802" s="1" t="s">
        <v>29</v>
      </c>
      <c r="O2802" s="1" t="s">
        <v>44</v>
      </c>
    </row>
    <row r="2803" spans="1:15" x14ac:dyDescent="0.3">
      <c r="A2803" s="1" t="s">
        <v>6518</v>
      </c>
      <c r="B2803" s="2">
        <v>44933</v>
      </c>
      <c r="C2803" s="1" t="s">
        <v>6673</v>
      </c>
      <c r="D2803" s="1" t="s">
        <v>210</v>
      </c>
      <c r="E2803">
        <v>2023</v>
      </c>
      <c r="F2803" s="1" t="s">
        <v>6519</v>
      </c>
      <c r="G2803" s="1" t="s">
        <v>6520</v>
      </c>
      <c r="H2803" s="1" t="s">
        <v>3798</v>
      </c>
      <c r="I2803" s="1" t="s">
        <v>6521</v>
      </c>
      <c r="J2803" s="1" t="s">
        <v>20</v>
      </c>
      <c r="K2803" s="3">
        <v>12.67</v>
      </c>
      <c r="L2803">
        <v>1</v>
      </c>
      <c r="M2803" s="3">
        <v>12.67</v>
      </c>
      <c r="N2803" s="1" t="s">
        <v>29</v>
      </c>
      <c r="O2803" s="1" t="s">
        <v>30</v>
      </c>
    </row>
    <row r="2804" spans="1:15" x14ac:dyDescent="0.3">
      <c r="A2804" s="1" t="s">
        <v>6522</v>
      </c>
      <c r="B2804" s="2">
        <v>45811</v>
      </c>
      <c r="C2804" s="1" t="s">
        <v>6671</v>
      </c>
      <c r="D2804" s="1" t="s">
        <v>24</v>
      </c>
      <c r="E2804">
        <v>2025</v>
      </c>
      <c r="F2804" s="1" t="s">
        <v>205</v>
      </c>
      <c r="G2804" s="1" t="s">
        <v>3497</v>
      </c>
      <c r="H2804" s="1" t="s">
        <v>93</v>
      </c>
      <c r="I2804" s="1" t="s">
        <v>315</v>
      </c>
      <c r="J2804" s="1" t="s">
        <v>70</v>
      </c>
      <c r="K2804" s="3">
        <v>12.3</v>
      </c>
      <c r="L2804">
        <v>1</v>
      </c>
      <c r="M2804" s="3">
        <v>12.3</v>
      </c>
      <c r="N2804" s="1" t="s">
        <v>21</v>
      </c>
      <c r="O2804" s="1" t="s">
        <v>95</v>
      </c>
    </row>
    <row r="2805" spans="1:15" x14ac:dyDescent="0.3">
      <c r="A2805" s="1" t="s">
        <v>6523</v>
      </c>
      <c r="B2805" s="2">
        <v>44931</v>
      </c>
      <c r="C2805" s="1" t="s">
        <v>6672</v>
      </c>
      <c r="D2805" s="1" t="s">
        <v>210</v>
      </c>
      <c r="E2805">
        <v>2023</v>
      </c>
      <c r="F2805" s="1" t="s">
        <v>2919</v>
      </c>
      <c r="G2805" s="1" t="s">
        <v>3745</v>
      </c>
      <c r="H2805" s="1" t="s">
        <v>1566</v>
      </c>
      <c r="I2805" s="1" t="s">
        <v>1567</v>
      </c>
      <c r="J2805" s="1" t="s">
        <v>20</v>
      </c>
      <c r="K2805" s="3">
        <v>10.33</v>
      </c>
      <c r="L2805">
        <v>1</v>
      </c>
      <c r="M2805" s="3">
        <v>10.33</v>
      </c>
      <c r="N2805" s="1" t="s">
        <v>21</v>
      </c>
      <c r="O2805" s="1" t="s">
        <v>37</v>
      </c>
    </row>
    <row r="2806" spans="1:15" x14ac:dyDescent="0.3">
      <c r="A2806" s="1" t="s">
        <v>6524</v>
      </c>
      <c r="B2806" s="2">
        <v>45334</v>
      </c>
      <c r="C2806" s="1" t="s">
        <v>6667</v>
      </c>
      <c r="D2806" s="1" t="s">
        <v>39</v>
      </c>
      <c r="E2806">
        <v>2024</v>
      </c>
      <c r="F2806" s="1" t="s">
        <v>2406</v>
      </c>
      <c r="G2806" s="1" t="s">
        <v>3182</v>
      </c>
      <c r="H2806" s="1" t="s">
        <v>247</v>
      </c>
      <c r="I2806" s="1" t="s">
        <v>483</v>
      </c>
      <c r="J2806" s="1" t="s">
        <v>70</v>
      </c>
      <c r="K2806" s="3">
        <v>7.81</v>
      </c>
      <c r="L2806">
        <v>4</v>
      </c>
      <c r="M2806" s="3">
        <v>31.24</v>
      </c>
      <c r="N2806" s="1" t="s">
        <v>6669</v>
      </c>
      <c r="O2806" s="1" t="s">
        <v>193</v>
      </c>
    </row>
    <row r="2807" spans="1:15" x14ac:dyDescent="0.3">
      <c r="A2807" s="1" t="s">
        <v>6525</v>
      </c>
      <c r="B2807" s="2">
        <v>45059</v>
      </c>
      <c r="C2807" s="1" t="s">
        <v>6673</v>
      </c>
      <c r="D2807" s="1" t="s">
        <v>46</v>
      </c>
      <c r="E2807">
        <v>2023</v>
      </c>
      <c r="F2807" s="1" t="s">
        <v>2136</v>
      </c>
      <c r="G2807" s="1" t="s">
        <v>2137</v>
      </c>
      <c r="H2807" s="1" t="s">
        <v>310</v>
      </c>
      <c r="I2807" s="1" t="s">
        <v>744</v>
      </c>
      <c r="J2807" s="1" t="s">
        <v>70</v>
      </c>
      <c r="K2807" s="3">
        <v>26.13</v>
      </c>
      <c r="L2807">
        <v>5</v>
      </c>
      <c r="M2807" s="3">
        <v>130.65</v>
      </c>
      <c r="N2807" s="1" t="s">
        <v>29</v>
      </c>
      <c r="O2807" s="1" t="s">
        <v>44</v>
      </c>
    </row>
    <row r="2808" spans="1:15" x14ac:dyDescent="0.3">
      <c r="A2808" s="1" t="s">
        <v>6526</v>
      </c>
      <c r="B2808" s="2">
        <v>44994</v>
      </c>
      <c r="C2808" s="1" t="s">
        <v>6672</v>
      </c>
      <c r="D2808" s="1" t="s">
        <v>15</v>
      </c>
      <c r="E2808">
        <v>2023</v>
      </c>
      <c r="F2808" s="1" t="s">
        <v>1846</v>
      </c>
      <c r="G2808" s="1" t="s">
        <v>1847</v>
      </c>
      <c r="H2808" s="1" t="s">
        <v>2037</v>
      </c>
      <c r="I2808" s="1" t="s">
        <v>2038</v>
      </c>
      <c r="J2808" s="1" t="s">
        <v>87</v>
      </c>
      <c r="K2808" s="3">
        <v>37.11</v>
      </c>
      <c r="L2808">
        <v>1</v>
      </c>
      <c r="M2808" s="3">
        <v>37.11</v>
      </c>
      <c r="N2808" s="1" t="s">
        <v>6669</v>
      </c>
      <c r="O2808" s="1" t="s">
        <v>44</v>
      </c>
    </row>
    <row r="2809" spans="1:15" x14ac:dyDescent="0.3">
      <c r="A2809" s="1" t="s">
        <v>6527</v>
      </c>
      <c r="B2809" s="2">
        <v>44946</v>
      </c>
      <c r="C2809" s="1" t="s">
        <v>6668</v>
      </c>
      <c r="D2809" s="1" t="s">
        <v>210</v>
      </c>
      <c r="E2809">
        <v>2023</v>
      </c>
      <c r="F2809" s="1" t="s">
        <v>419</v>
      </c>
      <c r="G2809" s="1" t="s">
        <v>2512</v>
      </c>
      <c r="H2809" s="1" t="s">
        <v>2650</v>
      </c>
      <c r="I2809" s="1" t="s">
        <v>2651</v>
      </c>
      <c r="J2809" s="1" t="s">
        <v>70</v>
      </c>
      <c r="K2809" s="3">
        <v>13.43</v>
      </c>
      <c r="L2809">
        <v>5</v>
      </c>
      <c r="M2809" s="3">
        <v>67.150000000000006</v>
      </c>
      <c r="N2809" s="1" t="s">
        <v>21</v>
      </c>
      <c r="O2809" s="1" t="s">
        <v>193</v>
      </c>
    </row>
    <row r="2810" spans="1:15" x14ac:dyDescent="0.3">
      <c r="A2810" s="1" t="s">
        <v>6528</v>
      </c>
      <c r="B2810" s="2">
        <v>45370</v>
      </c>
      <c r="C2810" s="1" t="s">
        <v>6671</v>
      </c>
      <c r="D2810" s="1" t="s">
        <v>15</v>
      </c>
      <c r="E2810">
        <v>2024</v>
      </c>
      <c r="F2810" s="1" t="s">
        <v>3987</v>
      </c>
      <c r="G2810" s="1" t="s">
        <v>4803</v>
      </c>
      <c r="H2810" s="1" t="s">
        <v>2161</v>
      </c>
      <c r="I2810" s="1" t="s">
        <v>2162</v>
      </c>
      <c r="J2810" s="1" t="s">
        <v>70</v>
      </c>
      <c r="K2810" s="3">
        <v>28.29</v>
      </c>
      <c r="L2810">
        <v>2</v>
      </c>
      <c r="M2810" s="3">
        <v>56.58</v>
      </c>
      <c r="N2810" s="1" t="s">
        <v>21</v>
      </c>
      <c r="O2810" s="1" t="s">
        <v>193</v>
      </c>
    </row>
    <row r="2811" spans="1:15" x14ac:dyDescent="0.3">
      <c r="A2811" s="1" t="s">
        <v>6529</v>
      </c>
      <c r="B2811" s="2">
        <v>45712</v>
      </c>
      <c r="C2811" s="1" t="s">
        <v>6667</v>
      </c>
      <c r="D2811" s="1" t="s">
        <v>39</v>
      </c>
      <c r="E2811">
        <v>2025</v>
      </c>
      <c r="F2811" s="1" t="s">
        <v>2180</v>
      </c>
      <c r="G2811" s="1" t="s">
        <v>5839</v>
      </c>
      <c r="H2811" s="1" t="s">
        <v>1024</v>
      </c>
      <c r="I2811" s="1" t="s">
        <v>1904</v>
      </c>
      <c r="J2811" s="1" t="s">
        <v>87</v>
      </c>
      <c r="K2811" s="3">
        <v>28.26</v>
      </c>
      <c r="L2811">
        <v>3</v>
      </c>
      <c r="M2811" s="3">
        <v>84.78</v>
      </c>
      <c r="N2811" s="1" t="s">
        <v>21</v>
      </c>
      <c r="O2811" s="1" t="s">
        <v>22</v>
      </c>
    </row>
    <row r="2812" spans="1:15" x14ac:dyDescent="0.3">
      <c r="A2812" s="1" t="s">
        <v>6530</v>
      </c>
      <c r="B2812" s="2">
        <v>45049</v>
      </c>
      <c r="C2812" s="1" t="s">
        <v>6670</v>
      </c>
      <c r="D2812" s="1" t="s">
        <v>46</v>
      </c>
      <c r="E2812">
        <v>2023</v>
      </c>
      <c r="F2812" s="1" t="s">
        <v>755</v>
      </c>
      <c r="G2812" s="1" t="s">
        <v>756</v>
      </c>
      <c r="H2812" s="1" t="s">
        <v>228</v>
      </c>
      <c r="I2812" s="1" t="s">
        <v>229</v>
      </c>
      <c r="J2812" s="1" t="s">
        <v>70</v>
      </c>
      <c r="K2812" s="3">
        <v>19.89</v>
      </c>
      <c r="L2812">
        <v>2</v>
      </c>
      <c r="M2812" s="3">
        <v>39.78</v>
      </c>
      <c r="N2812" s="1" t="s">
        <v>88</v>
      </c>
      <c r="O2812" s="1" t="s">
        <v>22</v>
      </c>
    </row>
    <row r="2813" spans="1:15" x14ac:dyDescent="0.3">
      <c r="A2813" s="1" t="s">
        <v>6531</v>
      </c>
      <c r="B2813" s="2">
        <v>45403</v>
      </c>
      <c r="C2813" s="1" t="s">
        <v>6666</v>
      </c>
      <c r="D2813" s="1" t="s">
        <v>82</v>
      </c>
      <c r="E2813">
        <v>2024</v>
      </c>
      <c r="F2813" s="1" t="s">
        <v>6532</v>
      </c>
      <c r="G2813" s="1" t="s">
        <v>6533</v>
      </c>
      <c r="H2813" s="1" t="s">
        <v>836</v>
      </c>
      <c r="I2813" s="1" t="s">
        <v>6534</v>
      </c>
      <c r="J2813" s="1" t="s">
        <v>70</v>
      </c>
      <c r="K2813" s="3">
        <v>48.86</v>
      </c>
      <c r="L2813">
        <v>4</v>
      </c>
      <c r="M2813" s="3">
        <v>195.44</v>
      </c>
      <c r="N2813" s="1" t="s">
        <v>88</v>
      </c>
      <c r="O2813" s="1" t="s">
        <v>22</v>
      </c>
    </row>
    <row r="2814" spans="1:15" x14ac:dyDescent="0.3">
      <c r="A2814" s="1" t="s">
        <v>6535</v>
      </c>
      <c r="B2814" s="2">
        <v>45853</v>
      </c>
      <c r="C2814" s="1" t="s">
        <v>6671</v>
      </c>
      <c r="D2814" s="1" t="s">
        <v>32</v>
      </c>
      <c r="E2814">
        <v>2025</v>
      </c>
      <c r="F2814" s="1" t="s">
        <v>1511</v>
      </c>
      <c r="G2814" s="1" t="s">
        <v>1512</v>
      </c>
      <c r="H2814" s="1" t="s">
        <v>282</v>
      </c>
      <c r="I2814" s="1" t="s">
        <v>1577</v>
      </c>
      <c r="J2814" s="1" t="s">
        <v>20</v>
      </c>
      <c r="K2814" s="3">
        <v>28.54</v>
      </c>
      <c r="L2814">
        <v>5</v>
      </c>
      <c r="M2814" s="3">
        <v>142.69999999999999</v>
      </c>
      <c r="N2814" s="1" t="s">
        <v>21</v>
      </c>
      <c r="O2814" s="1" t="s">
        <v>22</v>
      </c>
    </row>
    <row r="2815" spans="1:15" x14ac:dyDescent="0.3">
      <c r="A2815" s="1" t="s">
        <v>6536</v>
      </c>
      <c r="B2815" s="2">
        <v>45057</v>
      </c>
      <c r="C2815" s="1" t="s">
        <v>6672</v>
      </c>
      <c r="D2815" s="1" t="s">
        <v>46</v>
      </c>
      <c r="E2815">
        <v>2023</v>
      </c>
      <c r="F2815" s="1" t="s">
        <v>2932</v>
      </c>
      <c r="G2815" s="1" t="s">
        <v>3406</v>
      </c>
      <c r="H2815" s="1" t="s">
        <v>4166</v>
      </c>
      <c r="I2815" s="1" t="s">
        <v>5567</v>
      </c>
      <c r="J2815" s="1" t="s">
        <v>70</v>
      </c>
      <c r="K2815" s="3">
        <v>18.55</v>
      </c>
      <c r="L2815">
        <v>2</v>
      </c>
      <c r="M2815" s="3">
        <v>37.1</v>
      </c>
      <c r="N2815" s="1" t="s">
        <v>6669</v>
      </c>
      <c r="O2815" s="1" t="s">
        <v>37</v>
      </c>
    </row>
    <row r="2816" spans="1:15" x14ac:dyDescent="0.3">
      <c r="A2816" s="1" t="s">
        <v>6537</v>
      </c>
      <c r="B2816" s="2">
        <v>45535</v>
      </c>
      <c r="C2816" s="1" t="s">
        <v>6673</v>
      </c>
      <c r="D2816" s="1" t="s">
        <v>90</v>
      </c>
      <c r="E2816">
        <v>2024</v>
      </c>
      <c r="F2816" s="1" t="s">
        <v>1917</v>
      </c>
      <c r="G2816" s="1" t="s">
        <v>1918</v>
      </c>
      <c r="H2816" s="1" t="s">
        <v>1530</v>
      </c>
      <c r="I2816" s="1" t="s">
        <v>4424</v>
      </c>
      <c r="J2816" s="1" t="s">
        <v>51</v>
      </c>
      <c r="K2816" s="3">
        <v>52.93</v>
      </c>
      <c r="L2816">
        <v>2</v>
      </c>
      <c r="M2816" s="3">
        <v>105.86</v>
      </c>
      <c r="N2816" s="1" t="s">
        <v>21</v>
      </c>
      <c r="O2816" s="1" t="s">
        <v>30</v>
      </c>
    </row>
    <row r="2817" spans="1:15" x14ac:dyDescent="0.3">
      <c r="A2817" s="1" t="s">
        <v>6538</v>
      </c>
      <c r="B2817" s="2">
        <v>45307</v>
      </c>
      <c r="C2817" s="1" t="s">
        <v>6671</v>
      </c>
      <c r="D2817" s="1" t="s">
        <v>210</v>
      </c>
      <c r="E2817">
        <v>2024</v>
      </c>
      <c r="F2817" s="1" t="s">
        <v>4622</v>
      </c>
      <c r="G2817" s="1" t="s">
        <v>5887</v>
      </c>
      <c r="H2817" s="1" t="s">
        <v>1251</v>
      </c>
      <c r="I2817" s="1" t="s">
        <v>3658</v>
      </c>
      <c r="J2817" s="1" t="s">
        <v>20</v>
      </c>
      <c r="K2817" s="3">
        <v>15.23</v>
      </c>
      <c r="L2817">
        <v>2</v>
      </c>
      <c r="M2817" s="3">
        <v>30.46</v>
      </c>
      <c r="N2817" s="1" t="s">
        <v>21</v>
      </c>
      <c r="O2817" s="1" t="s">
        <v>37</v>
      </c>
    </row>
    <row r="2818" spans="1:15" x14ac:dyDescent="0.3">
      <c r="A2818" s="1" t="s">
        <v>6539</v>
      </c>
      <c r="B2818" s="2">
        <v>45509</v>
      </c>
      <c r="C2818" s="1" t="s">
        <v>6667</v>
      </c>
      <c r="D2818" s="1" t="s">
        <v>90</v>
      </c>
      <c r="E2818">
        <v>2024</v>
      </c>
      <c r="F2818" s="1" t="s">
        <v>3033</v>
      </c>
      <c r="G2818" s="1" t="s">
        <v>3391</v>
      </c>
      <c r="H2818" s="1" t="s">
        <v>3332</v>
      </c>
      <c r="I2818" s="1" t="s">
        <v>3333</v>
      </c>
      <c r="J2818" s="1" t="s">
        <v>20</v>
      </c>
      <c r="K2818" s="3">
        <v>26.55</v>
      </c>
      <c r="L2818">
        <v>1</v>
      </c>
      <c r="M2818" s="3">
        <v>26.55</v>
      </c>
      <c r="N2818" s="1" t="s">
        <v>21</v>
      </c>
      <c r="O2818" s="1" t="s">
        <v>37</v>
      </c>
    </row>
    <row r="2819" spans="1:15" x14ac:dyDescent="0.3">
      <c r="A2819" s="1" t="s">
        <v>6540</v>
      </c>
      <c r="B2819" s="2">
        <v>45574</v>
      </c>
      <c r="C2819" s="1" t="s">
        <v>6670</v>
      </c>
      <c r="D2819" s="1" t="s">
        <v>133</v>
      </c>
      <c r="E2819">
        <v>2024</v>
      </c>
      <c r="F2819" s="1" t="s">
        <v>1971</v>
      </c>
      <c r="G2819" s="1" t="s">
        <v>1972</v>
      </c>
      <c r="H2819" s="1" t="s">
        <v>6541</v>
      </c>
      <c r="I2819" s="1" t="s">
        <v>6542</v>
      </c>
      <c r="J2819" s="1" t="s">
        <v>51</v>
      </c>
      <c r="K2819" s="3">
        <v>26.14</v>
      </c>
      <c r="L2819">
        <v>4</v>
      </c>
      <c r="M2819" s="3">
        <v>104.56</v>
      </c>
      <c r="N2819" s="1" t="s">
        <v>88</v>
      </c>
      <c r="O2819" s="1" t="s">
        <v>37</v>
      </c>
    </row>
    <row r="2820" spans="1:15" x14ac:dyDescent="0.3">
      <c r="A2820" s="1" t="s">
        <v>6543</v>
      </c>
      <c r="B2820" s="2">
        <v>45043</v>
      </c>
      <c r="C2820" s="1" t="s">
        <v>6672</v>
      </c>
      <c r="D2820" s="1" t="s">
        <v>82</v>
      </c>
      <c r="E2820">
        <v>2023</v>
      </c>
      <c r="F2820" s="1" t="s">
        <v>5033</v>
      </c>
      <c r="G2820" s="1" t="s">
        <v>5034</v>
      </c>
      <c r="H2820" s="1" t="s">
        <v>3762</v>
      </c>
      <c r="I2820" s="1" t="s">
        <v>3763</v>
      </c>
      <c r="J2820" s="1" t="s">
        <v>70</v>
      </c>
      <c r="K2820" s="3">
        <v>45.95</v>
      </c>
      <c r="L2820">
        <v>5</v>
      </c>
      <c r="M2820" s="3">
        <v>229.75</v>
      </c>
      <c r="N2820" s="1" t="s">
        <v>29</v>
      </c>
      <c r="O2820" s="1" t="s">
        <v>22</v>
      </c>
    </row>
    <row r="2821" spans="1:15" x14ac:dyDescent="0.3">
      <c r="A2821" s="1" t="s">
        <v>6544</v>
      </c>
      <c r="B2821" s="2">
        <v>45271</v>
      </c>
      <c r="C2821" s="1" t="s">
        <v>6667</v>
      </c>
      <c r="D2821" s="1" t="s">
        <v>107</v>
      </c>
      <c r="E2821">
        <v>2023</v>
      </c>
      <c r="F2821" s="1" t="s">
        <v>476</v>
      </c>
      <c r="G2821" s="1" t="s">
        <v>5256</v>
      </c>
      <c r="H2821" s="1" t="s">
        <v>5223</v>
      </c>
      <c r="I2821" s="1" t="s">
        <v>5224</v>
      </c>
      <c r="J2821" s="1" t="s">
        <v>70</v>
      </c>
      <c r="K2821" s="3">
        <v>27.11</v>
      </c>
      <c r="L2821">
        <v>3</v>
      </c>
      <c r="M2821" s="3">
        <v>81.33</v>
      </c>
      <c r="N2821" s="1" t="s">
        <v>6669</v>
      </c>
      <c r="O2821" s="1" t="s">
        <v>44</v>
      </c>
    </row>
    <row r="2822" spans="1:15" x14ac:dyDescent="0.3">
      <c r="A2822" s="1" t="s">
        <v>6545</v>
      </c>
      <c r="B2822" s="2">
        <v>45434</v>
      </c>
      <c r="C2822" s="1" t="s">
        <v>6670</v>
      </c>
      <c r="D2822" s="1" t="s">
        <v>46</v>
      </c>
      <c r="E2822">
        <v>2024</v>
      </c>
      <c r="F2822" s="1" t="s">
        <v>3881</v>
      </c>
      <c r="G2822" s="1" t="s">
        <v>3882</v>
      </c>
      <c r="H2822" s="1" t="s">
        <v>1080</v>
      </c>
      <c r="I2822" s="1" t="s">
        <v>2343</v>
      </c>
      <c r="J2822" s="1" t="s">
        <v>70</v>
      </c>
      <c r="K2822" s="3">
        <v>45.49</v>
      </c>
      <c r="L2822">
        <v>4</v>
      </c>
      <c r="M2822" s="3">
        <v>181.96</v>
      </c>
      <c r="N2822" s="1" t="s">
        <v>6669</v>
      </c>
      <c r="O2822" s="1" t="s">
        <v>30</v>
      </c>
    </row>
    <row r="2823" spans="1:15" x14ac:dyDescent="0.3">
      <c r="A2823" s="1" t="s">
        <v>6546</v>
      </c>
      <c r="B2823" s="2">
        <v>45867</v>
      </c>
      <c r="C2823" s="1" t="s">
        <v>6671</v>
      </c>
      <c r="D2823" s="1" t="s">
        <v>32</v>
      </c>
      <c r="E2823">
        <v>2025</v>
      </c>
      <c r="F2823" s="1" t="s">
        <v>1002</v>
      </c>
      <c r="G2823" s="1" t="s">
        <v>1003</v>
      </c>
      <c r="H2823" s="1" t="s">
        <v>1021</v>
      </c>
      <c r="I2823" s="1" t="s">
        <v>3154</v>
      </c>
      <c r="J2823" s="1" t="s">
        <v>70</v>
      </c>
      <c r="K2823" s="3">
        <v>14.41</v>
      </c>
      <c r="L2823">
        <v>3</v>
      </c>
      <c r="M2823" s="3">
        <v>43.23</v>
      </c>
      <c r="N2823" s="1" t="s">
        <v>21</v>
      </c>
      <c r="O2823" s="1" t="s">
        <v>44</v>
      </c>
    </row>
    <row r="2824" spans="1:15" x14ac:dyDescent="0.3">
      <c r="A2824" s="1" t="s">
        <v>6547</v>
      </c>
      <c r="B2824" s="2">
        <v>45187</v>
      </c>
      <c r="C2824" s="1" t="s">
        <v>6667</v>
      </c>
      <c r="D2824" s="1" t="s">
        <v>60</v>
      </c>
      <c r="E2824">
        <v>2023</v>
      </c>
      <c r="F2824" s="1" t="s">
        <v>326</v>
      </c>
      <c r="G2824" s="1" t="s">
        <v>1851</v>
      </c>
      <c r="H2824" s="1" t="s">
        <v>623</v>
      </c>
      <c r="I2824" s="1" t="s">
        <v>2232</v>
      </c>
      <c r="J2824" s="1" t="s">
        <v>70</v>
      </c>
      <c r="K2824" s="3">
        <v>13.03</v>
      </c>
      <c r="L2824">
        <v>5</v>
      </c>
      <c r="M2824" s="3">
        <v>65.150000000000006</v>
      </c>
      <c r="N2824" s="1" t="s">
        <v>29</v>
      </c>
      <c r="O2824" s="1" t="s">
        <v>37</v>
      </c>
    </row>
    <row r="2825" spans="1:15" x14ac:dyDescent="0.3">
      <c r="A2825" s="1" t="s">
        <v>6548</v>
      </c>
      <c r="B2825" s="2">
        <v>45306</v>
      </c>
      <c r="C2825" s="1" t="s">
        <v>6667</v>
      </c>
      <c r="D2825" s="1" t="s">
        <v>210</v>
      </c>
      <c r="E2825">
        <v>2024</v>
      </c>
      <c r="F2825" s="1" t="s">
        <v>2828</v>
      </c>
      <c r="G2825" s="1" t="s">
        <v>6147</v>
      </c>
      <c r="H2825" s="1" t="s">
        <v>3505</v>
      </c>
      <c r="I2825" s="1" t="s">
        <v>3862</v>
      </c>
      <c r="J2825" s="1" t="s">
        <v>20</v>
      </c>
      <c r="K2825" s="3">
        <v>6.21</v>
      </c>
      <c r="L2825">
        <v>2</v>
      </c>
      <c r="M2825" s="3">
        <v>12.42</v>
      </c>
      <c r="N2825" s="1" t="s">
        <v>6669</v>
      </c>
      <c r="O2825" s="1" t="s">
        <v>22</v>
      </c>
    </row>
    <row r="2826" spans="1:15" x14ac:dyDescent="0.3">
      <c r="A2826" s="1" t="s">
        <v>6549</v>
      </c>
      <c r="B2826" s="2">
        <v>45614</v>
      </c>
      <c r="C2826" s="1" t="s">
        <v>6667</v>
      </c>
      <c r="D2826" s="1" t="s">
        <v>54</v>
      </c>
      <c r="E2826">
        <v>2024</v>
      </c>
      <c r="F2826" s="1" t="s">
        <v>616</v>
      </c>
      <c r="G2826" s="1" t="s">
        <v>617</v>
      </c>
      <c r="H2826" s="1" t="s">
        <v>389</v>
      </c>
      <c r="I2826" s="1" t="s">
        <v>390</v>
      </c>
      <c r="J2826" s="1" t="s">
        <v>70</v>
      </c>
      <c r="K2826" s="3">
        <v>37.61</v>
      </c>
      <c r="L2826">
        <v>2</v>
      </c>
      <c r="M2826" s="3">
        <v>75.22</v>
      </c>
      <c r="N2826" s="1" t="s">
        <v>21</v>
      </c>
      <c r="O2826" s="1" t="s">
        <v>193</v>
      </c>
    </row>
    <row r="2827" spans="1:15" x14ac:dyDescent="0.3">
      <c r="A2827" s="1" t="s">
        <v>6550</v>
      </c>
      <c r="B2827" s="2">
        <v>45020</v>
      </c>
      <c r="C2827" s="1" t="s">
        <v>6671</v>
      </c>
      <c r="D2827" s="1" t="s">
        <v>82</v>
      </c>
      <c r="E2827">
        <v>2023</v>
      </c>
      <c r="F2827" s="1" t="s">
        <v>1192</v>
      </c>
      <c r="G2827" s="1" t="s">
        <v>1193</v>
      </c>
      <c r="H2827" s="1" t="s">
        <v>4355</v>
      </c>
      <c r="I2827" s="1" t="s">
        <v>4356</v>
      </c>
      <c r="J2827" s="1" t="s">
        <v>20</v>
      </c>
      <c r="K2827" s="3">
        <v>29.78</v>
      </c>
      <c r="L2827">
        <v>3</v>
      </c>
      <c r="M2827" s="3">
        <v>89.34</v>
      </c>
      <c r="N2827" s="1" t="s">
        <v>6669</v>
      </c>
      <c r="O2827" s="1" t="s">
        <v>22</v>
      </c>
    </row>
    <row r="2828" spans="1:15" x14ac:dyDescent="0.3">
      <c r="A2828" s="1" t="s">
        <v>6551</v>
      </c>
      <c r="B2828" s="2">
        <v>45490</v>
      </c>
      <c r="C2828" s="1" t="s">
        <v>6670</v>
      </c>
      <c r="D2828" s="1" t="s">
        <v>32</v>
      </c>
      <c r="E2828">
        <v>2024</v>
      </c>
      <c r="F2828" s="1" t="s">
        <v>742</v>
      </c>
      <c r="G2828" s="1" t="s">
        <v>743</v>
      </c>
      <c r="H2828" s="1" t="s">
        <v>2627</v>
      </c>
      <c r="I2828" s="1" t="s">
        <v>2628</v>
      </c>
      <c r="J2828" s="1" t="s">
        <v>70</v>
      </c>
      <c r="K2828" s="3">
        <v>28.73</v>
      </c>
      <c r="L2828">
        <v>2</v>
      </c>
      <c r="M2828" s="3">
        <v>57.46</v>
      </c>
      <c r="N2828" s="1" t="s">
        <v>88</v>
      </c>
      <c r="O2828" s="1" t="s">
        <v>193</v>
      </c>
    </row>
    <row r="2829" spans="1:15" x14ac:dyDescent="0.3">
      <c r="A2829" s="1" t="s">
        <v>6552</v>
      </c>
      <c r="B2829" s="2">
        <v>44814</v>
      </c>
      <c r="C2829" s="1" t="s">
        <v>6673</v>
      </c>
      <c r="D2829" s="1" t="s">
        <v>60</v>
      </c>
      <c r="E2829">
        <v>2022</v>
      </c>
      <c r="F2829" s="1" t="s">
        <v>1203</v>
      </c>
      <c r="G2829" s="1" t="s">
        <v>3651</v>
      </c>
      <c r="H2829" s="1" t="s">
        <v>197</v>
      </c>
      <c r="I2829" s="1" t="s">
        <v>198</v>
      </c>
      <c r="J2829" s="1" t="s">
        <v>20</v>
      </c>
      <c r="K2829" s="3">
        <v>7.67</v>
      </c>
      <c r="L2829">
        <v>1</v>
      </c>
      <c r="M2829" s="3">
        <v>7.67</v>
      </c>
      <c r="N2829" s="1" t="s">
        <v>6669</v>
      </c>
      <c r="O2829" s="1" t="s">
        <v>95</v>
      </c>
    </row>
    <row r="2830" spans="1:15" x14ac:dyDescent="0.3">
      <c r="A2830" s="1" t="s">
        <v>6553</v>
      </c>
      <c r="B2830" s="2">
        <v>45267</v>
      </c>
      <c r="C2830" s="1" t="s">
        <v>6672</v>
      </c>
      <c r="D2830" s="1" t="s">
        <v>107</v>
      </c>
      <c r="E2830">
        <v>2023</v>
      </c>
      <c r="F2830" s="1" t="s">
        <v>1388</v>
      </c>
      <c r="G2830" s="1" t="s">
        <v>1389</v>
      </c>
      <c r="H2830" s="1" t="s">
        <v>5606</v>
      </c>
      <c r="I2830" s="1" t="s">
        <v>5607</v>
      </c>
      <c r="J2830" s="1" t="s">
        <v>70</v>
      </c>
      <c r="K2830" s="3">
        <v>44.06</v>
      </c>
      <c r="L2830">
        <v>1</v>
      </c>
      <c r="M2830" s="3">
        <v>44.06</v>
      </c>
      <c r="N2830" s="1" t="s">
        <v>6669</v>
      </c>
      <c r="O2830" s="1" t="s">
        <v>95</v>
      </c>
    </row>
    <row r="2831" spans="1:15" x14ac:dyDescent="0.3">
      <c r="A2831" s="1" t="s">
        <v>6554</v>
      </c>
      <c r="B2831" s="2">
        <v>45084</v>
      </c>
      <c r="C2831" s="1" t="s">
        <v>6670</v>
      </c>
      <c r="D2831" s="1" t="s">
        <v>24</v>
      </c>
      <c r="E2831">
        <v>2023</v>
      </c>
      <c r="F2831" s="1" t="s">
        <v>5383</v>
      </c>
      <c r="G2831" s="1" t="s">
        <v>5384</v>
      </c>
      <c r="H2831" s="1" t="s">
        <v>540</v>
      </c>
      <c r="I2831" s="1" t="s">
        <v>541</v>
      </c>
      <c r="J2831" s="1" t="s">
        <v>20</v>
      </c>
      <c r="K2831" s="3">
        <v>29.22</v>
      </c>
      <c r="L2831">
        <v>4</v>
      </c>
      <c r="M2831" s="3">
        <v>116.88</v>
      </c>
      <c r="N2831" s="1" t="s">
        <v>21</v>
      </c>
      <c r="O2831" s="1" t="s">
        <v>37</v>
      </c>
    </row>
    <row r="2832" spans="1:15" x14ac:dyDescent="0.3">
      <c r="A2832" s="1" t="s">
        <v>6555</v>
      </c>
      <c r="B2832" s="2">
        <v>44968</v>
      </c>
      <c r="C2832" s="1" t="s">
        <v>6673</v>
      </c>
      <c r="D2832" s="1" t="s">
        <v>39</v>
      </c>
      <c r="E2832">
        <v>2023</v>
      </c>
      <c r="F2832" s="1" t="s">
        <v>930</v>
      </c>
      <c r="G2832" s="1" t="s">
        <v>931</v>
      </c>
      <c r="H2832" s="1" t="s">
        <v>663</v>
      </c>
      <c r="I2832" s="1" t="s">
        <v>2315</v>
      </c>
      <c r="J2832" s="1" t="s">
        <v>70</v>
      </c>
      <c r="K2832" s="3">
        <v>9.2799999999999994</v>
      </c>
      <c r="L2832">
        <v>5</v>
      </c>
      <c r="M2832" s="3">
        <v>46.4</v>
      </c>
      <c r="N2832" s="1" t="s">
        <v>21</v>
      </c>
      <c r="O2832" s="1" t="s">
        <v>80</v>
      </c>
    </row>
    <row r="2833" spans="1:15" x14ac:dyDescent="0.3">
      <c r="A2833" s="1" t="s">
        <v>6556</v>
      </c>
      <c r="B2833" s="2">
        <v>44943</v>
      </c>
      <c r="C2833" s="1" t="s">
        <v>6671</v>
      </c>
      <c r="D2833" s="1" t="s">
        <v>210</v>
      </c>
      <c r="E2833">
        <v>2023</v>
      </c>
      <c r="F2833" s="1" t="s">
        <v>5089</v>
      </c>
      <c r="G2833" s="1" t="s">
        <v>5660</v>
      </c>
      <c r="H2833" s="1" t="s">
        <v>2359</v>
      </c>
      <c r="I2833" s="1" t="s">
        <v>2408</v>
      </c>
      <c r="J2833" s="1" t="s">
        <v>51</v>
      </c>
      <c r="K2833" s="3">
        <v>19.690000000000001</v>
      </c>
      <c r="L2833">
        <v>2</v>
      </c>
      <c r="M2833" s="3">
        <v>39.380000000000003</v>
      </c>
      <c r="N2833" s="1" t="s">
        <v>6669</v>
      </c>
      <c r="O2833" s="1" t="s">
        <v>37</v>
      </c>
    </row>
    <row r="2834" spans="1:15" x14ac:dyDescent="0.3">
      <c r="A2834" s="1" t="s">
        <v>6557</v>
      </c>
      <c r="B2834" s="2">
        <v>44896</v>
      </c>
      <c r="C2834" s="1" t="s">
        <v>6672</v>
      </c>
      <c r="D2834" s="1" t="s">
        <v>107</v>
      </c>
      <c r="E2834">
        <v>2022</v>
      </c>
      <c r="F2834" s="1" t="s">
        <v>552</v>
      </c>
      <c r="G2834" s="1" t="s">
        <v>5360</v>
      </c>
      <c r="H2834" s="1" t="s">
        <v>1301</v>
      </c>
      <c r="I2834" s="1" t="s">
        <v>1458</v>
      </c>
      <c r="J2834" s="1" t="s">
        <v>20</v>
      </c>
      <c r="K2834" s="3">
        <v>21.62</v>
      </c>
      <c r="L2834">
        <v>5</v>
      </c>
      <c r="M2834" s="3">
        <v>108.1</v>
      </c>
      <c r="N2834" s="1" t="s">
        <v>6669</v>
      </c>
      <c r="O2834" s="1" t="s">
        <v>95</v>
      </c>
    </row>
    <row r="2835" spans="1:15" x14ac:dyDescent="0.3">
      <c r="A2835" s="1" t="s">
        <v>6558</v>
      </c>
      <c r="B2835" s="2">
        <v>45880</v>
      </c>
      <c r="C2835" s="1" t="s">
        <v>6667</v>
      </c>
      <c r="D2835" s="1" t="s">
        <v>90</v>
      </c>
      <c r="E2835">
        <v>2025</v>
      </c>
      <c r="F2835" s="1" t="s">
        <v>1040</v>
      </c>
      <c r="G2835" s="1" t="s">
        <v>3571</v>
      </c>
      <c r="H2835" s="1" t="s">
        <v>2133</v>
      </c>
      <c r="I2835" s="1" t="s">
        <v>2134</v>
      </c>
      <c r="J2835" s="1" t="s">
        <v>87</v>
      </c>
      <c r="K2835" s="3">
        <v>36.31</v>
      </c>
      <c r="L2835">
        <v>1</v>
      </c>
      <c r="M2835" s="3">
        <v>36.31</v>
      </c>
      <c r="N2835" s="1" t="s">
        <v>21</v>
      </c>
      <c r="O2835" s="1" t="s">
        <v>80</v>
      </c>
    </row>
    <row r="2836" spans="1:15" x14ac:dyDescent="0.3">
      <c r="A2836" s="1" t="s">
        <v>6559</v>
      </c>
      <c r="B2836" s="2">
        <v>45237</v>
      </c>
      <c r="C2836" s="1" t="s">
        <v>6671</v>
      </c>
      <c r="D2836" s="1" t="s">
        <v>54</v>
      </c>
      <c r="E2836">
        <v>2023</v>
      </c>
      <c r="F2836" s="1" t="s">
        <v>2644</v>
      </c>
      <c r="G2836" s="1" t="s">
        <v>2645</v>
      </c>
      <c r="H2836" s="1" t="s">
        <v>2290</v>
      </c>
      <c r="I2836" s="1" t="s">
        <v>4985</v>
      </c>
      <c r="J2836" s="1" t="s">
        <v>20</v>
      </c>
      <c r="K2836" s="3">
        <v>43.78</v>
      </c>
      <c r="L2836">
        <v>3</v>
      </c>
      <c r="M2836" s="3">
        <v>131.34</v>
      </c>
      <c r="N2836" s="1" t="s">
        <v>88</v>
      </c>
      <c r="O2836" s="1" t="s">
        <v>193</v>
      </c>
    </row>
    <row r="2837" spans="1:15" x14ac:dyDescent="0.3">
      <c r="A2837" s="1" t="s">
        <v>6560</v>
      </c>
      <c r="B2837" s="2">
        <v>45624</v>
      </c>
      <c r="C2837" s="1" t="s">
        <v>6672</v>
      </c>
      <c r="D2837" s="1" t="s">
        <v>54</v>
      </c>
      <c r="E2837">
        <v>2024</v>
      </c>
      <c r="F2837" s="1" t="s">
        <v>216</v>
      </c>
      <c r="G2837" s="1" t="s">
        <v>3201</v>
      </c>
      <c r="H2837" s="1" t="s">
        <v>430</v>
      </c>
      <c r="I2837" s="1" t="s">
        <v>431</v>
      </c>
      <c r="J2837" s="1" t="s">
        <v>20</v>
      </c>
      <c r="K2837" s="3">
        <v>33.29</v>
      </c>
      <c r="L2837">
        <v>3</v>
      </c>
      <c r="M2837" s="3">
        <v>99.87</v>
      </c>
      <c r="N2837" s="1" t="s">
        <v>6669</v>
      </c>
      <c r="O2837" s="1" t="s">
        <v>30</v>
      </c>
    </row>
    <row r="2838" spans="1:15" x14ac:dyDescent="0.3">
      <c r="A2838" s="1" t="s">
        <v>6561</v>
      </c>
      <c r="B2838" s="2">
        <v>44827</v>
      </c>
      <c r="C2838" s="1" t="s">
        <v>6668</v>
      </c>
      <c r="D2838" s="1" t="s">
        <v>60</v>
      </c>
      <c r="E2838">
        <v>2022</v>
      </c>
      <c r="F2838" s="1" t="s">
        <v>235</v>
      </c>
      <c r="G2838" s="1" t="s">
        <v>877</v>
      </c>
      <c r="H2838" s="1" t="s">
        <v>3565</v>
      </c>
      <c r="I2838" s="1" t="s">
        <v>3566</v>
      </c>
      <c r="J2838" s="1" t="s">
        <v>70</v>
      </c>
      <c r="K2838" s="3">
        <v>25.81</v>
      </c>
      <c r="L2838">
        <v>4</v>
      </c>
      <c r="M2838" s="3">
        <v>103.24</v>
      </c>
      <c r="N2838" s="1" t="s">
        <v>6669</v>
      </c>
      <c r="O2838" s="1" t="s">
        <v>37</v>
      </c>
    </row>
    <row r="2839" spans="1:15" x14ac:dyDescent="0.3">
      <c r="A2839" s="1" t="s">
        <v>6562</v>
      </c>
      <c r="B2839" s="2">
        <v>44838</v>
      </c>
      <c r="C2839" s="1" t="s">
        <v>6671</v>
      </c>
      <c r="D2839" s="1" t="s">
        <v>133</v>
      </c>
      <c r="E2839">
        <v>2022</v>
      </c>
      <c r="F2839" s="1" t="s">
        <v>2149</v>
      </c>
      <c r="G2839" s="1" t="s">
        <v>2444</v>
      </c>
      <c r="H2839" s="1" t="s">
        <v>1530</v>
      </c>
      <c r="I2839" s="1" t="s">
        <v>3608</v>
      </c>
      <c r="J2839" s="1" t="s">
        <v>70</v>
      </c>
      <c r="K2839" s="3">
        <v>37.6</v>
      </c>
      <c r="L2839">
        <v>3</v>
      </c>
      <c r="M2839" s="3">
        <v>112.8</v>
      </c>
      <c r="N2839" s="1" t="s">
        <v>21</v>
      </c>
      <c r="O2839" s="1" t="s">
        <v>30</v>
      </c>
    </row>
    <row r="2840" spans="1:15" x14ac:dyDescent="0.3">
      <c r="A2840" s="1" t="s">
        <v>6563</v>
      </c>
      <c r="B2840" s="2">
        <v>45455</v>
      </c>
      <c r="C2840" s="1" t="s">
        <v>6670</v>
      </c>
      <c r="D2840" s="1" t="s">
        <v>24</v>
      </c>
      <c r="E2840">
        <v>2024</v>
      </c>
      <c r="F2840" s="1" t="s">
        <v>4032</v>
      </c>
      <c r="G2840" s="1" t="s">
        <v>4033</v>
      </c>
      <c r="H2840" s="1" t="s">
        <v>747</v>
      </c>
      <c r="I2840" s="1" t="s">
        <v>748</v>
      </c>
      <c r="J2840" s="1" t="s">
        <v>70</v>
      </c>
      <c r="K2840" s="3">
        <v>12.53</v>
      </c>
      <c r="L2840">
        <v>2</v>
      </c>
      <c r="M2840" s="3">
        <v>25.06</v>
      </c>
      <c r="N2840" s="1" t="s">
        <v>29</v>
      </c>
      <c r="O2840" s="1" t="s">
        <v>193</v>
      </c>
    </row>
    <row r="2841" spans="1:15" x14ac:dyDescent="0.3">
      <c r="A2841" s="1" t="s">
        <v>6564</v>
      </c>
      <c r="B2841" s="2">
        <v>45543</v>
      </c>
      <c r="C2841" s="1" t="s">
        <v>6666</v>
      </c>
      <c r="D2841" s="1" t="s">
        <v>60</v>
      </c>
      <c r="E2841">
        <v>2024</v>
      </c>
      <c r="F2841" s="1" t="s">
        <v>179</v>
      </c>
      <c r="G2841" s="1" t="s">
        <v>180</v>
      </c>
      <c r="H2841" s="1" t="s">
        <v>2246</v>
      </c>
      <c r="I2841" s="1" t="s">
        <v>5791</v>
      </c>
      <c r="J2841" s="1" t="s">
        <v>70</v>
      </c>
      <c r="K2841" s="3">
        <v>16.440000000000001</v>
      </c>
      <c r="L2841">
        <v>2</v>
      </c>
      <c r="M2841" s="3">
        <v>32.880000000000003</v>
      </c>
      <c r="N2841" s="1" t="s">
        <v>29</v>
      </c>
      <c r="O2841" s="1" t="s">
        <v>37</v>
      </c>
    </row>
    <row r="2842" spans="1:15" x14ac:dyDescent="0.3">
      <c r="A2842" s="1" t="s">
        <v>6565</v>
      </c>
      <c r="B2842" s="2">
        <v>44934</v>
      </c>
      <c r="C2842" s="1" t="s">
        <v>6666</v>
      </c>
      <c r="D2842" s="1" t="s">
        <v>210</v>
      </c>
      <c r="E2842">
        <v>2023</v>
      </c>
      <c r="F2842" s="1" t="s">
        <v>1897</v>
      </c>
      <c r="G2842" s="1" t="s">
        <v>1898</v>
      </c>
      <c r="H2842" s="1" t="s">
        <v>1130</v>
      </c>
      <c r="I2842" s="1" t="s">
        <v>5128</v>
      </c>
      <c r="J2842" s="1" t="s">
        <v>51</v>
      </c>
      <c r="K2842" s="3">
        <v>23.35</v>
      </c>
      <c r="L2842">
        <v>4</v>
      </c>
      <c r="M2842" s="3">
        <v>93.4</v>
      </c>
      <c r="N2842" s="1" t="s">
        <v>21</v>
      </c>
      <c r="O2842" s="1" t="s">
        <v>193</v>
      </c>
    </row>
    <row r="2843" spans="1:15" x14ac:dyDescent="0.3">
      <c r="A2843" s="1" t="s">
        <v>6566</v>
      </c>
      <c r="B2843" s="2">
        <v>45302</v>
      </c>
      <c r="C2843" s="1" t="s">
        <v>6672</v>
      </c>
      <c r="D2843" s="1" t="s">
        <v>210</v>
      </c>
      <c r="E2843">
        <v>2024</v>
      </c>
      <c r="F2843" s="1" t="s">
        <v>438</v>
      </c>
      <c r="G2843" s="1" t="s">
        <v>1790</v>
      </c>
      <c r="H2843" s="1" t="s">
        <v>252</v>
      </c>
      <c r="I2843" s="1" t="s">
        <v>253</v>
      </c>
      <c r="J2843" s="1" t="s">
        <v>70</v>
      </c>
      <c r="K2843" s="3">
        <v>31.18</v>
      </c>
      <c r="L2843">
        <v>5</v>
      </c>
      <c r="M2843" s="3">
        <v>155.9</v>
      </c>
      <c r="N2843" s="1" t="s">
        <v>6669</v>
      </c>
      <c r="O2843" s="1" t="s">
        <v>44</v>
      </c>
    </row>
    <row r="2844" spans="1:15" x14ac:dyDescent="0.3">
      <c r="A2844" s="1" t="s">
        <v>6567</v>
      </c>
      <c r="B2844" s="2">
        <v>45699</v>
      </c>
      <c r="C2844" s="1" t="s">
        <v>6671</v>
      </c>
      <c r="D2844" s="1" t="s">
        <v>39</v>
      </c>
      <c r="E2844">
        <v>2025</v>
      </c>
      <c r="F2844" s="1" t="s">
        <v>1176</v>
      </c>
      <c r="G2844" s="1" t="s">
        <v>1177</v>
      </c>
      <c r="H2844" s="1" t="s">
        <v>4233</v>
      </c>
      <c r="I2844" s="1" t="s">
        <v>4234</v>
      </c>
      <c r="J2844" s="1" t="s">
        <v>70</v>
      </c>
      <c r="K2844" s="3">
        <v>22.44</v>
      </c>
      <c r="L2844">
        <v>3</v>
      </c>
      <c r="M2844" s="3">
        <v>67.319999999999993</v>
      </c>
      <c r="N2844" s="1" t="s">
        <v>21</v>
      </c>
      <c r="O2844" s="1" t="s">
        <v>37</v>
      </c>
    </row>
    <row r="2845" spans="1:15" x14ac:dyDescent="0.3">
      <c r="A2845" s="1" t="s">
        <v>6568</v>
      </c>
      <c r="B2845" s="2">
        <v>45626</v>
      </c>
      <c r="C2845" s="1" t="s">
        <v>6673</v>
      </c>
      <c r="D2845" s="1" t="s">
        <v>54</v>
      </c>
      <c r="E2845">
        <v>2024</v>
      </c>
      <c r="F2845" s="1" t="s">
        <v>2089</v>
      </c>
      <c r="G2845" s="1" t="s">
        <v>2649</v>
      </c>
      <c r="H2845" s="1" t="s">
        <v>6387</v>
      </c>
      <c r="I2845" s="1" t="s">
        <v>6388</v>
      </c>
      <c r="J2845" s="1" t="s">
        <v>20</v>
      </c>
      <c r="K2845" s="3">
        <v>56.66</v>
      </c>
      <c r="L2845">
        <v>1</v>
      </c>
      <c r="M2845" s="3">
        <v>56.66</v>
      </c>
      <c r="N2845" s="1" t="s">
        <v>21</v>
      </c>
      <c r="O2845" s="1" t="s">
        <v>95</v>
      </c>
    </row>
    <row r="2846" spans="1:15" x14ac:dyDescent="0.3">
      <c r="A2846" s="1" t="s">
        <v>6569</v>
      </c>
      <c r="B2846" s="2">
        <v>45540</v>
      </c>
      <c r="C2846" s="1" t="s">
        <v>6672</v>
      </c>
      <c r="D2846" s="1" t="s">
        <v>60</v>
      </c>
      <c r="E2846">
        <v>2024</v>
      </c>
      <c r="F2846" s="1" t="s">
        <v>802</v>
      </c>
      <c r="G2846" s="1" t="s">
        <v>803</v>
      </c>
      <c r="H2846" s="1" t="s">
        <v>6570</v>
      </c>
      <c r="I2846" s="1" t="s">
        <v>6571</v>
      </c>
      <c r="J2846" s="1" t="s">
        <v>20</v>
      </c>
      <c r="K2846" s="3">
        <v>12.43</v>
      </c>
      <c r="L2846">
        <v>4</v>
      </c>
      <c r="M2846" s="3">
        <v>49.72</v>
      </c>
      <c r="N2846" s="1" t="s">
        <v>6669</v>
      </c>
      <c r="O2846" s="1" t="s">
        <v>44</v>
      </c>
    </row>
    <row r="2847" spans="1:15" x14ac:dyDescent="0.3">
      <c r="A2847" s="1" t="s">
        <v>6572</v>
      </c>
      <c r="B2847" s="2">
        <v>45059</v>
      </c>
      <c r="C2847" s="1" t="s">
        <v>6673</v>
      </c>
      <c r="D2847" s="1" t="s">
        <v>46</v>
      </c>
      <c r="E2847">
        <v>2023</v>
      </c>
      <c r="F2847" s="1" t="s">
        <v>686</v>
      </c>
      <c r="G2847" s="1" t="s">
        <v>1696</v>
      </c>
      <c r="H2847" s="1" t="s">
        <v>1479</v>
      </c>
      <c r="I2847" s="1" t="s">
        <v>5947</v>
      </c>
      <c r="J2847" s="1" t="s">
        <v>87</v>
      </c>
      <c r="K2847" s="3">
        <v>12.65</v>
      </c>
      <c r="L2847">
        <v>5</v>
      </c>
      <c r="M2847" s="3">
        <v>63.25</v>
      </c>
      <c r="N2847" s="1" t="s">
        <v>21</v>
      </c>
      <c r="O2847" s="1" t="s">
        <v>80</v>
      </c>
    </row>
    <row r="2848" spans="1:15" x14ac:dyDescent="0.3">
      <c r="A2848" s="1" t="s">
        <v>6573</v>
      </c>
      <c r="B2848" s="2">
        <v>45392</v>
      </c>
      <c r="C2848" s="1" t="s">
        <v>6670</v>
      </c>
      <c r="D2848" s="1" t="s">
        <v>82</v>
      </c>
      <c r="E2848">
        <v>2024</v>
      </c>
      <c r="F2848" s="1" t="s">
        <v>1511</v>
      </c>
      <c r="G2848" s="1" t="s">
        <v>1512</v>
      </c>
      <c r="H2848" s="1" t="s">
        <v>292</v>
      </c>
      <c r="I2848" s="1" t="s">
        <v>293</v>
      </c>
      <c r="J2848" s="1" t="s">
        <v>20</v>
      </c>
      <c r="K2848" s="3">
        <v>11.49</v>
      </c>
      <c r="L2848">
        <v>1</v>
      </c>
      <c r="M2848" s="3">
        <v>11.49</v>
      </c>
      <c r="N2848" s="1" t="s">
        <v>29</v>
      </c>
      <c r="O2848" s="1" t="s">
        <v>37</v>
      </c>
    </row>
    <row r="2849" spans="1:15" x14ac:dyDescent="0.3">
      <c r="A2849" s="1" t="s">
        <v>6574</v>
      </c>
      <c r="B2849" s="2">
        <v>45189</v>
      </c>
      <c r="C2849" s="1" t="s">
        <v>6670</v>
      </c>
      <c r="D2849" s="1" t="s">
        <v>60</v>
      </c>
      <c r="E2849">
        <v>2023</v>
      </c>
      <c r="F2849" s="1" t="s">
        <v>611</v>
      </c>
      <c r="G2849" s="1" t="s">
        <v>6575</v>
      </c>
      <c r="H2849" s="1" t="s">
        <v>3638</v>
      </c>
      <c r="I2849" s="1" t="s">
        <v>6576</v>
      </c>
      <c r="J2849" s="1" t="s">
        <v>70</v>
      </c>
      <c r="K2849" s="3">
        <v>33.81</v>
      </c>
      <c r="L2849">
        <v>1</v>
      </c>
      <c r="M2849" s="3">
        <v>33.81</v>
      </c>
      <c r="N2849" s="1" t="s">
        <v>6669</v>
      </c>
      <c r="O2849" s="1" t="s">
        <v>22</v>
      </c>
    </row>
    <row r="2850" spans="1:15" x14ac:dyDescent="0.3">
      <c r="A2850" s="1" t="s">
        <v>6577</v>
      </c>
      <c r="B2850" s="2">
        <v>45882</v>
      </c>
      <c r="C2850" s="1" t="s">
        <v>6670</v>
      </c>
      <c r="D2850" s="1" t="s">
        <v>90</v>
      </c>
      <c r="E2850">
        <v>2025</v>
      </c>
      <c r="F2850" s="1" t="s">
        <v>765</v>
      </c>
      <c r="G2850" s="1" t="s">
        <v>5258</v>
      </c>
      <c r="H2850" s="1" t="s">
        <v>2690</v>
      </c>
      <c r="I2850" s="1" t="s">
        <v>2691</v>
      </c>
      <c r="J2850" s="1" t="s">
        <v>70</v>
      </c>
      <c r="K2850" s="3">
        <v>37.68</v>
      </c>
      <c r="L2850">
        <v>1</v>
      </c>
      <c r="M2850" s="3">
        <v>37.68</v>
      </c>
      <c r="N2850" s="1" t="s">
        <v>21</v>
      </c>
      <c r="O2850" s="1" t="s">
        <v>37</v>
      </c>
    </row>
    <row r="2851" spans="1:15" x14ac:dyDescent="0.3">
      <c r="A2851" s="1" t="s">
        <v>6578</v>
      </c>
      <c r="B2851" s="2">
        <v>45079</v>
      </c>
      <c r="C2851" s="1" t="s">
        <v>6668</v>
      </c>
      <c r="D2851" s="1" t="s">
        <v>24</v>
      </c>
      <c r="E2851">
        <v>2023</v>
      </c>
      <c r="F2851" s="1" t="s">
        <v>1751</v>
      </c>
      <c r="G2851" s="1" t="s">
        <v>1752</v>
      </c>
      <c r="H2851" s="1" t="s">
        <v>5735</v>
      </c>
      <c r="I2851" s="1" t="s">
        <v>5846</v>
      </c>
      <c r="J2851" s="1" t="s">
        <v>20</v>
      </c>
      <c r="K2851" s="3">
        <v>32.18</v>
      </c>
      <c r="L2851">
        <v>4</v>
      </c>
      <c r="M2851" s="3">
        <v>128.72</v>
      </c>
      <c r="N2851" s="1" t="s">
        <v>21</v>
      </c>
      <c r="O2851" s="1" t="s">
        <v>193</v>
      </c>
    </row>
    <row r="2852" spans="1:15" x14ac:dyDescent="0.3">
      <c r="A2852" s="1" t="s">
        <v>6579</v>
      </c>
      <c r="B2852" s="2">
        <v>45193</v>
      </c>
      <c r="C2852" s="1" t="s">
        <v>6666</v>
      </c>
      <c r="D2852" s="1" t="s">
        <v>60</v>
      </c>
      <c r="E2852">
        <v>2023</v>
      </c>
      <c r="F2852" s="1" t="s">
        <v>2017</v>
      </c>
      <c r="G2852" s="1" t="s">
        <v>4654</v>
      </c>
      <c r="H2852" s="1" t="s">
        <v>1140</v>
      </c>
      <c r="I2852" s="1" t="s">
        <v>3193</v>
      </c>
      <c r="J2852" s="1" t="s">
        <v>51</v>
      </c>
      <c r="K2852" s="3">
        <v>46.44</v>
      </c>
      <c r="L2852">
        <v>3</v>
      </c>
      <c r="M2852" s="3">
        <v>139.32</v>
      </c>
      <c r="N2852" s="1" t="s">
        <v>29</v>
      </c>
      <c r="O2852" s="1" t="s">
        <v>52</v>
      </c>
    </row>
    <row r="2853" spans="1:15" x14ac:dyDescent="0.3">
      <c r="A2853" s="1" t="s">
        <v>6580</v>
      </c>
      <c r="B2853" s="2">
        <v>45481</v>
      </c>
      <c r="C2853" s="1" t="s">
        <v>6667</v>
      </c>
      <c r="D2853" s="1" t="s">
        <v>32</v>
      </c>
      <c r="E2853">
        <v>2024</v>
      </c>
      <c r="F2853" s="1" t="s">
        <v>671</v>
      </c>
      <c r="G2853" s="1" t="s">
        <v>672</v>
      </c>
      <c r="H2853" s="1" t="s">
        <v>5603</v>
      </c>
      <c r="I2853" s="1" t="s">
        <v>5604</v>
      </c>
      <c r="J2853" s="1" t="s">
        <v>70</v>
      </c>
      <c r="K2853" s="3">
        <v>19.89</v>
      </c>
      <c r="L2853">
        <v>5</v>
      </c>
      <c r="M2853" s="3">
        <v>99.45</v>
      </c>
      <c r="N2853" s="1" t="s">
        <v>21</v>
      </c>
      <c r="O2853" s="1" t="s">
        <v>193</v>
      </c>
    </row>
    <row r="2854" spans="1:15" x14ac:dyDescent="0.3">
      <c r="A2854" s="1" t="s">
        <v>6581</v>
      </c>
      <c r="B2854" s="2">
        <v>45243</v>
      </c>
      <c r="C2854" s="1" t="s">
        <v>6667</v>
      </c>
      <c r="D2854" s="1" t="s">
        <v>54</v>
      </c>
      <c r="E2854">
        <v>2023</v>
      </c>
      <c r="F2854" s="1" t="s">
        <v>2266</v>
      </c>
      <c r="G2854" s="1" t="s">
        <v>2267</v>
      </c>
      <c r="H2854" s="1" t="s">
        <v>2844</v>
      </c>
      <c r="I2854" s="1" t="s">
        <v>2845</v>
      </c>
      <c r="J2854" s="1" t="s">
        <v>51</v>
      </c>
      <c r="K2854" s="3">
        <v>40.380000000000003</v>
      </c>
      <c r="L2854">
        <v>5</v>
      </c>
      <c r="M2854" s="3">
        <v>201.9</v>
      </c>
      <c r="N2854" s="1" t="s">
        <v>21</v>
      </c>
      <c r="O2854" s="1" t="s">
        <v>22</v>
      </c>
    </row>
    <row r="2855" spans="1:15" x14ac:dyDescent="0.3">
      <c r="A2855" s="1" t="s">
        <v>6582</v>
      </c>
      <c r="B2855" s="2">
        <v>45730</v>
      </c>
      <c r="C2855" s="1" t="s">
        <v>6668</v>
      </c>
      <c r="D2855" s="1" t="s">
        <v>15</v>
      </c>
      <c r="E2855">
        <v>2025</v>
      </c>
      <c r="F2855" s="1" t="s">
        <v>1932</v>
      </c>
      <c r="G2855" s="1" t="s">
        <v>2263</v>
      </c>
      <c r="H2855" s="1" t="s">
        <v>613</v>
      </c>
      <c r="I2855" s="1" t="s">
        <v>614</v>
      </c>
      <c r="J2855" s="1" t="s">
        <v>87</v>
      </c>
      <c r="K2855" s="3">
        <v>29.19</v>
      </c>
      <c r="L2855">
        <v>4</v>
      </c>
      <c r="M2855" s="3">
        <v>116.76</v>
      </c>
      <c r="N2855" s="1" t="s">
        <v>6669</v>
      </c>
      <c r="O2855" s="1" t="s">
        <v>22</v>
      </c>
    </row>
    <row r="2856" spans="1:15" x14ac:dyDescent="0.3">
      <c r="A2856" s="1" t="s">
        <v>6583</v>
      </c>
      <c r="B2856" s="2">
        <v>44933</v>
      </c>
      <c r="C2856" s="1" t="s">
        <v>6673</v>
      </c>
      <c r="D2856" s="1" t="s">
        <v>210</v>
      </c>
      <c r="E2856">
        <v>2023</v>
      </c>
      <c r="F2856" s="1" t="s">
        <v>1040</v>
      </c>
      <c r="G2856" s="1" t="s">
        <v>3143</v>
      </c>
      <c r="H2856" s="1" t="s">
        <v>104</v>
      </c>
      <c r="I2856" s="1" t="s">
        <v>6584</v>
      </c>
      <c r="J2856" s="1" t="s">
        <v>87</v>
      </c>
      <c r="K2856" s="3">
        <v>34.19</v>
      </c>
      <c r="L2856">
        <v>5</v>
      </c>
      <c r="M2856" s="3">
        <v>170.95</v>
      </c>
      <c r="N2856" s="1" t="s">
        <v>21</v>
      </c>
      <c r="O2856" s="1" t="s">
        <v>44</v>
      </c>
    </row>
    <row r="2857" spans="1:15" x14ac:dyDescent="0.3">
      <c r="A2857" s="1" t="s">
        <v>6585</v>
      </c>
      <c r="B2857" s="2">
        <v>45535</v>
      </c>
      <c r="C2857" s="1" t="s">
        <v>6673</v>
      </c>
      <c r="D2857" s="1" t="s">
        <v>90</v>
      </c>
      <c r="E2857">
        <v>2024</v>
      </c>
      <c r="F2857" s="1" t="s">
        <v>4929</v>
      </c>
      <c r="G2857" s="1" t="s">
        <v>4930</v>
      </c>
      <c r="H2857" s="1" t="s">
        <v>342</v>
      </c>
      <c r="I2857" s="1" t="s">
        <v>4878</v>
      </c>
      <c r="J2857" s="1" t="s">
        <v>20</v>
      </c>
      <c r="K2857" s="3">
        <v>42.94</v>
      </c>
      <c r="L2857">
        <v>3</v>
      </c>
      <c r="M2857" s="3">
        <v>128.82</v>
      </c>
      <c r="N2857" s="1" t="s">
        <v>6669</v>
      </c>
      <c r="O2857" s="1" t="s">
        <v>193</v>
      </c>
    </row>
    <row r="2858" spans="1:15" x14ac:dyDescent="0.3">
      <c r="A2858" s="1" t="s">
        <v>6586</v>
      </c>
      <c r="B2858" s="2">
        <v>44836</v>
      </c>
      <c r="C2858" s="1" t="s">
        <v>6666</v>
      </c>
      <c r="D2858" s="1" t="s">
        <v>133</v>
      </c>
      <c r="E2858">
        <v>2022</v>
      </c>
      <c r="F2858" s="1" t="s">
        <v>1691</v>
      </c>
      <c r="G2858" s="1" t="s">
        <v>1692</v>
      </c>
      <c r="H2858" s="1" t="s">
        <v>1497</v>
      </c>
      <c r="I2858" s="1" t="s">
        <v>1498</v>
      </c>
      <c r="J2858" s="1" t="s">
        <v>20</v>
      </c>
      <c r="K2858" s="3">
        <v>46.12</v>
      </c>
      <c r="L2858">
        <v>5</v>
      </c>
      <c r="M2858" s="3">
        <v>230.6</v>
      </c>
      <c r="N2858" s="1" t="s">
        <v>6669</v>
      </c>
      <c r="O2858" s="1" t="s">
        <v>37</v>
      </c>
    </row>
    <row r="2859" spans="1:15" x14ac:dyDescent="0.3">
      <c r="A2859" s="1" t="s">
        <v>6587</v>
      </c>
      <c r="B2859" s="2">
        <v>45394</v>
      </c>
      <c r="C2859" s="1" t="s">
        <v>6668</v>
      </c>
      <c r="D2859" s="1" t="s">
        <v>82</v>
      </c>
      <c r="E2859">
        <v>2024</v>
      </c>
      <c r="F2859" s="1" t="s">
        <v>1993</v>
      </c>
      <c r="G2859" s="1" t="s">
        <v>4779</v>
      </c>
      <c r="H2859" s="1" t="s">
        <v>2319</v>
      </c>
      <c r="I2859" s="1" t="s">
        <v>2320</v>
      </c>
      <c r="J2859" s="1" t="s">
        <v>70</v>
      </c>
      <c r="K2859" s="3">
        <v>28.64</v>
      </c>
      <c r="L2859">
        <v>1</v>
      </c>
      <c r="M2859" s="3">
        <v>28.64</v>
      </c>
      <c r="N2859" s="1" t="s">
        <v>21</v>
      </c>
      <c r="O2859" s="1" t="s">
        <v>95</v>
      </c>
    </row>
    <row r="2860" spans="1:15" x14ac:dyDescent="0.3">
      <c r="A2860" s="1" t="s">
        <v>6588</v>
      </c>
      <c r="B2860" s="2">
        <v>45404</v>
      </c>
      <c r="C2860" s="1" t="s">
        <v>6667</v>
      </c>
      <c r="D2860" s="1" t="s">
        <v>82</v>
      </c>
      <c r="E2860">
        <v>2024</v>
      </c>
      <c r="F2860" s="1" t="s">
        <v>3605</v>
      </c>
      <c r="G2860" s="1" t="s">
        <v>3606</v>
      </c>
      <c r="H2860" s="1" t="s">
        <v>1024</v>
      </c>
      <c r="I2860" s="1" t="s">
        <v>1025</v>
      </c>
      <c r="J2860" s="1" t="s">
        <v>20</v>
      </c>
      <c r="K2860" s="3">
        <v>27.85</v>
      </c>
      <c r="L2860">
        <v>4</v>
      </c>
      <c r="M2860" s="3">
        <v>111.4</v>
      </c>
      <c r="N2860" s="1" t="s">
        <v>29</v>
      </c>
      <c r="O2860" s="1" t="s">
        <v>30</v>
      </c>
    </row>
    <row r="2861" spans="1:15" x14ac:dyDescent="0.3">
      <c r="A2861" s="1" t="s">
        <v>6589</v>
      </c>
      <c r="B2861" s="2">
        <v>45102</v>
      </c>
      <c r="C2861" s="1" t="s">
        <v>6666</v>
      </c>
      <c r="D2861" s="1" t="s">
        <v>24</v>
      </c>
      <c r="E2861">
        <v>2023</v>
      </c>
      <c r="F2861" s="1" t="s">
        <v>6590</v>
      </c>
      <c r="G2861" s="1" t="s">
        <v>6591</v>
      </c>
      <c r="H2861" s="1" t="s">
        <v>2438</v>
      </c>
      <c r="I2861" s="1" t="s">
        <v>2439</v>
      </c>
      <c r="J2861" s="1" t="s">
        <v>20</v>
      </c>
      <c r="K2861" s="3">
        <v>10.34</v>
      </c>
      <c r="L2861">
        <v>3</v>
      </c>
      <c r="M2861" s="3">
        <v>31.02</v>
      </c>
      <c r="N2861" s="1" t="s">
        <v>88</v>
      </c>
      <c r="O2861" s="1" t="s">
        <v>22</v>
      </c>
    </row>
    <row r="2862" spans="1:15" x14ac:dyDescent="0.3">
      <c r="A2862" s="1" t="s">
        <v>6592</v>
      </c>
      <c r="B2862" s="2">
        <v>45805</v>
      </c>
      <c r="C2862" s="1" t="s">
        <v>6670</v>
      </c>
      <c r="D2862" s="1" t="s">
        <v>46</v>
      </c>
      <c r="E2862">
        <v>2025</v>
      </c>
      <c r="F2862" s="1" t="s">
        <v>1388</v>
      </c>
      <c r="G2862" s="1" t="s">
        <v>1389</v>
      </c>
      <c r="H2862" s="1" t="s">
        <v>4036</v>
      </c>
      <c r="I2862" s="1" t="s">
        <v>4037</v>
      </c>
      <c r="J2862" s="1" t="s">
        <v>87</v>
      </c>
      <c r="K2862" s="3">
        <v>16.809999999999999</v>
      </c>
      <c r="L2862">
        <v>1</v>
      </c>
      <c r="M2862" s="3">
        <v>16.809999999999999</v>
      </c>
      <c r="N2862" s="1" t="s">
        <v>6669</v>
      </c>
      <c r="O2862" s="1" t="s">
        <v>37</v>
      </c>
    </row>
    <row r="2863" spans="1:15" x14ac:dyDescent="0.3">
      <c r="A2863" s="1" t="s">
        <v>6593</v>
      </c>
      <c r="B2863" s="2">
        <v>45241</v>
      </c>
      <c r="C2863" s="1" t="s">
        <v>6673</v>
      </c>
      <c r="D2863" s="1" t="s">
        <v>54</v>
      </c>
      <c r="E2863">
        <v>2023</v>
      </c>
      <c r="F2863" s="1" t="s">
        <v>967</v>
      </c>
      <c r="G2863" s="1" t="s">
        <v>968</v>
      </c>
      <c r="H2863" s="1" t="s">
        <v>1021</v>
      </c>
      <c r="I2863" s="1" t="s">
        <v>3154</v>
      </c>
      <c r="J2863" s="1" t="s">
        <v>70</v>
      </c>
      <c r="K2863" s="3">
        <v>15.99</v>
      </c>
      <c r="L2863">
        <v>3</v>
      </c>
      <c r="M2863" s="3">
        <v>47.97</v>
      </c>
      <c r="N2863" s="1" t="s">
        <v>6669</v>
      </c>
      <c r="O2863" s="1" t="s">
        <v>37</v>
      </c>
    </row>
    <row r="2864" spans="1:15" x14ac:dyDescent="0.3">
      <c r="A2864" s="1" t="s">
        <v>6594</v>
      </c>
      <c r="B2864" s="2">
        <v>45056</v>
      </c>
      <c r="C2864" s="1" t="s">
        <v>6670</v>
      </c>
      <c r="D2864" s="1" t="s">
        <v>46</v>
      </c>
      <c r="E2864">
        <v>2023</v>
      </c>
      <c r="F2864" s="1" t="s">
        <v>4933</v>
      </c>
      <c r="G2864" s="1" t="s">
        <v>4934</v>
      </c>
      <c r="H2864" s="1" t="s">
        <v>1513</v>
      </c>
      <c r="I2864" s="1" t="s">
        <v>4733</v>
      </c>
      <c r="J2864" s="1" t="s">
        <v>87</v>
      </c>
      <c r="K2864" s="3">
        <v>6.22</v>
      </c>
      <c r="L2864">
        <v>5</v>
      </c>
      <c r="M2864" s="3">
        <v>31.1</v>
      </c>
      <c r="N2864" s="1" t="s">
        <v>6669</v>
      </c>
      <c r="O2864" s="1" t="s">
        <v>44</v>
      </c>
    </row>
    <row r="2865" spans="1:15" x14ac:dyDescent="0.3">
      <c r="A2865" s="1" t="s">
        <v>6595</v>
      </c>
      <c r="B2865" s="2">
        <v>45166</v>
      </c>
      <c r="C2865" s="1" t="s">
        <v>6667</v>
      </c>
      <c r="D2865" s="1" t="s">
        <v>90</v>
      </c>
      <c r="E2865">
        <v>2023</v>
      </c>
      <c r="F2865" s="1" t="s">
        <v>1249</v>
      </c>
      <c r="G2865" s="1" t="s">
        <v>1710</v>
      </c>
      <c r="H2865" s="1" t="s">
        <v>4276</v>
      </c>
      <c r="I2865" s="1" t="s">
        <v>6430</v>
      </c>
      <c r="J2865" s="1" t="s">
        <v>20</v>
      </c>
      <c r="K2865" s="3">
        <v>22.46</v>
      </c>
      <c r="L2865">
        <v>3</v>
      </c>
      <c r="M2865" s="3">
        <v>67.38</v>
      </c>
      <c r="N2865" s="1" t="s">
        <v>88</v>
      </c>
      <c r="O2865" s="1" t="s">
        <v>37</v>
      </c>
    </row>
    <row r="2866" spans="1:15" x14ac:dyDescent="0.3">
      <c r="A2866" s="1" t="s">
        <v>6596</v>
      </c>
      <c r="B2866" s="2">
        <v>45359</v>
      </c>
      <c r="C2866" s="1" t="s">
        <v>6668</v>
      </c>
      <c r="D2866" s="1" t="s">
        <v>15</v>
      </c>
      <c r="E2866">
        <v>2024</v>
      </c>
      <c r="F2866" s="1" t="s">
        <v>164</v>
      </c>
      <c r="G2866" s="1" t="s">
        <v>165</v>
      </c>
      <c r="H2866" s="1" t="s">
        <v>6597</v>
      </c>
      <c r="I2866" s="1" t="s">
        <v>6598</v>
      </c>
      <c r="J2866" s="1" t="s">
        <v>20</v>
      </c>
      <c r="K2866" s="3">
        <v>41.27</v>
      </c>
      <c r="L2866">
        <v>2</v>
      </c>
      <c r="M2866" s="3">
        <v>82.54</v>
      </c>
      <c r="N2866" s="1" t="s">
        <v>29</v>
      </c>
      <c r="O2866" s="1" t="s">
        <v>193</v>
      </c>
    </row>
    <row r="2867" spans="1:15" x14ac:dyDescent="0.3">
      <c r="A2867" s="1" t="s">
        <v>6599</v>
      </c>
      <c r="B2867" s="2">
        <v>45733</v>
      </c>
      <c r="C2867" s="1" t="s">
        <v>6667</v>
      </c>
      <c r="D2867" s="1" t="s">
        <v>15</v>
      </c>
      <c r="E2867">
        <v>2025</v>
      </c>
      <c r="F2867" s="1" t="s">
        <v>2906</v>
      </c>
      <c r="G2867" s="1" t="s">
        <v>4844</v>
      </c>
      <c r="H2867" s="1" t="s">
        <v>2627</v>
      </c>
      <c r="I2867" s="1" t="s">
        <v>2628</v>
      </c>
      <c r="J2867" s="1" t="s">
        <v>20</v>
      </c>
      <c r="K2867" s="3">
        <v>23.53</v>
      </c>
      <c r="L2867">
        <v>4</v>
      </c>
      <c r="M2867" s="3">
        <v>94.12</v>
      </c>
      <c r="N2867" s="1" t="s">
        <v>6669</v>
      </c>
      <c r="O2867" s="1" t="s">
        <v>80</v>
      </c>
    </row>
    <row r="2868" spans="1:15" x14ac:dyDescent="0.3">
      <c r="A2868" s="1" t="s">
        <v>6600</v>
      </c>
      <c r="B2868" s="2">
        <v>45619</v>
      </c>
      <c r="C2868" s="1" t="s">
        <v>6673</v>
      </c>
      <c r="D2868" s="1" t="s">
        <v>54</v>
      </c>
      <c r="E2868">
        <v>2024</v>
      </c>
      <c r="F2868" s="1" t="s">
        <v>2140</v>
      </c>
      <c r="G2868" s="1" t="s">
        <v>6601</v>
      </c>
      <c r="H2868" s="1" t="s">
        <v>6140</v>
      </c>
      <c r="I2868" s="1" t="s">
        <v>6141</v>
      </c>
      <c r="J2868" s="1" t="s">
        <v>20</v>
      </c>
      <c r="K2868" s="3">
        <v>7.9</v>
      </c>
      <c r="L2868">
        <v>1</v>
      </c>
      <c r="M2868" s="3">
        <v>7.9</v>
      </c>
      <c r="N2868" s="1" t="s">
        <v>21</v>
      </c>
      <c r="O2868" s="1" t="s">
        <v>44</v>
      </c>
    </row>
    <row r="2869" spans="1:15" x14ac:dyDescent="0.3">
      <c r="A2869" s="1" t="s">
        <v>6602</v>
      </c>
      <c r="B2869" s="2">
        <v>45152</v>
      </c>
      <c r="C2869" s="1" t="s">
        <v>6667</v>
      </c>
      <c r="D2869" s="1" t="s">
        <v>90</v>
      </c>
      <c r="E2869">
        <v>2023</v>
      </c>
      <c r="F2869" s="1" t="s">
        <v>2855</v>
      </c>
      <c r="G2869" s="1" t="s">
        <v>2856</v>
      </c>
      <c r="H2869" s="1" t="s">
        <v>984</v>
      </c>
      <c r="I2869" s="1" t="s">
        <v>1711</v>
      </c>
      <c r="J2869" s="1" t="s">
        <v>70</v>
      </c>
      <c r="K2869" s="3">
        <v>22.24</v>
      </c>
      <c r="L2869">
        <v>2</v>
      </c>
      <c r="M2869" s="3">
        <v>44.48</v>
      </c>
      <c r="N2869" s="1" t="s">
        <v>29</v>
      </c>
      <c r="O2869" s="1" t="s">
        <v>37</v>
      </c>
    </row>
    <row r="2870" spans="1:15" x14ac:dyDescent="0.3">
      <c r="A2870" s="1" t="s">
        <v>6603</v>
      </c>
      <c r="B2870" s="2">
        <v>45071</v>
      </c>
      <c r="C2870" s="1" t="s">
        <v>6672</v>
      </c>
      <c r="D2870" s="1" t="s">
        <v>46</v>
      </c>
      <c r="E2870">
        <v>2023</v>
      </c>
      <c r="F2870" s="1" t="s">
        <v>658</v>
      </c>
      <c r="G2870" s="1" t="s">
        <v>3619</v>
      </c>
      <c r="H2870" s="1" t="s">
        <v>5148</v>
      </c>
      <c r="I2870" s="1" t="s">
        <v>5149</v>
      </c>
      <c r="J2870" s="1" t="s">
        <v>51</v>
      </c>
      <c r="K2870" s="3">
        <v>8.75</v>
      </c>
      <c r="L2870">
        <v>1</v>
      </c>
      <c r="M2870" s="3">
        <v>8.75</v>
      </c>
      <c r="N2870" s="1" t="s">
        <v>29</v>
      </c>
      <c r="O2870" s="1" t="s">
        <v>37</v>
      </c>
    </row>
    <row r="2871" spans="1:15" x14ac:dyDescent="0.3">
      <c r="A2871" s="1" t="s">
        <v>6604</v>
      </c>
      <c r="B2871" s="2">
        <v>45518</v>
      </c>
      <c r="C2871" s="1" t="s">
        <v>6670</v>
      </c>
      <c r="D2871" s="1" t="s">
        <v>90</v>
      </c>
      <c r="E2871">
        <v>2024</v>
      </c>
      <c r="F2871" s="1" t="s">
        <v>1459</v>
      </c>
      <c r="G2871" s="1" t="s">
        <v>1460</v>
      </c>
      <c r="H2871" s="1" t="s">
        <v>3762</v>
      </c>
      <c r="I2871" s="1" t="s">
        <v>3763</v>
      </c>
      <c r="J2871" s="1" t="s">
        <v>20</v>
      </c>
      <c r="K2871" s="3">
        <v>50.25</v>
      </c>
      <c r="L2871">
        <v>3</v>
      </c>
      <c r="M2871" s="3">
        <v>150.75</v>
      </c>
      <c r="N2871" s="1" t="s">
        <v>29</v>
      </c>
      <c r="O2871" s="1" t="s">
        <v>22</v>
      </c>
    </row>
    <row r="2872" spans="1:15" x14ac:dyDescent="0.3">
      <c r="A2872" s="1" t="s">
        <v>6605</v>
      </c>
      <c r="B2872" s="2">
        <v>45534</v>
      </c>
      <c r="C2872" s="1" t="s">
        <v>6668</v>
      </c>
      <c r="D2872" s="1" t="s">
        <v>90</v>
      </c>
      <c r="E2872">
        <v>2024</v>
      </c>
      <c r="F2872" s="1" t="s">
        <v>2169</v>
      </c>
      <c r="G2872" s="1" t="s">
        <v>5922</v>
      </c>
      <c r="H2872" s="1" t="s">
        <v>2174</v>
      </c>
      <c r="I2872" s="1" t="s">
        <v>3048</v>
      </c>
      <c r="J2872" s="1" t="s">
        <v>70</v>
      </c>
      <c r="K2872" s="3">
        <v>19.22</v>
      </c>
      <c r="L2872">
        <v>2</v>
      </c>
      <c r="M2872" s="3">
        <v>38.44</v>
      </c>
      <c r="N2872" s="1" t="s">
        <v>6669</v>
      </c>
      <c r="O2872" s="1" t="s">
        <v>37</v>
      </c>
    </row>
    <row r="2873" spans="1:15" x14ac:dyDescent="0.3">
      <c r="A2873" s="1" t="s">
        <v>6606</v>
      </c>
      <c r="B2873" s="2">
        <v>45390</v>
      </c>
      <c r="C2873" s="1" t="s">
        <v>6667</v>
      </c>
      <c r="D2873" s="1" t="s">
        <v>82</v>
      </c>
      <c r="E2873">
        <v>2024</v>
      </c>
      <c r="F2873" s="1" t="s">
        <v>1495</v>
      </c>
      <c r="G2873" s="1" t="s">
        <v>1496</v>
      </c>
      <c r="H2873" s="1" t="s">
        <v>2779</v>
      </c>
      <c r="I2873" s="1" t="s">
        <v>3514</v>
      </c>
      <c r="J2873" s="1" t="s">
        <v>20</v>
      </c>
      <c r="K2873" s="3">
        <v>16.91</v>
      </c>
      <c r="L2873">
        <v>4</v>
      </c>
      <c r="M2873" s="3">
        <v>67.64</v>
      </c>
      <c r="N2873" s="1" t="s">
        <v>21</v>
      </c>
      <c r="O2873" s="1" t="s">
        <v>44</v>
      </c>
    </row>
    <row r="2874" spans="1:15" x14ac:dyDescent="0.3">
      <c r="A2874" s="1" t="s">
        <v>6607</v>
      </c>
      <c r="B2874" s="2">
        <v>45201</v>
      </c>
      <c r="C2874" s="1" t="s">
        <v>6667</v>
      </c>
      <c r="D2874" s="1" t="s">
        <v>133</v>
      </c>
      <c r="E2874">
        <v>2023</v>
      </c>
      <c r="F2874" s="1" t="s">
        <v>2967</v>
      </c>
      <c r="G2874" s="1" t="s">
        <v>2968</v>
      </c>
      <c r="H2874" s="1" t="s">
        <v>2356</v>
      </c>
      <c r="I2874" s="1" t="s">
        <v>3010</v>
      </c>
      <c r="J2874" s="1" t="s">
        <v>70</v>
      </c>
      <c r="K2874" s="3">
        <v>25.23</v>
      </c>
      <c r="L2874">
        <v>2</v>
      </c>
      <c r="M2874" s="3">
        <v>50.46</v>
      </c>
      <c r="N2874" s="1" t="s">
        <v>21</v>
      </c>
      <c r="O2874" s="1" t="s">
        <v>22</v>
      </c>
    </row>
    <row r="2875" spans="1:15" x14ac:dyDescent="0.3">
      <c r="A2875" s="1" t="s">
        <v>6608</v>
      </c>
      <c r="B2875" s="2">
        <v>45179</v>
      </c>
      <c r="C2875" s="1" t="s">
        <v>6666</v>
      </c>
      <c r="D2875" s="1" t="s">
        <v>60</v>
      </c>
      <c r="E2875">
        <v>2023</v>
      </c>
      <c r="F2875" s="1" t="s">
        <v>765</v>
      </c>
      <c r="G2875" s="1" t="s">
        <v>5258</v>
      </c>
      <c r="H2875" s="1" t="s">
        <v>1497</v>
      </c>
      <c r="I2875" s="1" t="s">
        <v>1498</v>
      </c>
      <c r="J2875" s="1" t="s">
        <v>87</v>
      </c>
      <c r="K2875" s="3">
        <v>34.4</v>
      </c>
      <c r="L2875">
        <v>1</v>
      </c>
      <c r="M2875" s="3">
        <v>34.4</v>
      </c>
      <c r="N2875" s="1" t="s">
        <v>6669</v>
      </c>
      <c r="O2875" s="1" t="s">
        <v>30</v>
      </c>
    </row>
    <row r="2876" spans="1:15" x14ac:dyDescent="0.3">
      <c r="A2876" s="1" t="s">
        <v>6609</v>
      </c>
      <c r="B2876" s="2">
        <v>45454</v>
      </c>
      <c r="C2876" s="1" t="s">
        <v>6671</v>
      </c>
      <c r="D2876" s="1" t="s">
        <v>24</v>
      </c>
      <c r="E2876">
        <v>2024</v>
      </c>
      <c r="F2876" s="1" t="s">
        <v>2637</v>
      </c>
      <c r="G2876" s="1" t="s">
        <v>2638</v>
      </c>
      <c r="H2876" s="1" t="s">
        <v>683</v>
      </c>
      <c r="I2876" s="1" t="s">
        <v>684</v>
      </c>
      <c r="J2876" s="1" t="s">
        <v>51</v>
      </c>
      <c r="K2876" s="3">
        <v>22.64</v>
      </c>
      <c r="L2876">
        <v>5</v>
      </c>
      <c r="M2876" s="3">
        <v>113.2</v>
      </c>
      <c r="N2876" s="1" t="s">
        <v>21</v>
      </c>
      <c r="O2876" s="1" t="s">
        <v>52</v>
      </c>
    </row>
    <row r="2877" spans="1:15" x14ac:dyDescent="0.3">
      <c r="A2877" s="1" t="s">
        <v>6610</v>
      </c>
      <c r="B2877" s="2">
        <v>45630</v>
      </c>
      <c r="C2877" s="1" t="s">
        <v>6670</v>
      </c>
      <c r="D2877" s="1" t="s">
        <v>107</v>
      </c>
      <c r="E2877">
        <v>2024</v>
      </c>
      <c r="F2877" s="1" t="s">
        <v>3409</v>
      </c>
      <c r="G2877" s="1" t="s">
        <v>3410</v>
      </c>
      <c r="H2877" s="1" t="s">
        <v>3221</v>
      </c>
      <c r="I2877" s="1" t="s">
        <v>5550</v>
      </c>
      <c r="J2877" s="1" t="s">
        <v>51</v>
      </c>
      <c r="K2877" s="3">
        <v>17.41</v>
      </c>
      <c r="L2877">
        <v>4</v>
      </c>
      <c r="M2877" s="3">
        <v>69.64</v>
      </c>
      <c r="N2877" s="1" t="s">
        <v>21</v>
      </c>
      <c r="O2877" s="1" t="s">
        <v>22</v>
      </c>
    </row>
    <row r="2878" spans="1:15" x14ac:dyDescent="0.3">
      <c r="A2878" s="1" t="s">
        <v>6611</v>
      </c>
      <c r="B2878" s="2">
        <v>45222</v>
      </c>
      <c r="C2878" s="1" t="s">
        <v>6667</v>
      </c>
      <c r="D2878" s="1" t="s">
        <v>133</v>
      </c>
      <c r="E2878">
        <v>2023</v>
      </c>
      <c r="F2878" s="1" t="s">
        <v>5601</v>
      </c>
      <c r="G2878" s="1" t="s">
        <v>5602</v>
      </c>
      <c r="H2878" s="1" t="s">
        <v>4998</v>
      </c>
      <c r="I2878" s="1" t="s">
        <v>4999</v>
      </c>
      <c r="J2878" s="1" t="s">
        <v>51</v>
      </c>
      <c r="K2878" s="3">
        <v>24.63</v>
      </c>
      <c r="L2878">
        <v>2</v>
      </c>
      <c r="M2878" s="3">
        <v>49.26</v>
      </c>
      <c r="N2878" s="1" t="s">
        <v>6669</v>
      </c>
      <c r="O2878" s="1" t="s">
        <v>44</v>
      </c>
    </row>
    <row r="2879" spans="1:15" x14ac:dyDescent="0.3">
      <c r="A2879" s="1" t="s">
        <v>6612</v>
      </c>
      <c r="B2879" s="2">
        <v>45089</v>
      </c>
      <c r="C2879" s="1" t="s">
        <v>6667</v>
      </c>
      <c r="D2879" s="1" t="s">
        <v>24</v>
      </c>
      <c r="E2879">
        <v>2023</v>
      </c>
      <c r="F2879" s="1" t="s">
        <v>414</v>
      </c>
      <c r="G2879" s="1" t="s">
        <v>1824</v>
      </c>
      <c r="H2879" s="1" t="s">
        <v>99</v>
      </c>
      <c r="I2879" s="1" t="s">
        <v>100</v>
      </c>
      <c r="J2879" s="1" t="s">
        <v>20</v>
      </c>
      <c r="K2879" s="3">
        <v>25.1</v>
      </c>
      <c r="L2879">
        <v>3</v>
      </c>
      <c r="M2879" s="3">
        <v>75.3</v>
      </c>
      <c r="N2879" s="1" t="s">
        <v>6669</v>
      </c>
      <c r="O2879" s="1" t="s">
        <v>95</v>
      </c>
    </row>
    <row r="2880" spans="1:15" x14ac:dyDescent="0.3">
      <c r="A2880" s="1" t="s">
        <v>6613</v>
      </c>
      <c r="B2880" s="2">
        <v>45848</v>
      </c>
      <c r="C2880" s="1" t="s">
        <v>6672</v>
      </c>
      <c r="D2880" s="1" t="s">
        <v>32</v>
      </c>
      <c r="E2880">
        <v>2025</v>
      </c>
      <c r="F2880" s="1" t="s">
        <v>5537</v>
      </c>
      <c r="G2880" s="1" t="s">
        <v>5538</v>
      </c>
      <c r="H2880" s="1" t="s">
        <v>593</v>
      </c>
      <c r="I2880" s="1" t="s">
        <v>2923</v>
      </c>
      <c r="J2880" s="1" t="s">
        <v>70</v>
      </c>
      <c r="K2880" s="3">
        <v>44.39</v>
      </c>
      <c r="L2880">
        <v>2</v>
      </c>
      <c r="M2880" s="3">
        <v>88.78</v>
      </c>
      <c r="N2880" s="1" t="s">
        <v>21</v>
      </c>
      <c r="O2880" s="1" t="s">
        <v>37</v>
      </c>
    </row>
    <row r="2881" spans="1:15" x14ac:dyDescent="0.3">
      <c r="A2881" s="1" t="s">
        <v>6614</v>
      </c>
      <c r="B2881" s="2">
        <v>45034</v>
      </c>
      <c r="C2881" s="1" t="s">
        <v>6671</v>
      </c>
      <c r="D2881" s="1" t="s">
        <v>82</v>
      </c>
      <c r="E2881">
        <v>2023</v>
      </c>
      <c r="F2881" s="1" t="s">
        <v>3698</v>
      </c>
      <c r="G2881" s="1" t="s">
        <v>3699</v>
      </c>
      <c r="H2881" s="1" t="s">
        <v>4655</v>
      </c>
      <c r="I2881" s="1" t="s">
        <v>4656</v>
      </c>
      <c r="J2881" s="1" t="s">
        <v>87</v>
      </c>
      <c r="K2881" s="3">
        <v>32.21</v>
      </c>
      <c r="L2881">
        <v>5</v>
      </c>
      <c r="M2881" s="3">
        <v>161.05000000000001</v>
      </c>
      <c r="N2881" s="1" t="s">
        <v>29</v>
      </c>
      <c r="O2881" s="1" t="s">
        <v>95</v>
      </c>
    </row>
    <row r="2882" spans="1:15" x14ac:dyDescent="0.3">
      <c r="A2882" s="1" t="s">
        <v>6615</v>
      </c>
      <c r="B2882" s="2">
        <v>45019</v>
      </c>
      <c r="C2882" s="1" t="s">
        <v>6667</v>
      </c>
      <c r="D2882" s="1" t="s">
        <v>82</v>
      </c>
      <c r="E2882">
        <v>2023</v>
      </c>
      <c r="F2882" s="1" t="s">
        <v>611</v>
      </c>
      <c r="G2882" s="1" t="s">
        <v>612</v>
      </c>
      <c r="H2882" s="1" t="s">
        <v>3565</v>
      </c>
      <c r="I2882" s="1" t="s">
        <v>3566</v>
      </c>
      <c r="J2882" s="1" t="s">
        <v>87</v>
      </c>
      <c r="K2882" s="3">
        <v>29.25</v>
      </c>
      <c r="L2882">
        <v>4</v>
      </c>
      <c r="M2882" s="3">
        <v>117</v>
      </c>
      <c r="N2882" s="1" t="s">
        <v>29</v>
      </c>
      <c r="O2882" s="1" t="s">
        <v>52</v>
      </c>
    </row>
    <row r="2883" spans="1:15" x14ac:dyDescent="0.3">
      <c r="A2883" s="1" t="s">
        <v>6616</v>
      </c>
      <c r="B2883" s="2">
        <v>45379</v>
      </c>
      <c r="C2883" s="1" t="s">
        <v>6672</v>
      </c>
      <c r="D2883" s="1" t="s">
        <v>15</v>
      </c>
      <c r="E2883">
        <v>2024</v>
      </c>
      <c r="F2883" s="1" t="s">
        <v>2549</v>
      </c>
      <c r="G2883" s="1" t="s">
        <v>2550</v>
      </c>
      <c r="H2883" s="1" t="s">
        <v>4253</v>
      </c>
      <c r="I2883" s="1" t="s">
        <v>4254</v>
      </c>
      <c r="J2883" s="1" t="s">
        <v>70</v>
      </c>
      <c r="K2883" s="3">
        <v>11.44</v>
      </c>
      <c r="L2883">
        <v>3</v>
      </c>
      <c r="M2883" s="3">
        <v>34.32</v>
      </c>
      <c r="N2883" s="1" t="s">
        <v>21</v>
      </c>
      <c r="O2883" s="1" t="s">
        <v>193</v>
      </c>
    </row>
    <row r="2884" spans="1:15" x14ac:dyDescent="0.3">
      <c r="A2884" s="1" t="s">
        <v>6617</v>
      </c>
      <c r="B2884" s="2">
        <v>45847</v>
      </c>
      <c r="C2884" s="1" t="s">
        <v>6670</v>
      </c>
      <c r="D2884" s="1" t="s">
        <v>32</v>
      </c>
      <c r="E2884">
        <v>2025</v>
      </c>
      <c r="F2884" s="1" t="s">
        <v>118</v>
      </c>
      <c r="G2884" s="1" t="s">
        <v>4770</v>
      </c>
      <c r="H2884" s="1" t="s">
        <v>1505</v>
      </c>
      <c r="I2884" s="1" t="s">
        <v>1506</v>
      </c>
      <c r="J2884" s="1" t="s">
        <v>20</v>
      </c>
      <c r="K2884" s="3">
        <v>12.79</v>
      </c>
      <c r="L2884">
        <v>3</v>
      </c>
      <c r="M2884" s="3">
        <v>38.369999999999997</v>
      </c>
      <c r="N2884" s="1" t="s">
        <v>21</v>
      </c>
      <c r="O2884" s="1" t="s">
        <v>193</v>
      </c>
    </row>
    <row r="2885" spans="1:15" x14ac:dyDescent="0.3">
      <c r="A2885" s="1" t="s">
        <v>6618</v>
      </c>
      <c r="B2885" s="2">
        <v>45436</v>
      </c>
      <c r="C2885" s="1" t="s">
        <v>6668</v>
      </c>
      <c r="D2885" s="1" t="s">
        <v>46</v>
      </c>
      <c r="E2885">
        <v>2024</v>
      </c>
      <c r="F2885" s="1" t="s">
        <v>6619</v>
      </c>
      <c r="G2885" s="1" t="s">
        <v>6620</v>
      </c>
      <c r="H2885" s="1" t="s">
        <v>932</v>
      </c>
      <c r="I2885" s="1" t="s">
        <v>933</v>
      </c>
      <c r="J2885" s="1" t="s">
        <v>51</v>
      </c>
      <c r="K2885" s="3">
        <v>18.47</v>
      </c>
      <c r="L2885">
        <v>4</v>
      </c>
      <c r="M2885" s="3">
        <v>73.88</v>
      </c>
      <c r="N2885" s="1" t="s">
        <v>29</v>
      </c>
      <c r="O2885" s="1" t="s">
        <v>44</v>
      </c>
    </row>
    <row r="2886" spans="1:15" x14ac:dyDescent="0.3">
      <c r="A2886" s="1" t="s">
        <v>6621</v>
      </c>
      <c r="B2886" s="2">
        <v>45038</v>
      </c>
      <c r="C2886" s="1" t="s">
        <v>6673</v>
      </c>
      <c r="D2886" s="1" t="s">
        <v>82</v>
      </c>
      <c r="E2886">
        <v>2023</v>
      </c>
      <c r="F2886" s="1" t="s">
        <v>3094</v>
      </c>
      <c r="G2886" s="1" t="s">
        <v>3095</v>
      </c>
      <c r="H2886" s="1" t="s">
        <v>3380</v>
      </c>
      <c r="I2886" s="1" t="s">
        <v>6291</v>
      </c>
      <c r="J2886" s="1" t="s">
        <v>70</v>
      </c>
      <c r="K2886" s="3">
        <v>19.28</v>
      </c>
      <c r="L2886">
        <v>5</v>
      </c>
      <c r="M2886" s="3">
        <v>96.4</v>
      </c>
      <c r="N2886" s="1" t="s">
        <v>6669</v>
      </c>
      <c r="O2886" s="1" t="s">
        <v>37</v>
      </c>
    </row>
    <row r="2887" spans="1:15" x14ac:dyDescent="0.3">
      <c r="A2887" s="1" t="s">
        <v>6622</v>
      </c>
      <c r="B2887" s="2">
        <v>44881</v>
      </c>
      <c r="C2887" s="1" t="s">
        <v>6670</v>
      </c>
      <c r="D2887" s="1" t="s">
        <v>54</v>
      </c>
      <c r="E2887">
        <v>2022</v>
      </c>
      <c r="F2887" s="1" t="s">
        <v>1680</v>
      </c>
      <c r="G2887" s="1" t="s">
        <v>1681</v>
      </c>
      <c r="H2887" s="1" t="s">
        <v>1068</v>
      </c>
      <c r="I2887" s="1" t="s">
        <v>1069</v>
      </c>
      <c r="J2887" s="1" t="s">
        <v>51</v>
      </c>
      <c r="K2887" s="3">
        <v>25.85</v>
      </c>
      <c r="L2887">
        <v>5</v>
      </c>
      <c r="M2887" s="3">
        <v>129.25</v>
      </c>
      <c r="N2887" s="1" t="s">
        <v>6669</v>
      </c>
      <c r="O2887" s="1" t="s">
        <v>37</v>
      </c>
    </row>
    <row r="2888" spans="1:15" x14ac:dyDescent="0.3">
      <c r="A2888" s="1" t="s">
        <v>6623</v>
      </c>
      <c r="B2888" s="2">
        <v>45470</v>
      </c>
      <c r="C2888" s="1" t="s">
        <v>6672</v>
      </c>
      <c r="D2888" s="1" t="s">
        <v>24</v>
      </c>
      <c r="E2888">
        <v>2024</v>
      </c>
      <c r="F2888" s="1" t="s">
        <v>134</v>
      </c>
      <c r="G2888" s="1" t="s">
        <v>135</v>
      </c>
      <c r="H2888" s="1" t="s">
        <v>6624</v>
      </c>
      <c r="I2888" s="1" t="s">
        <v>6625</v>
      </c>
      <c r="J2888" s="1" t="s">
        <v>70</v>
      </c>
      <c r="K2888" s="3">
        <v>23.59</v>
      </c>
      <c r="L2888">
        <v>2</v>
      </c>
      <c r="M2888" s="3">
        <v>47.18</v>
      </c>
      <c r="N2888" s="1" t="s">
        <v>29</v>
      </c>
      <c r="O2888" s="1" t="s">
        <v>193</v>
      </c>
    </row>
    <row r="2889" spans="1:15" x14ac:dyDescent="0.3">
      <c r="A2889" s="1" t="s">
        <v>6626</v>
      </c>
      <c r="B2889" s="2">
        <v>45264</v>
      </c>
      <c r="C2889" s="1" t="s">
        <v>6667</v>
      </c>
      <c r="D2889" s="1" t="s">
        <v>107</v>
      </c>
      <c r="E2889">
        <v>2023</v>
      </c>
      <c r="F2889" s="1" t="s">
        <v>2644</v>
      </c>
      <c r="G2889" s="1" t="s">
        <v>3169</v>
      </c>
      <c r="H2889" s="1" t="s">
        <v>1685</v>
      </c>
      <c r="I2889" s="1" t="s">
        <v>5468</v>
      </c>
      <c r="J2889" s="1" t="s">
        <v>87</v>
      </c>
      <c r="K2889" s="3">
        <v>9.5</v>
      </c>
      <c r="L2889">
        <v>2</v>
      </c>
      <c r="M2889" s="3">
        <v>19</v>
      </c>
      <c r="N2889" s="1" t="s">
        <v>21</v>
      </c>
      <c r="O2889" s="1" t="s">
        <v>37</v>
      </c>
    </row>
    <row r="2890" spans="1:15" x14ac:dyDescent="0.3">
      <c r="A2890" s="1" t="s">
        <v>6627</v>
      </c>
      <c r="B2890" s="2">
        <v>45273</v>
      </c>
      <c r="C2890" s="1" t="s">
        <v>6670</v>
      </c>
      <c r="D2890" s="1" t="s">
        <v>107</v>
      </c>
      <c r="E2890">
        <v>2023</v>
      </c>
      <c r="F2890" s="1" t="s">
        <v>3463</v>
      </c>
      <c r="G2890" s="1" t="s">
        <v>3464</v>
      </c>
      <c r="H2890" s="1" t="s">
        <v>2539</v>
      </c>
      <c r="I2890" s="1" t="s">
        <v>4017</v>
      </c>
      <c r="J2890" s="1" t="s">
        <v>51</v>
      </c>
      <c r="K2890" s="3">
        <v>39.69</v>
      </c>
      <c r="L2890">
        <v>2</v>
      </c>
      <c r="M2890" s="3">
        <v>79.38</v>
      </c>
      <c r="N2890" s="1" t="s">
        <v>6669</v>
      </c>
      <c r="O2890" s="1" t="s">
        <v>193</v>
      </c>
    </row>
    <row r="2891" spans="1:15" x14ac:dyDescent="0.3">
      <c r="A2891" s="1" t="s">
        <v>6628</v>
      </c>
      <c r="B2891" s="2">
        <v>45231</v>
      </c>
      <c r="C2891" s="1" t="s">
        <v>6670</v>
      </c>
      <c r="D2891" s="1" t="s">
        <v>54</v>
      </c>
      <c r="E2891">
        <v>2023</v>
      </c>
      <c r="F2891" s="1" t="s">
        <v>3216</v>
      </c>
      <c r="G2891" s="1" t="s">
        <v>5393</v>
      </c>
      <c r="H2891" s="1" t="s">
        <v>1165</v>
      </c>
      <c r="I2891" s="1" t="s">
        <v>6629</v>
      </c>
      <c r="J2891" s="1" t="s">
        <v>70</v>
      </c>
      <c r="K2891" s="3">
        <v>30.08</v>
      </c>
      <c r="L2891">
        <v>3</v>
      </c>
      <c r="M2891" s="3">
        <v>90.24</v>
      </c>
      <c r="N2891" s="1" t="s">
        <v>21</v>
      </c>
      <c r="O2891" s="1" t="s">
        <v>30</v>
      </c>
    </row>
    <row r="2892" spans="1:15" x14ac:dyDescent="0.3">
      <c r="A2892" s="1" t="s">
        <v>6630</v>
      </c>
      <c r="B2892" s="2">
        <v>45048</v>
      </c>
      <c r="C2892" s="1" t="s">
        <v>6671</v>
      </c>
      <c r="D2892" s="1" t="s">
        <v>46</v>
      </c>
      <c r="E2892">
        <v>2023</v>
      </c>
      <c r="F2892" s="1" t="s">
        <v>260</v>
      </c>
      <c r="G2892" s="1" t="s">
        <v>261</v>
      </c>
      <c r="H2892" s="1" t="s">
        <v>1518</v>
      </c>
      <c r="I2892" s="1" t="s">
        <v>2946</v>
      </c>
      <c r="J2892" s="1" t="s">
        <v>51</v>
      </c>
      <c r="K2892" s="3">
        <v>42.43</v>
      </c>
      <c r="L2892">
        <v>2</v>
      </c>
      <c r="M2892" s="3">
        <v>84.86</v>
      </c>
      <c r="N2892" s="1" t="s">
        <v>6669</v>
      </c>
      <c r="O2892" s="1" t="s">
        <v>95</v>
      </c>
    </row>
    <row r="2893" spans="1:15" x14ac:dyDescent="0.3">
      <c r="A2893" s="1" t="s">
        <v>6631</v>
      </c>
      <c r="B2893" s="2">
        <v>45699</v>
      </c>
      <c r="C2893" s="1" t="s">
        <v>6671</v>
      </c>
      <c r="D2893" s="1" t="s">
        <v>39</v>
      </c>
      <c r="E2893">
        <v>2025</v>
      </c>
      <c r="F2893" s="1" t="s">
        <v>578</v>
      </c>
      <c r="G2893" s="1" t="s">
        <v>579</v>
      </c>
      <c r="H2893" s="1" t="s">
        <v>3360</v>
      </c>
      <c r="I2893" s="1" t="s">
        <v>4438</v>
      </c>
      <c r="J2893" s="1" t="s">
        <v>70</v>
      </c>
      <c r="K2893" s="3">
        <v>40.07</v>
      </c>
      <c r="L2893">
        <v>4</v>
      </c>
      <c r="M2893" s="3">
        <v>160.28</v>
      </c>
      <c r="N2893" s="1" t="s">
        <v>21</v>
      </c>
      <c r="O2893" s="1" t="s">
        <v>80</v>
      </c>
    </row>
    <row r="2894" spans="1:15" x14ac:dyDescent="0.3">
      <c r="A2894" s="1" t="s">
        <v>6632</v>
      </c>
      <c r="B2894" s="2">
        <v>45707</v>
      </c>
      <c r="C2894" s="1" t="s">
        <v>6670</v>
      </c>
      <c r="D2894" s="1" t="s">
        <v>39</v>
      </c>
      <c r="E2894">
        <v>2025</v>
      </c>
      <c r="F2894" s="1" t="s">
        <v>2671</v>
      </c>
      <c r="G2894" s="1" t="s">
        <v>2672</v>
      </c>
      <c r="H2894" s="1" t="s">
        <v>3829</v>
      </c>
      <c r="I2894" s="1" t="s">
        <v>3830</v>
      </c>
      <c r="J2894" s="1" t="s">
        <v>70</v>
      </c>
      <c r="K2894" s="3">
        <v>16.75</v>
      </c>
      <c r="L2894">
        <v>1</v>
      </c>
      <c r="M2894" s="3">
        <v>16.75</v>
      </c>
      <c r="N2894" s="1" t="s">
        <v>6669</v>
      </c>
      <c r="O2894" s="1" t="s">
        <v>95</v>
      </c>
    </row>
    <row r="2895" spans="1:15" x14ac:dyDescent="0.3">
      <c r="A2895" s="1" t="s">
        <v>6633</v>
      </c>
      <c r="B2895" s="2">
        <v>45471</v>
      </c>
      <c r="C2895" s="1" t="s">
        <v>6668</v>
      </c>
      <c r="D2895" s="1" t="s">
        <v>24</v>
      </c>
      <c r="E2895">
        <v>2024</v>
      </c>
      <c r="F2895" s="1" t="s">
        <v>3248</v>
      </c>
      <c r="G2895" s="1" t="s">
        <v>3249</v>
      </c>
      <c r="H2895" s="1" t="s">
        <v>2627</v>
      </c>
      <c r="I2895" s="1" t="s">
        <v>2628</v>
      </c>
      <c r="J2895" s="1" t="s">
        <v>70</v>
      </c>
      <c r="K2895" s="3">
        <v>26.82</v>
      </c>
      <c r="L2895">
        <v>5</v>
      </c>
      <c r="M2895" s="3">
        <v>134.1</v>
      </c>
      <c r="N2895" s="1" t="s">
        <v>21</v>
      </c>
      <c r="O2895" s="1" t="s">
        <v>193</v>
      </c>
    </row>
    <row r="2896" spans="1:15" x14ac:dyDescent="0.3">
      <c r="A2896" s="1" t="s">
        <v>6634</v>
      </c>
      <c r="B2896" s="2">
        <v>45511</v>
      </c>
      <c r="C2896" s="1" t="s">
        <v>6670</v>
      </c>
      <c r="D2896" s="1" t="s">
        <v>90</v>
      </c>
      <c r="E2896">
        <v>2024</v>
      </c>
      <c r="F2896" s="1" t="s">
        <v>3022</v>
      </c>
      <c r="G2896" s="1" t="s">
        <v>6635</v>
      </c>
      <c r="H2896" s="1" t="s">
        <v>191</v>
      </c>
      <c r="I2896" s="1" t="s">
        <v>4296</v>
      </c>
      <c r="J2896" s="1" t="s">
        <v>70</v>
      </c>
      <c r="K2896" s="3">
        <v>17.29</v>
      </c>
      <c r="L2896">
        <v>2</v>
      </c>
      <c r="M2896" s="3">
        <v>34.58</v>
      </c>
      <c r="N2896" s="1" t="s">
        <v>88</v>
      </c>
      <c r="O2896" s="1" t="s">
        <v>52</v>
      </c>
    </row>
    <row r="2897" spans="1:15" x14ac:dyDescent="0.3">
      <c r="A2897" s="1" t="s">
        <v>6636</v>
      </c>
      <c r="B2897" s="2">
        <v>45197</v>
      </c>
      <c r="C2897" s="1" t="s">
        <v>6672</v>
      </c>
      <c r="D2897" s="1" t="s">
        <v>60</v>
      </c>
      <c r="E2897">
        <v>2023</v>
      </c>
      <c r="F2897" s="1" t="s">
        <v>728</v>
      </c>
      <c r="G2897" s="1" t="s">
        <v>729</v>
      </c>
      <c r="H2897" s="1" t="s">
        <v>93</v>
      </c>
      <c r="I2897" s="1" t="s">
        <v>315</v>
      </c>
      <c r="J2897" s="1" t="s">
        <v>87</v>
      </c>
      <c r="K2897" s="3">
        <v>11.35</v>
      </c>
      <c r="L2897">
        <v>3</v>
      </c>
      <c r="M2897" s="3">
        <v>34.049999999999997</v>
      </c>
      <c r="N2897" s="1" t="s">
        <v>29</v>
      </c>
      <c r="O2897" s="1" t="s">
        <v>44</v>
      </c>
    </row>
    <row r="2898" spans="1:15" x14ac:dyDescent="0.3">
      <c r="A2898" s="1" t="s">
        <v>6637</v>
      </c>
      <c r="B2898" s="2">
        <v>45047</v>
      </c>
      <c r="C2898" s="1" t="s">
        <v>6667</v>
      </c>
      <c r="D2898" s="1" t="s">
        <v>46</v>
      </c>
      <c r="E2898">
        <v>2023</v>
      </c>
      <c r="F2898" s="1" t="s">
        <v>2515</v>
      </c>
      <c r="G2898" s="1" t="s">
        <v>2516</v>
      </c>
      <c r="H2898" s="1" t="s">
        <v>896</v>
      </c>
      <c r="I2898" s="1" t="s">
        <v>897</v>
      </c>
      <c r="J2898" s="1" t="s">
        <v>87</v>
      </c>
      <c r="K2898" s="3">
        <v>14.44</v>
      </c>
      <c r="L2898">
        <v>3</v>
      </c>
      <c r="M2898" s="3">
        <v>43.32</v>
      </c>
      <c r="N2898" s="1" t="s">
        <v>29</v>
      </c>
      <c r="O2898" s="1" t="s">
        <v>37</v>
      </c>
    </row>
    <row r="2899" spans="1:15" x14ac:dyDescent="0.3">
      <c r="A2899" s="1" t="s">
        <v>6638</v>
      </c>
      <c r="B2899" s="2">
        <v>45505</v>
      </c>
      <c r="C2899" s="1" t="s">
        <v>6672</v>
      </c>
      <c r="D2899" s="1" t="s">
        <v>90</v>
      </c>
      <c r="E2899">
        <v>2024</v>
      </c>
      <c r="F2899" s="1" t="s">
        <v>3480</v>
      </c>
      <c r="G2899" s="1" t="s">
        <v>3481</v>
      </c>
      <c r="H2899" s="1" t="s">
        <v>1748</v>
      </c>
      <c r="I2899" s="1" t="s">
        <v>1749</v>
      </c>
      <c r="J2899" s="1" t="s">
        <v>20</v>
      </c>
      <c r="K2899" s="3">
        <v>54.34</v>
      </c>
      <c r="L2899">
        <v>4</v>
      </c>
      <c r="M2899" s="3">
        <v>217.36</v>
      </c>
      <c r="N2899" s="1" t="s">
        <v>29</v>
      </c>
      <c r="O2899" s="1" t="s">
        <v>80</v>
      </c>
    </row>
    <row r="2900" spans="1:15" x14ac:dyDescent="0.3">
      <c r="A2900" s="1" t="s">
        <v>6639</v>
      </c>
      <c r="B2900" s="2">
        <v>45585</v>
      </c>
      <c r="C2900" s="1" t="s">
        <v>6666</v>
      </c>
      <c r="D2900" s="1" t="s">
        <v>133</v>
      </c>
      <c r="E2900">
        <v>2024</v>
      </c>
      <c r="F2900" s="1" t="s">
        <v>1040</v>
      </c>
      <c r="G2900" s="1" t="s">
        <v>1041</v>
      </c>
      <c r="H2900" s="1" t="s">
        <v>4074</v>
      </c>
      <c r="I2900" s="1" t="s">
        <v>4075</v>
      </c>
      <c r="J2900" s="1" t="s">
        <v>20</v>
      </c>
      <c r="K2900" s="3">
        <v>12.52</v>
      </c>
      <c r="L2900">
        <v>4</v>
      </c>
      <c r="M2900" s="3">
        <v>50.08</v>
      </c>
      <c r="N2900" s="1" t="s">
        <v>6669</v>
      </c>
      <c r="O2900" s="1" t="s">
        <v>22</v>
      </c>
    </row>
    <row r="2901" spans="1:15" x14ac:dyDescent="0.3">
      <c r="A2901" s="1" t="s">
        <v>6640</v>
      </c>
      <c r="B2901" s="2">
        <v>45421</v>
      </c>
      <c r="C2901" s="1" t="s">
        <v>6672</v>
      </c>
      <c r="D2901" s="1" t="s">
        <v>46</v>
      </c>
      <c r="E2901">
        <v>2024</v>
      </c>
      <c r="F2901" s="1" t="s">
        <v>4433</v>
      </c>
      <c r="G2901" s="1" t="s">
        <v>5769</v>
      </c>
      <c r="H2901" s="1" t="s">
        <v>811</v>
      </c>
      <c r="I2901" s="1" t="s">
        <v>812</v>
      </c>
      <c r="J2901" s="1" t="s">
        <v>20</v>
      </c>
      <c r="K2901" s="3">
        <v>6.8</v>
      </c>
      <c r="L2901">
        <v>5</v>
      </c>
      <c r="M2901" s="3">
        <v>34</v>
      </c>
      <c r="N2901" s="1" t="s">
        <v>88</v>
      </c>
      <c r="O2901" s="1" t="s">
        <v>37</v>
      </c>
    </row>
    <row r="2902" spans="1:15" x14ac:dyDescent="0.3">
      <c r="A2902" s="1" t="s">
        <v>6641</v>
      </c>
      <c r="B2902" s="2">
        <v>45258</v>
      </c>
      <c r="C2902" s="1" t="s">
        <v>6671</v>
      </c>
      <c r="D2902" s="1" t="s">
        <v>54</v>
      </c>
      <c r="E2902">
        <v>2023</v>
      </c>
      <c r="F2902" s="1" t="s">
        <v>1015</v>
      </c>
      <c r="G2902" s="1" t="s">
        <v>6642</v>
      </c>
      <c r="H2902" s="1" t="s">
        <v>3525</v>
      </c>
      <c r="I2902" s="1" t="s">
        <v>3526</v>
      </c>
      <c r="J2902" s="1" t="s">
        <v>20</v>
      </c>
      <c r="K2902" s="3">
        <v>23.9</v>
      </c>
      <c r="L2902">
        <v>5</v>
      </c>
      <c r="M2902" s="3">
        <v>119.5</v>
      </c>
      <c r="N2902" s="1" t="s">
        <v>29</v>
      </c>
      <c r="O2902" s="1" t="s">
        <v>193</v>
      </c>
    </row>
    <row r="2903" spans="1:15" x14ac:dyDescent="0.3">
      <c r="A2903" s="1" t="s">
        <v>6643</v>
      </c>
      <c r="B2903" s="2">
        <v>44955</v>
      </c>
      <c r="C2903" s="1" t="s">
        <v>6666</v>
      </c>
      <c r="D2903" s="1" t="s">
        <v>210</v>
      </c>
      <c r="E2903">
        <v>2023</v>
      </c>
      <c r="F2903" s="1" t="s">
        <v>1299</v>
      </c>
      <c r="G2903" s="1" t="s">
        <v>1300</v>
      </c>
      <c r="H2903" s="1" t="s">
        <v>3912</v>
      </c>
      <c r="I2903" s="1" t="s">
        <v>5949</v>
      </c>
      <c r="J2903" s="1" t="s">
        <v>70</v>
      </c>
      <c r="K2903" s="3">
        <v>19.25</v>
      </c>
      <c r="L2903">
        <v>3</v>
      </c>
      <c r="M2903" s="3">
        <v>57.75</v>
      </c>
      <c r="N2903" s="1" t="s">
        <v>21</v>
      </c>
      <c r="O2903" s="1" t="s">
        <v>22</v>
      </c>
    </row>
    <row r="2904" spans="1:15" x14ac:dyDescent="0.3">
      <c r="A2904" s="1" t="s">
        <v>6644</v>
      </c>
      <c r="B2904" s="2">
        <v>45485</v>
      </c>
      <c r="C2904" s="1" t="s">
        <v>6668</v>
      </c>
      <c r="D2904" s="1" t="s">
        <v>32</v>
      </c>
      <c r="E2904">
        <v>2024</v>
      </c>
      <c r="F2904" s="1" t="s">
        <v>3706</v>
      </c>
      <c r="G2904" s="1" t="s">
        <v>3707</v>
      </c>
      <c r="H2904" s="1" t="s">
        <v>878</v>
      </c>
      <c r="I2904" s="1" t="s">
        <v>6209</v>
      </c>
      <c r="J2904" s="1" t="s">
        <v>87</v>
      </c>
      <c r="K2904" s="3">
        <v>41.91</v>
      </c>
      <c r="L2904">
        <v>2</v>
      </c>
      <c r="M2904" s="3">
        <v>83.82</v>
      </c>
      <c r="N2904" s="1" t="s">
        <v>6669</v>
      </c>
      <c r="O2904" s="1" t="s">
        <v>52</v>
      </c>
    </row>
    <row r="2905" spans="1:15" x14ac:dyDescent="0.3">
      <c r="A2905" s="1" t="s">
        <v>6645</v>
      </c>
      <c r="B2905" s="2">
        <v>44936</v>
      </c>
      <c r="C2905" s="1" t="s">
        <v>6671</v>
      </c>
      <c r="D2905" s="1" t="s">
        <v>210</v>
      </c>
      <c r="E2905">
        <v>2023</v>
      </c>
      <c r="F2905" s="1" t="s">
        <v>824</v>
      </c>
      <c r="G2905" s="1" t="s">
        <v>6367</v>
      </c>
      <c r="H2905" s="1" t="s">
        <v>4010</v>
      </c>
      <c r="I2905" s="1" t="s">
        <v>4011</v>
      </c>
      <c r="J2905" s="1" t="s">
        <v>20</v>
      </c>
      <c r="K2905" s="3">
        <v>20.52</v>
      </c>
      <c r="L2905">
        <v>2</v>
      </c>
      <c r="M2905" s="3">
        <v>41.04</v>
      </c>
      <c r="N2905" s="1" t="s">
        <v>6669</v>
      </c>
      <c r="O2905" s="1" t="s">
        <v>193</v>
      </c>
    </row>
    <row r="2906" spans="1:15" x14ac:dyDescent="0.3">
      <c r="A2906" s="1" t="s">
        <v>6646</v>
      </c>
      <c r="B2906" s="2">
        <v>44830</v>
      </c>
      <c r="C2906" s="1" t="s">
        <v>6667</v>
      </c>
      <c r="D2906" s="1" t="s">
        <v>60</v>
      </c>
      <c r="E2906">
        <v>2022</v>
      </c>
      <c r="F2906" s="1" t="s">
        <v>814</v>
      </c>
      <c r="G2906" s="1" t="s">
        <v>815</v>
      </c>
      <c r="H2906" s="1" t="s">
        <v>1075</v>
      </c>
      <c r="I2906" s="1" t="s">
        <v>5793</v>
      </c>
      <c r="J2906" s="1" t="s">
        <v>70</v>
      </c>
      <c r="K2906" s="3">
        <v>39.35</v>
      </c>
      <c r="L2906">
        <v>2</v>
      </c>
      <c r="M2906" s="3">
        <v>78.7</v>
      </c>
      <c r="N2906" s="1" t="s">
        <v>21</v>
      </c>
      <c r="O2906" s="1" t="s">
        <v>44</v>
      </c>
    </row>
    <row r="2907" spans="1:15" x14ac:dyDescent="0.3">
      <c r="A2907" s="1" t="s">
        <v>6647</v>
      </c>
      <c r="B2907" s="2">
        <v>45271</v>
      </c>
      <c r="C2907" s="1" t="s">
        <v>6667</v>
      </c>
      <c r="D2907" s="1" t="s">
        <v>107</v>
      </c>
      <c r="E2907">
        <v>2023</v>
      </c>
      <c r="F2907" s="1" t="s">
        <v>4062</v>
      </c>
      <c r="G2907" s="1" t="s">
        <v>4063</v>
      </c>
      <c r="H2907" s="1" t="s">
        <v>816</v>
      </c>
      <c r="I2907" s="1" t="s">
        <v>817</v>
      </c>
      <c r="J2907" s="1" t="s">
        <v>20</v>
      </c>
      <c r="K2907" s="3">
        <v>38.770000000000003</v>
      </c>
      <c r="L2907">
        <v>5</v>
      </c>
      <c r="M2907" s="3">
        <v>193.85</v>
      </c>
      <c r="N2907" s="1" t="s">
        <v>6669</v>
      </c>
      <c r="O2907" s="1" t="s">
        <v>44</v>
      </c>
    </row>
    <row r="2908" spans="1:15" x14ac:dyDescent="0.3">
      <c r="A2908" s="1" t="s">
        <v>6648</v>
      </c>
      <c r="B2908" s="2">
        <v>45509</v>
      </c>
      <c r="C2908" s="1" t="s">
        <v>6667</v>
      </c>
      <c r="D2908" s="1" t="s">
        <v>90</v>
      </c>
      <c r="E2908">
        <v>2024</v>
      </c>
      <c r="F2908" s="1" t="s">
        <v>912</v>
      </c>
      <c r="G2908" s="1" t="s">
        <v>3537</v>
      </c>
      <c r="H2908" s="1" t="s">
        <v>941</v>
      </c>
      <c r="I2908" s="1" t="s">
        <v>942</v>
      </c>
      <c r="J2908" s="1" t="s">
        <v>20</v>
      </c>
      <c r="K2908" s="3">
        <v>18.89</v>
      </c>
      <c r="L2908">
        <v>1</v>
      </c>
      <c r="M2908" s="3">
        <v>18.89</v>
      </c>
      <c r="N2908" s="1" t="s">
        <v>6669</v>
      </c>
      <c r="O2908" s="1" t="s">
        <v>37</v>
      </c>
    </row>
    <row r="2909" spans="1:15" x14ac:dyDescent="0.3">
      <c r="A2909" s="1" t="s">
        <v>6649</v>
      </c>
      <c r="B2909" s="2">
        <v>44961</v>
      </c>
      <c r="C2909" s="1" t="s">
        <v>6673</v>
      </c>
      <c r="D2909" s="1" t="s">
        <v>39</v>
      </c>
      <c r="E2909">
        <v>2023</v>
      </c>
      <c r="F2909" s="1" t="s">
        <v>144</v>
      </c>
      <c r="G2909" s="1" t="s">
        <v>145</v>
      </c>
      <c r="H2909" s="1" t="s">
        <v>1859</v>
      </c>
      <c r="I2909" s="1" t="s">
        <v>4569</v>
      </c>
      <c r="J2909" s="1" t="s">
        <v>70</v>
      </c>
      <c r="K2909" s="3">
        <v>43.4</v>
      </c>
      <c r="L2909">
        <v>2</v>
      </c>
      <c r="M2909" s="3">
        <v>86.8</v>
      </c>
      <c r="N2909" s="1" t="s">
        <v>6669</v>
      </c>
      <c r="O2909" s="1" t="s">
        <v>95</v>
      </c>
    </row>
    <row r="2910" spans="1:15" x14ac:dyDescent="0.3">
      <c r="A2910" s="1" t="s">
        <v>6650</v>
      </c>
      <c r="B2910" s="2">
        <v>45172</v>
      </c>
      <c r="C2910" s="1" t="s">
        <v>6666</v>
      </c>
      <c r="D2910" s="1" t="s">
        <v>60</v>
      </c>
      <c r="E2910">
        <v>2023</v>
      </c>
      <c r="F2910" s="1" t="s">
        <v>1549</v>
      </c>
      <c r="G2910" s="1" t="s">
        <v>5946</v>
      </c>
      <c r="H2910" s="1" t="s">
        <v>2535</v>
      </c>
      <c r="I2910" s="1" t="s">
        <v>4784</v>
      </c>
      <c r="J2910" s="1" t="s">
        <v>20</v>
      </c>
      <c r="K2910" s="3">
        <v>25.89</v>
      </c>
      <c r="L2910">
        <v>3</v>
      </c>
      <c r="M2910" s="3">
        <v>77.67</v>
      </c>
      <c r="N2910" s="1" t="s">
        <v>6669</v>
      </c>
      <c r="O2910" s="1" t="s">
        <v>22</v>
      </c>
    </row>
    <row r="2911" spans="1:15" x14ac:dyDescent="0.3">
      <c r="A2911" s="1" t="s">
        <v>6651</v>
      </c>
      <c r="B2911" s="2">
        <v>45206</v>
      </c>
      <c r="C2911" s="1" t="s">
        <v>6673</v>
      </c>
      <c r="D2911" s="1" t="s">
        <v>133</v>
      </c>
      <c r="E2911">
        <v>2023</v>
      </c>
      <c r="F2911" s="1" t="s">
        <v>538</v>
      </c>
      <c r="G2911" s="1" t="s">
        <v>539</v>
      </c>
      <c r="H2911" s="1" t="s">
        <v>6373</v>
      </c>
      <c r="I2911" s="1" t="s">
        <v>6374</v>
      </c>
      <c r="J2911" s="1" t="s">
        <v>20</v>
      </c>
      <c r="K2911" s="3">
        <v>30.66</v>
      </c>
      <c r="L2911">
        <v>3</v>
      </c>
      <c r="M2911" s="3">
        <v>91.98</v>
      </c>
      <c r="N2911" s="1" t="s">
        <v>29</v>
      </c>
      <c r="O2911" s="1" t="s">
        <v>37</v>
      </c>
    </row>
    <row r="2912" spans="1:15" x14ac:dyDescent="0.3">
      <c r="A2912" s="1" t="s">
        <v>6652</v>
      </c>
      <c r="B2912" s="2">
        <v>45066</v>
      </c>
      <c r="C2912" s="1" t="s">
        <v>6673</v>
      </c>
      <c r="D2912" s="1" t="s">
        <v>46</v>
      </c>
      <c r="E2912">
        <v>2023</v>
      </c>
      <c r="F2912" s="1" t="s">
        <v>6117</v>
      </c>
      <c r="G2912" s="1" t="s">
        <v>6118</v>
      </c>
      <c r="H2912" s="1" t="s">
        <v>421</v>
      </c>
      <c r="I2912" s="1" t="s">
        <v>3742</v>
      </c>
      <c r="J2912" s="1" t="s">
        <v>51</v>
      </c>
      <c r="K2912" s="3">
        <v>8.93</v>
      </c>
      <c r="L2912">
        <v>2</v>
      </c>
      <c r="M2912" s="3">
        <v>17.86</v>
      </c>
      <c r="N2912" s="1" t="s">
        <v>6669</v>
      </c>
      <c r="O2912" s="1" t="s">
        <v>22</v>
      </c>
    </row>
    <row r="2913" spans="1:15" x14ac:dyDescent="0.3">
      <c r="A2913" s="1" t="s">
        <v>6653</v>
      </c>
      <c r="B2913" s="2">
        <v>45480</v>
      </c>
      <c r="C2913" s="1" t="s">
        <v>6666</v>
      </c>
      <c r="D2913" s="1" t="s">
        <v>32</v>
      </c>
      <c r="E2913">
        <v>2024</v>
      </c>
      <c r="F2913" s="1" t="s">
        <v>463</v>
      </c>
      <c r="G2913" s="1" t="s">
        <v>3228</v>
      </c>
      <c r="H2913" s="1" t="s">
        <v>1373</v>
      </c>
      <c r="I2913" s="1" t="s">
        <v>1374</v>
      </c>
      <c r="J2913" s="1" t="s">
        <v>70</v>
      </c>
      <c r="K2913" s="3">
        <v>37.75</v>
      </c>
      <c r="L2913">
        <v>4</v>
      </c>
      <c r="M2913" s="3">
        <v>151</v>
      </c>
      <c r="N2913" s="1" t="s">
        <v>21</v>
      </c>
      <c r="O2913" s="1" t="s">
        <v>80</v>
      </c>
    </row>
    <row r="2914" spans="1:15" x14ac:dyDescent="0.3">
      <c r="A2914" s="1" t="s">
        <v>6654</v>
      </c>
      <c r="B2914" s="2">
        <v>45197</v>
      </c>
      <c r="C2914" s="1" t="s">
        <v>6672</v>
      </c>
      <c r="D2914" s="1" t="s">
        <v>60</v>
      </c>
      <c r="E2914">
        <v>2023</v>
      </c>
      <c r="F2914" s="1" t="s">
        <v>3018</v>
      </c>
      <c r="G2914" s="1" t="s">
        <v>5582</v>
      </c>
      <c r="H2914" s="1" t="s">
        <v>1337</v>
      </c>
      <c r="I2914" s="1" t="s">
        <v>6013</v>
      </c>
      <c r="J2914" s="1" t="s">
        <v>20</v>
      </c>
      <c r="K2914" s="3">
        <v>22.81</v>
      </c>
      <c r="L2914">
        <v>5</v>
      </c>
      <c r="M2914" s="3">
        <v>114.05</v>
      </c>
      <c r="N2914" s="1" t="s">
        <v>29</v>
      </c>
      <c r="O2914" s="1" t="s">
        <v>37</v>
      </c>
    </row>
    <row r="2915" spans="1:15" x14ac:dyDescent="0.3">
      <c r="A2915" s="1" t="s">
        <v>6655</v>
      </c>
      <c r="B2915" s="2">
        <v>44985</v>
      </c>
      <c r="C2915" s="1" t="s">
        <v>6671</v>
      </c>
      <c r="D2915" s="1" t="s">
        <v>39</v>
      </c>
      <c r="E2915">
        <v>2023</v>
      </c>
      <c r="F2915" s="1" t="s">
        <v>2477</v>
      </c>
      <c r="G2915" s="1" t="s">
        <v>2478</v>
      </c>
      <c r="H2915" s="1" t="s">
        <v>2566</v>
      </c>
      <c r="I2915" s="1" t="s">
        <v>2567</v>
      </c>
      <c r="J2915" s="1" t="s">
        <v>70</v>
      </c>
      <c r="K2915" s="3">
        <v>7.4</v>
      </c>
      <c r="L2915">
        <v>3</v>
      </c>
      <c r="M2915" s="3">
        <v>22.2</v>
      </c>
      <c r="N2915" s="1" t="s">
        <v>21</v>
      </c>
      <c r="O2915" s="1" t="s">
        <v>44</v>
      </c>
    </row>
    <row r="2916" spans="1:15" x14ac:dyDescent="0.3">
      <c r="A2916" s="1" t="s">
        <v>6656</v>
      </c>
      <c r="B2916" s="2">
        <v>44989</v>
      </c>
      <c r="C2916" s="1" t="s">
        <v>6673</v>
      </c>
      <c r="D2916" s="1" t="s">
        <v>15</v>
      </c>
      <c r="E2916">
        <v>2023</v>
      </c>
      <c r="F2916" s="1" t="s">
        <v>834</v>
      </c>
      <c r="G2916" s="1" t="s">
        <v>835</v>
      </c>
      <c r="H2916" s="1" t="s">
        <v>6657</v>
      </c>
      <c r="I2916" s="1" t="s">
        <v>6658</v>
      </c>
      <c r="J2916" s="1" t="s">
        <v>70</v>
      </c>
      <c r="K2916" s="3">
        <v>22.88</v>
      </c>
      <c r="L2916">
        <v>3</v>
      </c>
      <c r="M2916" s="3">
        <v>68.64</v>
      </c>
      <c r="N2916" s="1" t="s">
        <v>29</v>
      </c>
      <c r="O2916" s="1" t="s">
        <v>52</v>
      </c>
    </row>
    <row r="2917" spans="1:15" x14ac:dyDescent="0.3">
      <c r="A2917" s="1" t="s">
        <v>6659</v>
      </c>
      <c r="B2917" s="2">
        <v>45888</v>
      </c>
      <c r="C2917" s="1" t="s">
        <v>6671</v>
      </c>
      <c r="D2917" s="1" t="s">
        <v>90</v>
      </c>
      <c r="E2917">
        <v>2025</v>
      </c>
      <c r="F2917" s="1" t="s">
        <v>1477</v>
      </c>
      <c r="G2917" s="1" t="s">
        <v>1478</v>
      </c>
      <c r="H2917" s="1" t="s">
        <v>3666</v>
      </c>
      <c r="I2917" s="1" t="s">
        <v>3667</v>
      </c>
      <c r="J2917" s="1" t="s">
        <v>20</v>
      </c>
      <c r="K2917" s="3">
        <v>48.16</v>
      </c>
      <c r="L2917">
        <v>4</v>
      </c>
      <c r="M2917" s="3">
        <v>192.64</v>
      </c>
      <c r="N2917" s="1" t="s">
        <v>21</v>
      </c>
      <c r="O2917" s="1" t="s">
        <v>80</v>
      </c>
    </row>
    <row r="2918" spans="1:15" x14ac:dyDescent="0.3">
      <c r="A2918" s="1" t="s">
        <v>6660</v>
      </c>
      <c r="B2918" s="2">
        <v>45324</v>
      </c>
      <c r="C2918" s="1" t="s">
        <v>6668</v>
      </c>
      <c r="D2918" s="1" t="s">
        <v>39</v>
      </c>
      <c r="E2918">
        <v>2024</v>
      </c>
      <c r="F2918" s="1" t="s">
        <v>2637</v>
      </c>
      <c r="G2918" s="1" t="s">
        <v>3002</v>
      </c>
      <c r="H2918" s="1" t="s">
        <v>1024</v>
      </c>
      <c r="I2918" s="1" t="s">
        <v>5346</v>
      </c>
      <c r="J2918" s="1" t="s">
        <v>87</v>
      </c>
      <c r="K2918" s="3">
        <v>50.25</v>
      </c>
      <c r="L2918">
        <v>5</v>
      </c>
      <c r="M2918" s="3">
        <v>251.25</v>
      </c>
      <c r="N2918" s="1" t="s">
        <v>29</v>
      </c>
      <c r="O2918" s="1" t="s">
        <v>95</v>
      </c>
    </row>
    <row r="2919" spans="1:15" x14ac:dyDescent="0.3">
      <c r="A2919" s="1" t="s">
        <v>6661</v>
      </c>
      <c r="B2919" s="2">
        <v>45607</v>
      </c>
      <c r="C2919" s="1" t="s">
        <v>6667</v>
      </c>
      <c r="D2919" s="1" t="s">
        <v>54</v>
      </c>
      <c r="E2919">
        <v>2024</v>
      </c>
      <c r="F2919" s="1" t="s">
        <v>1555</v>
      </c>
      <c r="G2919" s="1" t="s">
        <v>6021</v>
      </c>
      <c r="H2919" s="1" t="s">
        <v>6597</v>
      </c>
      <c r="I2919" s="1" t="s">
        <v>6598</v>
      </c>
      <c r="J2919" s="1" t="s">
        <v>20</v>
      </c>
      <c r="K2919" s="3">
        <v>36.43</v>
      </c>
      <c r="L2919">
        <v>5</v>
      </c>
      <c r="M2919" s="3">
        <v>182.15</v>
      </c>
      <c r="N2919" s="1" t="s">
        <v>21</v>
      </c>
      <c r="O2919" s="1" t="s">
        <v>22</v>
      </c>
    </row>
    <row r="2920" spans="1:15" x14ac:dyDescent="0.3">
      <c r="A2920" s="1" t="s">
        <v>6662</v>
      </c>
      <c r="B2920" s="2">
        <v>45191</v>
      </c>
      <c r="C2920" s="1" t="s">
        <v>6668</v>
      </c>
      <c r="D2920" s="1" t="s">
        <v>60</v>
      </c>
      <c r="E2920">
        <v>2023</v>
      </c>
      <c r="F2920" s="1" t="s">
        <v>1225</v>
      </c>
      <c r="G2920" s="1" t="s">
        <v>5654</v>
      </c>
      <c r="H2920" s="1" t="s">
        <v>2382</v>
      </c>
      <c r="I2920" s="1" t="s">
        <v>2383</v>
      </c>
      <c r="J2920" s="1" t="s">
        <v>51</v>
      </c>
      <c r="K2920" s="3">
        <v>41.74</v>
      </c>
      <c r="L2920">
        <v>1</v>
      </c>
      <c r="M2920" s="3">
        <v>41.74</v>
      </c>
      <c r="N2920" s="1" t="s">
        <v>88</v>
      </c>
      <c r="O2920" s="1" t="s">
        <v>193</v>
      </c>
    </row>
    <row r="2921" spans="1:15" x14ac:dyDescent="0.3">
      <c r="A2921" s="1" t="s">
        <v>6663</v>
      </c>
      <c r="B2921" s="2">
        <v>44892</v>
      </c>
      <c r="C2921" s="1" t="s">
        <v>6666</v>
      </c>
      <c r="D2921" s="1" t="s">
        <v>54</v>
      </c>
      <c r="E2921">
        <v>2022</v>
      </c>
      <c r="F2921" s="1" t="s">
        <v>2967</v>
      </c>
      <c r="G2921" s="1" t="s">
        <v>2968</v>
      </c>
      <c r="H2921" s="1" t="s">
        <v>3565</v>
      </c>
      <c r="I2921" s="1" t="s">
        <v>3566</v>
      </c>
      <c r="J2921" s="1" t="s">
        <v>87</v>
      </c>
      <c r="K2921" s="3">
        <v>25.27</v>
      </c>
      <c r="L2921">
        <v>2</v>
      </c>
      <c r="M2921" s="3">
        <v>50.54</v>
      </c>
      <c r="N2921" s="1" t="s">
        <v>21</v>
      </c>
      <c r="O2921" s="1" t="s">
        <v>37</v>
      </c>
    </row>
    <row r="2922" spans="1:15" x14ac:dyDescent="0.3">
      <c r="A2922" s="1" t="s">
        <v>6664</v>
      </c>
      <c r="B2922" s="2">
        <v>45243</v>
      </c>
      <c r="C2922" s="1" t="s">
        <v>6667</v>
      </c>
      <c r="D2922" s="1" t="s">
        <v>54</v>
      </c>
      <c r="E2922">
        <v>2023</v>
      </c>
      <c r="F2922" s="1" t="s">
        <v>2136</v>
      </c>
      <c r="G2922" s="1" t="s">
        <v>2137</v>
      </c>
      <c r="H2922" s="1" t="s">
        <v>5223</v>
      </c>
      <c r="I2922" s="1" t="s">
        <v>5224</v>
      </c>
      <c r="J2922" s="1" t="s">
        <v>70</v>
      </c>
      <c r="K2922" s="3">
        <v>27.27</v>
      </c>
      <c r="L2922">
        <v>2</v>
      </c>
      <c r="M2922" s="3">
        <v>54.54</v>
      </c>
      <c r="N2922" s="1" t="s">
        <v>29</v>
      </c>
      <c r="O2922"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710A7-AF99-4BDD-816B-E7189FFDF310}">
  <dimension ref="B2:G11"/>
  <sheetViews>
    <sheetView zoomScale="70" zoomScaleNormal="70" workbookViewId="0">
      <selection activeCell="C4" sqref="C4"/>
    </sheetView>
  </sheetViews>
  <sheetFormatPr defaultRowHeight="14.4" x14ac:dyDescent="0.3"/>
  <cols>
    <col min="2" max="2" width="11.44140625" customWidth="1"/>
    <col min="3" max="3" width="12.5546875" customWidth="1"/>
    <col min="4" max="4" width="12.88671875" customWidth="1"/>
    <col min="6" max="6" width="12.44140625" bestFit="1" customWidth="1"/>
    <col min="7" max="7" width="16.33203125" bestFit="1" customWidth="1"/>
    <col min="8" max="8" width="10" bestFit="1" customWidth="1"/>
  </cols>
  <sheetData>
    <row r="2" spans="2:7" ht="15" thickBot="1" x14ac:dyDescent="0.35"/>
    <row r="3" spans="2:7" x14ac:dyDescent="0.3">
      <c r="B3" s="60" t="s">
        <v>6695</v>
      </c>
      <c r="C3" s="61" t="s">
        <v>6674</v>
      </c>
      <c r="D3" s="62" t="s">
        <v>6675</v>
      </c>
      <c r="F3" s="15" t="s">
        <v>6679</v>
      </c>
      <c r="G3" t="s">
        <v>6681</v>
      </c>
    </row>
    <row r="4" spans="2:7" x14ac:dyDescent="0.3">
      <c r="B4" s="58" t="s">
        <v>6666</v>
      </c>
      <c r="C4" s="4">
        <f>COUNTIF(orders[OrderDay],B4)</f>
        <v>394</v>
      </c>
      <c r="D4" s="51">
        <f>SUMIF(orders[OrderDay],B4,orders[TotalSales])</f>
        <v>33795.449999999997</v>
      </c>
      <c r="F4" s="16" t="s">
        <v>6666</v>
      </c>
      <c r="G4" s="17">
        <v>7959.17</v>
      </c>
    </row>
    <row r="5" spans="2:7" x14ac:dyDescent="0.3">
      <c r="B5" s="58" t="s">
        <v>6667</v>
      </c>
      <c r="C5" s="4">
        <f>COUNTIF(orders[OrderDay],B5)</f>
        <v>455</v>
      </c>
      <c r="D5" s="51">
        <f>SUMIF(orders[OrderDay],B5,orders[TotalSales])</f>
        <v>37274.420000000042</v>
      </c>
      <c r="F5" s="16" t="s">
        <v>6667</v>
      </c>
      <c r="G5" s="17">
        <v>7220.6699999999992</v>
      </c>
    </row>
    <row r="6" spans="2:7" x14ac:dyDescent="0.3">
      <c r="B6" s="58" t="s">
        <v>6671</v>
      </c>
      <c r="C6" s="4">
        <f>COUNTIF(orders[OrderDay],B6)</f>
        <v>384</v>
      </c>
      <c r="D6" s="51">
        <f>SUMIF(orders[OrderDay],B6,orders[TotalSales])</f>
        <v>32036.230000000007</v>
      </c>
      <c r="F6" s="16" t="s">
        <v>6671</v>
      </c>
      <c r="G6" s="17">
        <v>6564.6799999999985</v>
      </c>
    </row>
    <row r="7" spans="2:7" x14ac:dyDescent="0.3">
      <c r="B7" s="58" t="s">
        <v>6670</v>
      </c>
      <c r="C7" s="4">
        <f>COUNTIF(orders[OrderDay],B7)</f>
        <v>423</v>
      </c>
      <c r="D7" s="51">
        <f>SUMIF(orders[OrderDay],B7,orders[TotalSales])</f>
        <v>36105.300000000003</v>
      </c>
      <c r="F7" s="16" t="s">
        <v>6670</v>
      </c>
      <c r="G7" s="17">
        <v>7790.6400000000012</v>
      </c>
    </row>
    <row r="8" spans="2:7" x14ac:dyDescent="0.3">
      <c r="B8" s="58" t="s">
        <v>6672</v>
      </c>
      <c r="C8" s="4">
        <f>COUNTIF(orders[OrderDay],B8)</f>
        <v>423</v>
      </c>
      <c r="D8" s="51">
        <f>SUMIF(orders[OrderDay],B8,orders[TotalSales])</f>
        <v>33847.159999999996</v>
      </c>
      <c r="F8" s="16" t="s">
        <v>6672</v>
      </c>
      <c r="G8" s="17">
        <v>7105.2999999999975</v>
      </c>
    </row>
    <row r="9" spans="2:7" x14ac:dyDescent="0.3">
      <c r="B9" s="58" t="s">
        <v>6668</v>
      </c>
      <c r="C9" s="4">
        <f>COUNTIF(orders[OrderDay],B9)</f>
        <v>402</v>
      </c>
      <c r="D9" s="51">
        <f>SUMIF(orders[OrderDay],B9,orders[TotalSales])</f>
        <v>33805.98000000001</v>
      </c>
      <c r="F9" s="16" t="s">
        <v>6668</v>
      </c>
      <c r="G9" s="17">
        <v>5468.5000000000009</v>
      </c>
    </row>
    <row r="10" spans="2:7" ht="15" thickBot="1" x14ac:dyDescent="0.35">
      <c r="B10" s="59" t="s">
        <v>6673</v>
      </c>
      <c r="C10" s="8">
        <f>COUNTIF(orders[OrderDay],B10)</f>
        <v>440</v>
      </c>
      <c r="D10" s="10">
        <f>SUMIF(orders[OrderDay],B10,orders[TotalSales])</f>
        <v>33950.670000000027</v>
      </c>
      <c r="F10" s="16" t="s">
        <v>6673</v>
      </c>
      <c r="G10" s="17">
        <v>5616.3900000000031</v>
      </c>
    </row>
    <row r="11" spans="2:7" x14ac:dyDescent="0.3">
      <c r="F11" s="16" t="s">
        <v>6680</v>
      </c>
      <c r="G11" s="17">
        <v>47725.349999999991</v>
      </c>
    </row>
  </sheetData>
  <sortState xmlns:xlrd2="http://schemas.microsoft.com/office/spreadsheetml/2017/richdata2" ref="B4:B10">
    <sortCondition ref="B4:B10" customList="Sunday,Monday,Tuesday,Wednesday,Thursday,Friday,Saturday"/>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7B07-F94D-4F10-9C8F-C7AB1BF35A8F}">
  <dimension ref="B2:S8"/>
  <sheetViews>
    <sheetView topLeftCell="D1" zoomScale="70" zoomScaleNormal="70" workbookViewId="0">
      <selection activeCell="H30" sqref="H30"/>
    </sheetView>
  </sheetViews>
  <sheetFormatPr defaultRowHeight="14.4" x14ac:dyDescent="0.3"/>
  <cols>
    <col min="2" max="2" width="10.88671875" customWidth="1"/>
    <col min="3" max="3" width="11.6640625" bestFit="1" customWidth="1"/>
    <col min="4" max="4" width="12.21875" bestFit="1" customWidth="1"/>
    <col min="5" max="5" width="8.6640625" bestFit="1" customWidth="1"/>
    <col min="6" max="6" width="11.6640625" bestFit="1" customWidth="1"/>
    <col min="7" max="7" width="8.6640625" bestFit="1" customWidth="1"/>
    <col min="8" max="8" width="10.21875" bestFit="1" customWidth="1"/>
    <col min="9" max="9" width="23.33203125" customWidth="1"/>
    <col min="10" max="11" width="12.44140625" bestFit="1" customWidth="1"/>
    <col min="12" max="12" width="10" bestFit="1" customWidth="1"/>
    <col min="13" max="13" width="8.77734375" bestFit="1" customWidth="1"/>
    <col min="14" max="14" width="8.88671875" bestFit="1" customWidth="1"/>
    <col min="15" max="15" width="9.21875" bestFit="1" customWidth="1"/>
    <col min="16" max="16" width="21.109375" customWidth="1"/>
    <col min="18" max="18" width="11.109375" customWidth="1"/>
    <col min="19" max="19" width="9.5546875" customWidth="1"/>
  </cols>
  <sheetData>
    <row r="2" spans="2:19" ht="15" thickBot="1" x14ac:dyDescent="0.35"/>
    <row r="3" spans="2:19" x14ac:dyDescent="0.3">
      <c r="B3" s="19" t="s">
        <v>8</v>
      </c>
      <c r="C3" s="27" t="s">
        <v>6674</v>
      </c>
      <c r="D3" s="27" t="s">
        <v>6675</v>
      </c>
      <c r="E3" s="27" t="s">
        <v>6677</v>
      </c>
      <c r="F3" s="27" t="s">
        <v>6678</v>
      </c>
      <c r="G3" s="27" t="s">
        <v>6684</v>
      </c>
      <c r="H3" s="27" t="s">
        <v>6685</v>
      </c>
      <c r="I3" s="28" t="s">
        <v>6687</v>
      </c>
      <c r="K3" s="15" t="s">
        <v>6679</v>
      </c>
      <c r="L3" t="s">
        <v>6675</v>
      </c>
      <c r="M3" t="s">
        <v>6677</v>
      </c>
      <c r="N3" t="s">
        <v>6684</v>
      </c>
      <c r="O3" t="s">
        <v>6685</v>
      </c>
      <c r="P3" t="s">
        <v>6687</v>
      </c>
      <c r="R3" s="25" t="s">
        <v>6685</v>
      </c>
      <c r="S3" s="25" t="s">
        <v>6684</v>
      </c>
    </row>
    <row r="4" spans="2:19" x14ac:dyDescent="0.3">
      <c r="B4" s="13" t="str" cm="1">
        <f t="array" ref="B4:B7">_xlfn.UNIQUE(orders[Category])</f>
        <v>Fiction</v>
      </c>
      <c r="C4" s="4">
        <f>COUNTIF(orders[Category],B4)</f>
        <v>970</v>
      </c>
      <c r="D4" s="5">
        <f>SUMIF(orders[Category],B4,orders[TotalSales])</f>
        <v>78543.839999999967</v>
      </c>
      <c r="E4" s="6">
        <f>AVERAGEIF(orders[Category],B4,orders[TotalSales])</f>
        <v>80.973030927835012</v>
      </c>
      <c r="F4" s="6" cm="1">
        <f t="array" ref="F4">MEDIAN(IF( orders[Category]=B4,orders[TotalSales]))</f>
        <v>68.180000000000007</v>
      </c>
      <c r="G4" s="6">
        <f>_xlfn.MINIFS(orders[TotalSales],orders[Category],B4)</f>
        <v>5.23</v>
      </c>
      <c r="H4" s="6">
        <f>_xlfn.MAXIFS(orders[TotalSales],orders[Category],B4)</f>
        <v>267.60000000000002</v>
      </c>
      <c r="I4" s="42">
        <f>(D4/$D$8) * 100</f>
        <v>32.615813594166255</v>
      </c>
      <c r="K4" s="16" t="s">
        <v>87</v>
      </c>
      <c r="L4" s="17">
        <v>42075.769999999982</v>
      </c>
      <c r="M4" s="18">
        <v>80.604923371647473</v>
      </c>
      <c r="N4" s="18">
        <v>5.14</v>
      </c>
      <c r="O4" s="18">
        <v>279.5</v>
      </c>
      <c r="P4" s="41">
        <v>0.17472222788585481</v>
      </c>
      <c r="R4" t="str">
        <f>_xlfn.XLOOKUP(MAX(orders[TotalSales]),orders[TotalSales],orders[Category])</f>
        <v>Non-Fiction</v>
      </c>
      <c r="S4" t="str">
        <f>_xlfn.XLOOKUP(MIN(orders[TotalSales]),orders[TotalSales],orders[PaymentMethod])</f>
        <v>Paypal</v>
      </c>
    </row>
    <row r="5" spans="2:19" x14ac:dyDescent="0.3">
      <c r="B5" s="13" t="str">
        <v>Educational</v>
      </c>
      <c r="C5" s="4">
        <f>COUNTIF(orders[Category],B5)</f>
        <v>506</v>
      </c>
      <c r="D5" s="5">
        <f>SUMIF(orders[Category],B5,orders[TotalSales])</f>
        <v>42666.189999999995</v>
      </c>
      <c r="E5" s="6">
        <f>AVERAGEIF(orders[Category],B5,orders[TotalSales])</f>
        <v>84.320533596837933</v>
      </c>
      <c r="F5" s="6" cm="1">
        <f t="array" ref="F5">MEDIAN(IF( orders[Category]=B5,orders[TotalSales]))</f>
        <v>68.180000000000007</v>
      </c>
      <c r="G5" s="6">
        <f>_xlfn.MINIFS(orders[TotalSales],orders[Category],B5)</f>
        <v>5.56</v>
      </c>
      <c r="H5" s="6">
        <f>_xlfn.MAXIFS(orders[TotalSales],orders[Category],B5)</f>
        <v>273.89999999999998</v>
      </c>
      <c r="I5" s="42">
        <f t="shared" ref="I5:I7" si="0">(D5/$D$8) * 100</f>
        <v>17.71739833210702</v>
      </c>
      <c r="K5" s="16" t="s">
        <v>51</v>
      </c>
      <c r="L5" s="17">
        <v>42666.189999999995</v>
      </c>
      <c r="M5" s="18">
        <v>84.320533596837933</v>
      </c>
      <c r="N5" s="18">
        <v>5.56</v>
      </c>
      <c r="O5" s="18">
        <v>273.89999999999998</v>
      </c>
      <c r="P5" s="41">
        <v>0.17717398332107012</v>
      </c>
    </row>
    <row r="6" spans="2:19" x14ac:dyDescent="0.3">
      <c r="B6" s="13" t="str">
        <v>Non-Fiction</v>
      </c>
      <c r="C6" s="4">
        <f>COUNTIF(orders[Category],B6)</f>
        <v>923</v>
      </c>
      <c r="D6" s="5">
        <f>SUMIF(orders[Category],B6,orders[TotalSales])</f>
        <v>77529.409999999916</v>
      </c>
      <c r="E6" s="6">
        <f>AVERAGEIF(orders[Category],B6,orders[TotalSales])</f>
        <v>83.997193932827642</v>
      </c>
      <c r="F6" s="6" cm="1">
        <f t="array" ref="F6">MEDIAN(IF( orders[Category]=B6,orders[TotalSales]))</f>
        <v>68.680000000000007</v>
      </c>
      <c r="G6" s="6">
        <f>_xlfn.MINIFS(orders[TotalSales],orders[Category],B6)</f>
        <v>5.66</v>
      </c>
      <c r="H6" s="6">
        <f>_xlfn.MAXIFS(orders[TotalSales],orders[Category],B6)</f>
        <v>284.95</v>
      </c>
      <c r="I6" s="42">
        <f t="shared" si="0"/>
        <v>32.194565285141231</v>
      </c>
      <c r="K6" s="16" t="s">
        <v>20</v>
      </c>
      <c r="L6" s="17">
        <v>78543.839999999967</v>
      </c>
      <c r="M6" s="18">
        <v>80.973030927835012</v>
      </c>
      <c r="N6" s="18">
        <v>5.23</v>
      </c>
      <c r="O6" s="18">
        <v>267.60000000000002</v>
      </c>
      <c r="P6" s="41">
        <v>0.32615813594166237</v>
      </c>
    </row>
    <row r="7" spans="2:19" ht="15" thickBot="1" x14ac:dyDescent="0.35">
      <c r="B7" s="31" t="str">
        <v>Comics</v>
      </c>
      <c r="C7" s="32">
        <f>COUNTIF(orders[Category],B7)</f>
        <v>522</v>
      </c>
      <c r="D7" s="33">
        <f>SUMIF(orders[Category],B7,orders[TotalSales])</f>
        <v>42075.769999999982</v>
      </c>
      <c r="E7" s="34">
        <f>AVERAGEIF(orders[Category],B7,orders[TotalSales])</f>
        <v>80.604923371647473</v>
      </c>
      <c r="F7" s="34" cm="1">
        <f t="array" ref="F7">MEDIAN(IF( orders[Category]=B7,orders[TotalSales]))</f>
        <v>69.704999999999998</v>
      </c>
      <c r="G7" s="34">
        <f>_xlfn.MINIFS(orders[TotalSales],orders[Category],B7)</f>
        <v>5.14</v>
      </c>
      <c r="H7" s="34">
        <f>_xlfn.MAXIFS(orders[TotalSales],orders[Category],B7)</f>
        <v>279.5</v>
      </c>
      <c r="I7" s="43">
        <f t="shared" si="0"/>
        <v>17.472222788585491</v>
      </c>
      <c r="K7" s="16" t="s">
        <v>70</v>
      </c>
      <c r="L7" s="17">
        <v>77529.409999999916</v>
      </c>
      <c r="M7" s="18">
        <v>83.997193932827642</v>
      </c>
      <c r="N7" s="18">
        <v>5.66</v>
      </c>
      <c r="O7" s="18">
        <v>284.95</v>
      </c>
      <c r="P7" s="41">
        <v>0.32194565285141219</v>
      </c>
    </row>
    <row r="8" spans="2:19" ht="15" thickBot="1" x14ac:dyDescent="0.35">
      <c r="B8" s="36" t="s">
        <v>6686</v>
      </c>
      <c r="C8" s="37">
        <f>SUM(C4:C7)</f>
        <v>2921</v>
      </c>
      <c r="D8" s="38">
        <f t="shared" ref="D8:I8" si="1">SUM(D4:D7)</f>
        <v>240815.20999999988</v>
      </c>
      <c r="E8" s="39">
        <f t="shared" si="1"/>
        <v>329.89568182914809</v>
      </c>
      <c r="F8" s="39">
        <f t="shared" si="1"/>
        <v>274.745</v>
      </c>
      <c r="G8" s="39">
        <f t="shared" si="1"/>
        <v>21.59</v>
      </c>
      <c r="H8" s="39">
        <f t="shared" si="1"/>
        <v>1105.95</v>
      </c>
      <c r="I8" s="45">
        <f t="shared" si="1"/>
        <v>100</v>
      </c>
      <c r="K8" s="16" t="s">
        <v>6680</v>
      </c>
      <c r="L8" s="17">
        <v>240815.21</v>
      </c>
      <c r="M8" s="18">
        <v>82.44272851763094</v>
      </c>
      <c r="N8" s="18">
        <v>5.14</v>
      </c>
      <c r="O8" s="18">
        <v>284.95</v>
      </c>
      <c r="P8" s="4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7F0-54C5-4FD4-A3D5-312A6C3DB8CE}">
  <dimension ref="B4:I18"/>
  <sheetViews>
    <sheetView zoomScale="40" zoomScaleNormal="40" workbookViewId="0">
      <selection activeCell="H1" sqref="H1:I1048576"/>
    </sheetView>
  </sheetViews>
  <sheetFormatPr defaultRowHeight="14.4" x14ac:dyDescent="0.3"/>
  <cols>
    <col min="2" max="2" width="12.33203125" customWidth="1"/>
    <col min="3" max="3" width="14.21875" customWidth="1"/>
    <col min="4" max="4" width="16.21875" customWidth="1"/>
    <col min="5" max="5" width="12" customWidth="1"/>
    <col min="6" max="6" width="12.6640625" customWidth="1"/>
    <col min="8" max="8" width="13" bestFit="1" customWidth="1"/>
    <col min="9" max="9" width="16.88671875" bestFit="1" customWidth="1"/>
    <col min="10" max="10" width="15.77734375" customWidth="1"/>
    <col min="11" max="12" width="10" bestFit="1" customWidth="1"/>
  </cols>
  <sheetData>
    <row r="4" spans="2:9" ht="15" thickBot="1" x14ac:dyDescent="0.35"/>
    <row r="5" spans="2:9" x14ac:dyDescent="0.3">
      <c r="B5" s="19" t="s">
        <v>6682</v>
      </c>
      <c r="C5" s="11" t="s">
        <v>6674</v>
      </c>
      <c r="D5" s="11" t="s">
        <v>6675</v>
      </c>
      <c r="E5" s="11" t="s">
        <v>6677</v>
      </c>
      <c r="F5" s="12" t="s">
        <v>6678</v>
      </c>
      <c r="H5" s="15" t="s">
        <v>6679</v>
      </c>
      <c r="I5" t="s">
        <v>6681</v>
      </c>
    </row>
    <row r="6" spans="2:9" x14ac:dyDescent="0.3">
      <c r="B6" s="13" t="s">
        <v>210</v>
      </c>
      <c r="C6" s="4">
        <f>COUNTIF(orders[OrderMonth],monthly_sales!B6)</f>
        <v>242</v>
      </c>
      <c r="D6" s="5">
        <f>SUMIF(orders[OrderMonth],B6,orders[TotalSales])</f>
        <v>19982.990000000002</v>
      </c>
      <c r="E6" s="6">
        <f>AVERAGEIF(orders[OrderMonth],B6,orders[TotalSales])</f>
        <v>82.574338842975209</v>
      </c>
      <c r="F6" s="7" cm="1">
        <f t="array" ref="F6">MEDIAN(IF(orders[OrderMonth]=B6,orders[TotalSales]))</f>
        <v>72.210000000000008</v>
      </c>
      <c r="H6" s="16" t="s">
        <v>210</v>
      </c>
      <c r="I6" s="17">
        <v>19982.990000000002</v>
      </c>
    </row>
    <row r="7" spans="2:9" x14ac:dyDescent="0.3">
      <c r="B7" s="13" t="s">
        <v>39</v>
      </c>
      <c r="C7" s="4">
        <f>COUNTIF(orders[OrderMonth],monthly_sales!B7)</f>
        <v>232</v>
      </c>
      <c r="D7" s="5">
        <f>SUMIF(orders[OrderMonth],B7,orders[TotalSales])</f>
        <v>20282.940000000013</v>
      </c>
      <c r="E7" s="6">
        <f>AVERAGEIF(orders[OrderMonth],B7,orders[TotalSales])</f>
        <v>87.426465517241439</v>
      </c>
      <c r="F7" s="7" cm="1">
        <f t="array" ref="F7">MEDIAN(IF(orders[OrderMonth]=B7,orders[TotalSales]))</f>
        <v>74.564999999999998</v>
      </c>
      <c r="H7" s="16" t="s">
        <v>39</v>
      </c>
      <c r="I7" s="17">
        <v>20282.940000000013</v>
      </c>
    </row>
    <row r="8" spans="2:9" x14ac:dyDescent="0.3">
      <c r="B8" s="13" t="s">
        <v>15</v>
      </c>
      <c r="C8" s="4">
        <f>COUNTIF(orders[OrderMonth],monthly_sales!B8)</f>
        <v>236</v>
      </c>
      <c r="D8" s="5">
        <f>SUMIF(orders[OrderMonth],B8,orders[TotalSales])</f>
        <v>21788.699999999993</v>
      </c>
      <c r="E8" s="6">
        <f>AVERAGEIF(orders[OrderMonth],B8,orders[TotalSales])</f>
        <v>92.324999999999974</v>
      </c>
      <c r="F8" s="7" cm="1">
        <f t="array" ref="F8">MEDIAN(IF(orders[OrderMonth]=B8,orders[TotalSales]))</f>
        <v>82.1</v>
      </c>
      <c r="H8" s="16" t="s">
        <v>15</v>
      </c>
      <c r="I8" s="17">
        <v>21788.699999999993</v>
      </c>
    </row>
    <row r="9" spans="2:9" x14ac:dyDescent="0.3">
      <c r="B9" s="13" t="s">
        <v>82</v>
      </c>
      <c r="C9" s="4">
        <f>COUNTIF(orders[OrderMonth],monthly_sales!B9)</f>
        <v>211</v>
      </c>
      <c r="D9" s="5">
        <f>SUMIF(orders[OrderMonth],B9,orders[TotalSales])</f>
        <v>18186.999999999996</v>
      </c>
      <c r="E9" s="6">
        <f>AVERAGEIF(orders[OrderMonth],B9,orders[TotalSales])</f>
        <v>86.194312796208507</v>
      </c>
      <c r="F9" s="7" cm="1">
        <f t="array" ref="F9">MEDIAN(IF(orders[OrderMonth]=B9,orders[TotalSales]))</f>
        <v>70.02</v>
      </c>
      <c r="H9" s="16" t="s">
        <v>82</v>
      </c>
      <c r="I9" s="17">
        <v>18186.999999999996</v>
      </c>
    </row>
    <row r="10" spans="2:9" x14ac:dyDescent="0.3">
      <c r="B10" s="13" t="s">
        <v>46</v>
      </c>
      <c r="C10" s="4">
        <f>COUNTIF(orders[OrderMonth],monthly_sales!B10)</f>
        <v>244</v>
      </c>
      <c r="D10" s="5">
        <f>SUMIF(orders[OrderMonth],B10,orders[TotalSales])</f>
        <v>19607.009999999995</v>
      </c>
      <c r="E10" s="6">
        <f>AVERAGEIF(orders[OrderMonth],B10,orders[TotalSales])</f>
        <v>80.35659836065571</v>
      </c>
      <c r="F10" s="7" cm="1">
        <f t="array" ref="F10">MEDIAN(IF(orders[OrderMonth]=B10,orders[TotalSales]))</f>
        <v>68.89</v>
      </c>
      <c r="H10" s="16" t="s">
        <v>46</v>
      </c>
      <c r="I10" s="17">
        <v>19607.009999999995</v>
      </c>
    </row>
    <row r="11" spans="2:9" x14ac:dyDescent="0.3">
      <c r="B11" s="13" t="s">
        <v>24</v>
      </c>
      <c r="C11" s="4">
        <f>COUNTIF(orders[OrderMonth],monthly_sales!B11)</f>
        <v>236</v>
      </c>
      <c r="D11" s="5">
        <f>SUMIF(orders[OrderMonth],B11,orders[TotalSales])</f>
        <v>20442.280000000002</v>
      </c>
      <c r="E11" s="6">
        <f>AVERAGEIF(orders[OrderMonth],B11,orders[TotalSales])</f>
        <v>86.619830508474593</v>
      </c>
      <c r="F11" s="7" cm="1">
        <f t="array" ref="F11">MEDIAN(IF(orders[OrderMonth]=B11,orders[TotalSales]))</f>
        <v>76.75</v>
      </c>
      <c r="H11" s="16" t="s">
        <v>24</v>
      </c>
      <c r="I11" s="17">
        <v>20442.280000000002</v>
      </c>
    </row>
    <row r="12" spans="2:9" x14ac:dyDescent="0.3">
      <c r="B12" s="13" t="s">
        <v>32</v>
      </c>
      <c r="C12" s="4">
        <f>COUNTIF(orders[OrderMonth],monthly_sales!B12)</f>
        <v>256</v>
      </c>
      <c r="D12" s="5">
        <f>SUMIF(orders[OrderMonth],B12,orders[TotalSales])</f>
        <v>20111.909999999993</v>
      </c>
      <c r="E12" s="6">
        <f>AVERAGEIF(orders[OrderMonth],B12,orders[TotalSales])</f>
        <v>78.562148437499971</v>
      </c>
      <c r="F12" s="7" cm="1">
        <f t="array" ref="F12">MEDIAN(IF(orders[OrderMonth]=B12,orders[TotalSales]))</f>
        <v>62.555</v>
      </c>
      <c r="H12" s="16" t="s">
        <v>32</v>
      </c>
      <c r="I12" s="17">
        <v>20111.909999999993</v>
      </c>
    </row>
    <row r="13" spans="2:9" x14ac:dyDescent="0.3">
      <c r="B13" s="13" t="s">
        <v>90</v>
      </c>
      <c r="C13" s="4">
        <f>COUNTIF(orders[OrderMonth],monthly_sales!B13)</f>
        <v>246</v>
      </c>
      <c r="D13" s="5">
        <f>SUMIF(orders[OrderMonth],B13,orders[TotalSales])</f>
        <v>17844.650000000005</v>
      </c>
      <c r="E13" s="6">
        <f>AVERAGEIF(orders[OrderMonth],B13,orders[TotalSales])</f>
        <v>72.539227642276444</v>
      </c>
      <c r="F13" s="7" cm="1">
        <f t="array" ref="F13">MEDIAN(IF(orders[OrderMonth]=B13,orders[TotalSales]))</f>
        <v>56.59</v>
      </c>
      <c r="H13" s="16" t="s">
        <v>90</v>
      </c>
      <c r="I13" s="17">
        <v>17844.650000000005</v>
      </c>
    </row>
    <row r="14" spans="2:9" x14ac:dyDescent="0.3">
      <c r="B14" s="13" t="s">
        <v>60</v>
      </c>
      <c r="C14" s="4">
        <f>COUNTIF(orders[OrderMonth],monthly_sales!B14)</f>
        <v>257</v>
      </c>
      <c r="D14" s="5">
        <f>SUMIF(orders[OrderMonth],B14,orders[TotalSales])</f>
        <v>20698.490000000005</v>
      </c>
      <c r="E14" s="6">
        <f>AVERAGEIF(orders[OrderMonth],B14,orders[TotalSales])</f>
        <v>80.538871595330761</v>
      </c>
      <c r="F14" s="7" cm="1">
        <f t="array" ref="F14">MEDIAN(IF(orders[OrderMonth]=B14,orders[TotalSales]))</f>
        <v>68.61</v>
      </c>
      <c r="H14" s="16" t="s">
        <v>60</v>
      </c>
      <c r="I14" s="17">
        <v>20698.490000000005</v>
      </c>
    </row>
    <row r="15" spans="2:9" x14ac:dyDescent="0.3">
      <c r="B15" s="13" t="s">
        <v>133</v>
      </c>
      <c r="C15" s="4">
        <f>COUNTIF(orders[OrderMonth],monthly_sales!B15)</f>
        <v>281</v>
      </c>
      <c r="D15" s="5">
        <f>SUMIF(orders[OrderMonth],B15,orders[TotalSales])</f>
        <v>22562.639999999992</v>
      </c>
      <c r="E15" s="6">
        <f>AVERAGEIF(orders[OrderMonth],B15,orders[TotalSales])</f>
        <v>80.294092526690363</v>
      </c>
      <c r="F15" s="7" cm="1">
        <f t="array" ref="F15">MEDIAN(IF(orders[OrderMonth]=B15,orders[TotalSales]))</f>
        <v>63.32</v>
      </c>
      <c r="H15" s="16" t="s">
        <v>133</v>
      </c>
      <c r="I15" s="17">
        <v>22562.639999999992</v>
      </c>
    </row>
    <row r="16" spans="2:9" x14ac:dyDescent="0.3">
      <c r="B16" s="13" t="s">
        <v>54</v>
      </c>
      <c r="C16" s="4">
        <f>COUNTIF(orders[OrderMonth],monthly_sales!B16)</f>
        <v>270</v>
      </c>
      <c r="D16" s="5">
        <f>SUMIF(orders[OrderMonth],B16,orders[TotalSales])</f>
        <v>23510.790000000008</v>
      </c>
      <c r="E16" s="6">
        <f>AVERAGEIF(orders[OrderMonth],B16,orders[TotalSales])</f>
        <v>87.077000000000027</v>
      </c>
      <c r="F16" s="7" cm="1">
        <f t="array" ref="F16">MEDIAN(IF(orders[OrderMonth]=B16,orders[TotalSales]))</f>
        <v>75.585000000000008</v>
      </c>
      <c r="H16" s="16" t="s">
        <v>54</v>
      </c>
      <c r="I16" s="17">
        <v>23510.790000000008</v>
      </c>
    </row>
    <row r="17" spans="2:9" ht="15" thickBot="1" x14ac:dyDescent="0.35">
      <c r="B17" s="31" t="s">
        <v>107</v>
      </c>
      <c r="C17" s="32">
        <f>COUNTIF(orders[OrderMonth],monthly_sales!B17)</f>
        <v>210</v>
      </c>
      <c r="D17" s="33">
        <f>SUMIF(orders[OrderMonth],B17,orders[TotalSales])</f>
        <v>15795.80999999999</v>
      </c>
      <c r="E17" s="34">
        <f>AVERAGEIF(orders[OrderMonth],B17,orders[TotalSales])</f>
        <v>75.218142857142809</v>
      </c>
      <c r="F17" s="35" cm="1">
        <f t="array" ref="F17">MEDIAN(IF(orders[OrderMonth]=B17,orders[TotalSales]))</f>
        <v>56.984999999999999</v>
      </c>
      <c r="H17" s="16" t="s">
        <v>107</v>
      </c>
      <c r="I17" s="17">
        <v>15795.80999999999</v>
      </c>
    </row>
    <row r="18" spans="2:9" ht="15" thickBot="1" x14ac:dyDescent="0.35">
      <c r="B18" s="36" t="s">
        <v>6676</v>
      </c>
      <c r="C18" s="37">
        <f>SUM(C6:C17)</f>
        <v>2921</v>
      </c>
      <c r="D18" s="38">
        <f>SUM(D6:D17)</f>
        <v>240815.20999999996</v>
      </c>
      <c r="E18" s="38">
        <f>SUM(E6:E17)</f>
        <v>989.72602908449585</v>
      </c>
      <c r="F18" s="40">
        <f>SUM(F6:F17)</f>
        <v>828.18000000000006</v>
      </c>
      <c r="H18" s="16" t="s">
        <v>6680</v>
      </c>
      <c r="I18" s="17">
        <v>240815.20999999996</v>
      </c>
    </row>
  </sheetData>
  <sortState xmlns:xlrd2="http://schemas.microsoft.com/office/spreadsheetml/2017/richdata2" ref="B6:B17">
    <sortCondition ref="B6:B17" customList="January,February,March,April,May,June,July,August,September,October,November,December"/>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08E4-E9E0-486A-BAC8-8BB26F5968CF}">
  <dimension ref="B1:M15"/>
  <sheetViews>
    <sheetView zoomScale="70" zoomScaleNormal="70" workbookViewId="0">
      <selection activeCell="F28" sqref="F28"/>
    </sheetView>
  </sheetViews>
  <sheetFormatPr defaultRowHeight="14.4" x14ac:dyDescent="0.3"/>
  <cols>
    <col min="2" max="2" width="13.109375" customWidth="1"/>
    <col min="3" max="3" width="11.6640625" bestFit="1" customWidth="1"/>
    <col min="4" max="4" width="11.21875" bestFit="1" customWidth="1"/>
    <col min="5" max="5" width="10.44140625" customWidth="1"/>
    <col min="6" max="6" width="13" customWidth="1"/>
    <col min="7" max="7" width="12.33203125" customWidth="1"/>
    <col min="10" max="10" width="12.44140625" bestFit="1" customWidth="1"/>
    <col min="11" max="11" width="11.88671875" bestFit="1" customWidth="1"/>
    <col min="12" max="12" width="10" bestFit="1" customWidth="1"/>
    <col min="13" max="14" width="8.77734375" bestFit="1" customWidth="1"/>
  </cols>
  <sheetData>
    <row r="1" spans="2:13" ht="15" thickBot="1" x14ac:dyDescent="0.35"/>
    <row r="2" spans="2:13" x14ac:dyDescent="0.3">
      <c r="B2" s="22" t="s">
        <v>4644</v>
      </c>
      <c r="C2" s="11" t="s">
        <v>6674</v>
      </c>
      <c r="D2" s="11" t="s">
        <v>6675</v>
      </c>
      <c r="E2" s="11" t="s">
        <v>6677</v>
      </c>
      <c r="F2" s="11" t="s">
        <v>6678</v>
      </c>
      <c r="G2" s="12" t="s">
        <v>6694</v>
      </c>
      <c r="J2" s="15" t="s">
        <v>6679</v>
      </c>
      <c r="K2" t="s">
        <v>6674</v>
      </c>
      <c r="L2" t="s">
        <v>6675</v>
      </c>
      <c r="M2" t="s">
        <v>6677</v>
      </c>
    </row>
    <row r="3" spans="2:13" x14ac:dyDescent="0.3">
      <c r="B3" s="13" cm="1">
        <f t="array" ref="B3:B6">_xlfn._xlws.SORT(_xlfn.UNIQUE(orders[OrderYear]))</f>
        <v>2022</v>
      </c>
      <c r="C3" s="4">
        <f>COUNTIF(orders[OrderYear],B3)</f>
        <v>229</v>
      </c>
      <c r="D3" s="5">
        <f>SUMIF(orders[OrderYear],B3,orders[TotalSales])</f>
        <v>19043.510000000002</v>
      </c>
      <c r="E3" s="20">
        <f>AVERAGEIF(orders[OrderYear],B3,orders[TotalSales])</f>
        <v>83.159432314410495</v>
      </c>
      <c r="F3" s="6" cm="1">
        <f t="array" ref="F3">MEDIAN(IF(orders[OrderYear]=B3,orders[TotalSales]))</f>
        <v>61.64</v>
      </c>
      <c r="G3" s="52" t="str">
        <f>INDEX(_xlfn.ANCHORARRAY($B$12),MATCH(MAX($C$12:$C$15),$C$12:$C$15,0))</f>
        <v>Non-Fiction</v>
      </c>
      <c r="J3" s="16">
        <v>2022</v>
      </c>
      <c r="K3" s="1">
        <v>229</v>
      </c>
      <c r="L3" s="17">
        <v>19043.510000000002</v>
      </c>
      <c r="M3" s="18">
        <v>83.159432314410495</v>
      </c>
    </row>
    <row r="4" spans="2:13" x14ac:dyDescent="0.3">
      <c r="B4" s="13">
        <v>2023</v>
      </c>
      <c r="C4" s="4">
        <f>COUNTIF(orders[OrderYear],B4)</f>
        <v>1186</v>
      </c>
      <c r="D4" s="5">
        <f>SUMIF(orders[OrderYear],B4,orders[TotalSales])</f>
        <v>95481.19999999991</v>
      </c>
      <c r="E4" s="20">
        <f>AVERAGEIF(orders[OrderYear],B4,orders[TotalSales])</f>
        <v>80.506913996627247</v>
      </c>
      <c r="F4" s="6" cm="1">
        <f t="array" ref="F4">MEDIAN(IF(orders[OrderYear]=B4,orders[TotalSales]))</f>
        <v>68.28</v>
      </c>
      <c r="G4" s="52" t="str">
        <f>INDEX(_xlfn.ANCHORARRAY($B$12),MATCH(MAX($D$12:$D$15),$D$12:$D$15,0))</f>
        <v>Non-Fiction</v>
      </c>
      <c r="J4" s="16">
        <v>2023</v>
      </c>
      <c r="K4" s="1">
        <v>1186</v>
      </c>
      <c r="L4" s="17">
        <v>95481.19999999991</v>
      </c>
      <c r="M4" s="18">
        <v>80.506913996627247</v>
      </c>
    </row>
    <row r="5" spans="2:13" x14ac:dyDescent="0.3">
      <c r="B5" s="13">
        <v>2024</v>
      </c>
      <c r="C5" s="4">
        <f>COUNTIF(orders[OrderYear],B5)</f>
        <v>1136</v>
      </c>
      <c r="D5" s="5">
        <f>SUMIF(orders[OrderYear],B5,orders[TotalSales])</f>
        <v>93758.330000000118</v>
      </c>
      <c r="E5" s="20">
        <f>AVERAGEIF(orders[OrderYear],B5,orders[TotalSales])</f>
        <v>82.533741197183204</v>
      </c>
      <c r="F5" s="6" cm="1">
        <f t="array" ref="F5">MEDIAN(IF(orders[OrderYear]=B5,orders[TotalSales]))</f>
        <v>68.28</v>
      </c>
      <c r="G5" s="52" t="str">
        <f>INDEX(_xlfn.ANCHORARRAY($B$12),MATCH(MAX($E$12:$E$15),$E$12:$E$15,0))</f>
        <v>Fiction</v>
      </c>
      <c r="J5" s="16">
        <v>2024</v>
      </c>
      <c r="K5" s="1">
        <v>1136</v>
      </c>
      <c r="L5" s="17">
        <v>93758.330000000118</v>
      </c>
      <c r="M5" s="18">
        <v>82.533741197183204</v>
      </c>
    </row>
    <row r="6" spans="2:13" ht="15" thickBot="1" x14ac:dyDescent="0.35">
      <c r="B6" s="14">
        <v>2025</v>
      </c>
      <c r="C6" s="8">
        <f>COUNTIF(orders[OrderYear],B6)</f>
        <v>370</v>
      </c>
      <c r="D6" s="9">
        <f>SUMIF(orders[OrderYear],B6,orders[TotalSales])</f>
        <v>32532.17</v>
      </c>
      <c r="E6" s="21">
        <f>AVERAGEIF(orders[OrderYear],B6,orders[TotalSales])</f>
        <v>87.924783783783781</v>
      </c>
      <c r="F6" s="30" cm="1">
        <f t="array" ref="F6">MEDIAN(IF(orders[OrderYear]=B6,orders[TotalSales]))</f>
        <v>76.289999999999992</v>
      </c>
      <c r="G6" s="29" t="str">
        <f>INDEX(_xlfn.ANCHORARRAY($B$12),MATCH(MAX($F$12:$F$15),$F$12:$F$15,0))</f>
        <v>Fiction</v>
      </c>
      <c r="J6" s="16">
        <v>2025</v>
      </c>
      <c r="K6" s="1">
        <v>370</v>
      </c>
      <c r="L6" s="17">
        <v>32532.17</v>
      </c>
      <c r="M6" s="18">
        <v>87.924783783783781</v>
      </c>
    </row>
    <row r="7" spans="2:13" x14ac:dyDescent="0.3">
      <c r="J7" s="16" t="s">
        <v>6680</v>
      </c>
      <c r="K7" s="1">
        <v>2921</v>
      </c>
      <c r="L7" s="17">
        <v>240815.21000000002</v>
      </c>
      <c r="M7" s="18">
        <v>82.442728517630954</v>
      </c>
    </row>
    <row r="11" spans="2:13" x14ac:dyDescent="0.3">
      <c r="C11" cm="1">
        <f t="array" ref="C11:F11">TRANSPOSE(_xlfn.ANCHORARRAY(B3))</f>
        <v>2022</v>
      </c>
      <c r="D11">
        <v>2023</v>
      </c>
      <c r="E11">
        <v>2024</v>
      </c>
      <c r="F11">
        <v>2025</v>
      </c>
    </row>
    <row r="12" spans="2:13" x14ac:dyDescent="0.3">
      <c r="B12" t="str" cm="1">
        <f t="array" ref="B12:B15">_xlfn.UNIQUE(orders[Category])</f>
        <v>Fiction</v>
      </c>
      <c r="C12" s="24">
        <f>SUMIFS(orders[TotalSales],orders[OrderYear],C$11,orders[Category],$B12)</f>
        <v>6635.38</v>
      </c>
      <c r="D12" s="24">
        <f>SUMIFS(orders[TotalSales],orders[OrderYear],D$11,orders[Category],$B12)</f>
        <v>29766.450000000008</v>
      </c>
      <c r="E12" s="24">
        <f>SUMIFS(orders[TotalSales],orders[OrderYear],E$11,orders[Category],$B12)</f>
        <v>30003.069999999982</v>
      </c>
      <c r="F12" s="24">
        <f>SUMIFS(orders[TotalSales],orders[OrderYear],F$11,orders[Category],$B12)</f>
        <v>12138.939999999999</v>
      </c>
    </row>
    <row r="13" spans="2:13" x14ac:dyDescent="0.3">
      <c r="B13" t="str">
        <v>Educational</v>
      </c>
      <c r="C13" s="24">
        <f>SUMIFS(orders[TotalSales],orders[OrderYear],C$11,orders[Category],$B13)</f>
        <v>3001.1200000000008</v>
      </c>
      <c r="D13" s="24">
        <f>SUMIFS(orders[TotalSales],orders[OrderYear],D$11,orders[Category],$B13)</f>
        <v>17871.390000000014</v>
      </c>
      <c r="E13" s="24">
        <f>SUMIFS(orders[TotalSales],orders[OrderYear],E$11,orders[Category],$B13)</f>
        <v>17229.319999999996</v>
      </c>
      <c r="F13" s="24">
        <f>SUMIFS(orders[TotalSales],orders[OrderYear],F$11,orders[Category],$B13)</f>
        <v>4564.3599999999988</v>
      </c>
    </row>
    <row r="14" spans="2:13" x14ac:dyDescent="0.3">
      <c r="B14" t="str">
        <v>Non-Fiction</v>
      </c>
      <c r="C14" s="24">
        <f>SUMIFS(orders[TotalSales],orders[OrderYear],C$11,orders[Category],$B14)</f>
        <v>7258.8999999999987</v>
      </c>
      <c r="D14" s="24">
        <f>SUMIFS(orders[TotalSales],orders[OrderYear],D$11,orders[Category],$B14)</f>
        <v>30173.500000000033</v>
      </c>
      <c r="E14" s="24">
        <f>SUMIFS(orders[TotalSales],orders[OrderYear],E$11,orders[Category],$B14)</f>
        <v>28199.130000000005</v>
      </c>
      <c r="F14" s="24">
        <f>SUMIFS(orders[TotalSales],orders[OrderYear],F$11,orders[Category],$B14)</f>
        <v>11897.88</v>
      </c>
    </row>
    <row r="15" spans="2:13" x14ac:dyDescent="0.3">
      <c r="B15" t="str">
        <v>Comics</v>
      </c>
      <c r="C15" s="24">
        <f>SUMIFS(orders[TotalSales],orders[OrderYear],C$11,orders[Category],$B15)</f>
        <v>2148.1099999999997</v>
      </c>
      <c r="D15" s="24">
        <f>SUMIFS(orders[TotalSales],orders[OrderYear],D$11,orders[Category],$B15)</f>
        <v>17669.859999999993</v>
      </c>
      <c r="E15" s="24">
        <f>SUMIFS(orders[TotalSales],orders[OrderYear],E$11,orders[Category],$B15)</f>
        <v>18326.809999999998</v>
      </c>
      <c r="F15" s="24">
        <f>SUMIFS(orders[TotalSales],orders[OrderYear],F$11,orders[Category],$B15)</f>
        <v>3930.9900000000007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62D-4C80-4EA6-AFD2-58B57D2BD5A1}">
  <dimension ref="B1:P1177"/>
  <sheetViews>
    <sheetView tabSelected="1" topLeftCell="D1" zoomScale="85" zoomScaleNormal="85" workbookViewId="0">
      <selection activeCell="L16" sqref="L16"/>
    </sheetView>
  </sheetViews>
  <sheetFormatPr defaultRowHeight="14.4" x14ac:dyDescent="0.3"/>
  <cols>
    <col min="1" max="1" width="54.88671875" customWidth="1"/>
    <col min="2" max="2" width="15.44140625" customWidth="1"/>
    <col min="3" max="3" width="9.33203125" customWidth="1"/>
    <col min="4" max="4" width="11.77734375" customWidth="1"/>
    <col min="5" max="5" width="20.44140625" style="24" customWidth="1"/>
    <col min="7" max="7" width="12" customWidth="1"/>
    <col min="10" max="10" width="22.44140625" bestFit="1" customWidth="1"/>
    <col min="11" max="11" width="11.33203125" customWidth="1"/>
    <col min="14" max="14" width="12.5546875" customWidth="1"/>
    <col min="15" max="15" width="10.5546875" customWidth="1"/>
    <col min="16" max="16" width="12.33203125" customWidth="1"/>
  </cols>
  <sheetData>
    <row r="1" spans="2:16" ht="15" thickBot="1" x14ac:dyDescent="0.35"/>
    <row r="2" spans="2:16" ht="15" thickBot="1" x14ac:dyDescent="0.35">
      <c r="B2" t="str" cm="1">
        <f t="array" ref="B2:B1177">_xlfn._xlws.SORT(_xlfn.UNIQUE(orders[BookTitle]))</f>
        <v>A music per deal</v>
      </c>
      <c r="C2" s="24">
        <f>SUMIF(orders[BookTitle],B2,orders[TotalSales])</f>
        <v>82</v>
      </c>
      <c r="D2">
        <f>COUNTIF(orders[BookTitle],B2)</f>
        <v>2</v>
      </c>
      <c r="F2" s="102"/>
      <c r="G2" s="101" t="s">
        <v>6697</v>
      </c>
      <c r="H2" s="89" t="s">
        <v>6674</v>
      </c>
      <c r="J2" s="63" t="s">
        <v>6683</v>
      </c>
      <c r="K2" s="63"/>
    </row>
    <row r="3" spans="2:16" ht="15" thickBot="1" x14ac:dyDescent="0.35">
      <c r="B3" t="str">
        <v>Ability rise</v>
      </c>
      <c r="C3" s="24">
        <f>SUMIF(orders[BookTitle],B3,orders[TotalSales])</f>
        <v>299.8</v>
      </c>
      <c r="D3">
        <f>COUNTIF(orders[BookTitle],B3)</f>
        <v>3</v>
      </c>
      <c r="F3" s="75" t="str" cm="1">
        <f t="array" ref="F3:H12">_xlfn.TAKE(_xlfn._xlws.SORT(B2:D1177,2,-1),10)</f>
        <v>Table huge</v>
      </c>
      <c r="G3" s="72">
        <v>1066.47</v>
      </c>
      <c r="H3" s="82">
        <v>6</v>
      </c>
      <c r="J3" s="15" t="s">
        <v>6679</v>
      </c>
      <c r="K3" t="s">
        <v>6675</v>
      </c>
      <c r="M3" s="64" t="s">
        <v>4135</v>
      </c>
      <c r="N3" s="65"/>
      <c r="O3" s="65"/>
      <c r="P3" s="66"/>
    </row>
    <row r="4" spans="2:16" ht="15.6" thickTop="1" thickBot="1" x14ac:dyDescent="0.35">
      <c r="B4" t="str">
        <v>About nature social above</v>
      </c>
      <c r="C4" s="24">
        <f>SUMIF(orders[BookTitle],B4,orders[TotalSales])</f>
        <v>92.850000000000009</v>
      </c>
      <c r="D4">
        <f>COUNTIF(orders[BookTitle],B4)</f>
        <v>4</v>
      </c>
      <c r="F4" s="76" t="str">
        <v>Police include dream</v>
      </c>
      <c r="G4" s="73">
        <v>938.91000000000008</v>
      </c>
      <c r="H4" s="52">
        <v>5</v>
      </c>
      <c r="J4" s="16">
        <v>2022</v>
      </c>
      <c r="K4" s="17">
        <v>428.44</v>
      </c>
      <c r="M4" s="46" t="s">
        <v>6688</v>
      </c>
      <c r="N4" s="47" t="s">
        <v>6689</v>
      </c>
      <c r="O4" s="47" t="s">
        <v>6675</v>
      </c>
      <c r="P4" s="47" t="s">
        <v>6674</v>
      </c>
    </row>
    <row r="5" spans="2:16" ht="15.6" thickTop="1" thickBot="1" x14ac:dyDescent="0.35">
      <c r="B5" t="str">
        <v>Account assume</v>
      </c>
      <c r="C5" s="24">
        <f>SUMIF(orders[BookTitle],B5,orders[TotalSales])</f>
        <v>79.64</v>
      </c>
      <c r="D5">
        <f>COUNTIF(orders[BookTitle],B5)</f>
        <v>4</v>
      </c>
      <c r="F5" s="76" t="str">
        <v>Budget season</v>
      </c>
      <c r="G5" s="73">
        <v>921.64</v>
      </c>
      <c r="H5" s="52">
        <v>5</v>
      </c>
      <c r="J5" s="23" t="s">
        <v>2350</v>
      </c>
      <c r="K5" s="17">
        <v>428.44</v>
      </c>
      <c r="M5" s="48">
        <f>_xlfn.MAXIFS(orders[TotalSales],orders[BookTitle],M3)</f>
        <v>21.57</v>
      </c>
      <c r="N5" s="48">
        <f>_xlfn.MINIFS(orders[TotalSales],orders[BookTitle],M3)</f>
        <v>21.57</v>
      </c>
      <c r="O5" s="49">
        <f>SUMIF(orders[BookTitle],M3,orders[TotalSales])</f>
        <v>21.57</v>
      </c>
      <c r="P5" s="50">
        <f>COUNTIF(orders[BookTitle],M3)</f>
        <v>1</v>
      </c>
    </row>
    <row r="6" spans="2:16" ht="15" thickTop="1" x14ac:dyDescent="0.3">
      <c r="B6" t="str">
        <v>Account million result</v>
      </c>
      <c r="C6" s="24">
        <f>SUMIF(orders[BookTitle],B6,orders[TotalSales])</f>
        <v>318.73</v>
      </c>
      <c r="D6">
        <f>COUNTIF(orders[BookTitle],B6)</f>
        <v>4</v>
      </c>
      <c r="F6" s="76" t="str">
        <v>Nice effort surface</v>
      </c>
      <c r="G6" s="73">
        <v>899.51</v>
      </c>
      <c r="H6" s="52">
        <v>6</v>
      </c>
      <c r="J6" s="16">
        <v>2023</v>
      </c>
      <c r="K6" s="17">
        <v>580.44000000000005</v>
      </c>
      <c r="M6" s="26"/>
    </row>
    <row r="7" spans="2:16" x14ac:dyDescent="0.3">
      <c r="B7" t="str">
        <v>Account year movement</v>
      </c>
      <c r="C7" s="24">
        <f>SUMIF(orders[BookTitle],B7,orders[TotalSales])</f>
        <v>339.4</v>
      </c>
      <c r="D7">
        <f>COUNTIF(orders[BookTitle],B7)</f>
        <v>2</v>
      </c>
      <c r="F7" s="76" t="str">
        <v>Part attorney</v>
      </c>
      <c r="G7" s="73">
        <v>896.82</v>
      </c>
      <c r="H7" s="52">
        <v>5</v>
      </c>
      <c r="J7" s="23" t="s">
        <v>1116</v>
      </c>
      <c r="K7" s="17">
        <v>580.44000000000005</v>
      </c>
      <c r="M7" s="26"/>
    </row>
    <row r="8" spans="2:16" x14ac:dyDescent="0.3">
      <c r="B8" t="str">
        <v>Act exist argue</v>
      </c>
      <c r="C8" s="24">
        <f>SUMIF(orders[BookTitle],B8,orders[TotalSales])</f>
        <v>354.04</v>
      </c>
      <c r="D8">
        <f>COUNTIF(orders[BookTitle],B8)</f>
        <v>3</v>
      </c>
      <c r="F8" s="76" t="str">
        <v>Large minute appear</v>
      </c>
      <c r="G8" s="73">
        <v>833.8599999999999</v>
      </c>
      <c r="H8" s="52">
        <v>5</v>
      </c>
      <c r="J8" s="16">
        <v>2024</v>
      </c>
      <c r="K8" s="17">
        <v>651.68000000000006</v>
      </c>
    </row>
    <row r="9" spans="2:16" x14ac:dyDescent="0.3">
      <c r="B9" t="str">
        <v>Act feeling</v>
      </c>
      <c r="C9" s="24">
        <f>SUMIF(orders[BookTitle],B9,orders[TotalSales])</f>
        <v>21.57</v>
      </c>
      <c r="D9">
        <f>COUNTIF(orders[BookTitle],B9)</f>
        <v>1</v>
      </c>
      <c r="F9" s="76" t="str">
        <v>Agree suddenly</v>
      </c>
      <c r="G9" s="73">
        <v>824.71</v>
      </c>
      <c r="H9" s="52">
        <v>6</v>
      </c>
      <c r="J9" s="23" t="s">
        <v>1174</v>
      </c>
      <c r="K9" s="17">
        <v>651.68000000000006</v>
      </c>
    </row>
    <row r="10" spans="2:16" x14ac:dyDescent="0.3">
      <c r="B10" t="str">
        <v>Act service place</v>
      </c>
      <c r="C10" s="24">
        <f>SUMIF(orders[BookTitle],B10,orders[TotalSales])</f>
        <v>79.37</v>
      </c>
      <c r="D10">
        <f>COUNTIF(orders[BookTitle],B10)</f>
        <v>2</v>
      </c>
      <c r="F10" s="76" t="str">
        <v>Factor buy</v>
      </c>
      <c r="G10" s="73">
        <v>791.8599999999999</v>
      </c>
      <c r="H10" s="52">
        <v>4</v>
      </c>
      <c r="J10" s="16">
        <v>2025</v>
      </c>
      <c r="K10" s="17">
        <v>515.95000000000005</v>
      </c>
    </row>
    <row r="11" spans="2:16" x14ac:dyDescent="0.3">
      <c r="B11" t="str">
        <v>Action mother game</v>
      </c>
      <c r="C11" s="24">
        <f>SUMIF(orders[BookTitle],B11,orders[TotalSales])</f>
        <v>475.36</v>
      </c>
      <c r="D11">
        <f>COUNTIF(orders[BookTitle],B11)</f>
        <v>4</v>
      </c>
      <c r="F11" s="76" t="str">
        <v>Mention own</v>
      </c>
      <c r="G11" s="73">
        <v>780.98</v>
      </c>
      <c r="H11" s="52">
        <v>6</v>
      </c>
      <c r="J11" s="23" t="s">
        <v>1447</v>
      </c>
      <c r="K11" s="17">
        <v>515.95000000000005</v>
      </c>
    </row>
    <row r="12" spans="2:16" ht="15" thickBot="1" x14ac:dyDescent="0.35">
      <c r="B12" t="str">
        <v>Activity field weight</v>
      </c>
      <c r="C12" s="24">
        <f>SUMIF(orders[BookTitle],B12,orders[TotalSales])</f>
        <v>15.14</v>
      </c>
      <c r="D12">
        <f>COUNTIF(orders[BookTitle],B12)</f>
        <v>1</v>
      </c>
      <c r="F12" s="91" t="str">
        <v>Our deal record</v>
      </c>
      <c r="G12" s="103">
        <v>773.51</v>
      </c>
      <c r="H12" s="29">
        <v>4</v>
      </c>
      <c r="J12" s="16" t="s">
        <v>6680</v>
      </c>
      <c r="K12" s="17">
        <v>2176.5100000000002</v>
      </c>
    </row>
    <row r="13" spans="2:16" x14ac:dyDescent="0.3">
      <c r="B13" t="str">
        <v>Activity little</v>
      </c>
      <c r="C13" s="24">
        <f>SUMIF(orders[BookTitle],B13,orders[TotalSales])</f>
        <v>630.64</v>
      </c>
      <c r="D13">
        <f>COUNTIF(orders[BookTitle],B13)</f>
        <v>4</v>
      </c>
    </row>
    <row r="14" spans="2:16" x14ac:dyDescent="0.3">
      <c r="B14" t="str">
        <v>Activity past</v>
      </c>
      <c r="C14" s="24">
        <f>SUMIF(orders[BookTitle],B14,orders[TotalSales])</f>
        <v>53.47</v>
      </c>
      <c r="D14">
        <f>COUNTIF(orders[BookTitle],B14)</f>
        <v>2</v>
      </c>
    </row>
    <row r="15" spans="2:16" x14ac:dyDescent="0.3">
      <c r="B15" t="str">
        <v>Activity system</v>
      </c>
      <c r="C15" s="24">
        <f>SUMIF(orders[BookTitle],B15,orders[TotalSales])</f>
        <v>145.49</v>
      </c>
      <c r="D15">
        <f>COUNTIF(orders[BookTitle],B15)</f>
        <v>2</v>
      </c>
    </row>
    <row r="16" spans="2:16" x14ac:dyDescent="0.3">
      <c r="B16" t="str">
        <v>Actually again lot</v>
      </c>
      <c r="C16" s="24">
        <f>SUMIF(orders[BookTitle],B16,orders[TotalSales])</f>
        <v>168.48000000000002</v>
      </c>
      <c r="D16">
        <f>COUNTIF(orders[BookTitle],B16)</f>
        <v>3</v>
      </c>
    </row>
    <row r="17" spans="2:4" x14ac:dyDescent="0.3">
      <c r="B17" t="str">
        <v>Actually west</v>
      </c>
      <c r="C17" s="24">
        <f>SUMIF(orders[BookTitle],B17,orders[TotalSales])</f>
        <v>72.3</v>
      </c>
      <c r="D17">
        <f>COUNTIF(orders[BookTitle],B17)</f>
        <v>1</v>
      </c>
    </row>
    <row r="18" spans="2:4" x14ac:dyDescent="0.3">
      <c r="B18" t="str">
        <v>Administration</v>
      </c>
      <c r="C18" s="24">
        <f>SUMIF(orders[BookTitle],B18,orders[TotalSales])</f>
        <v>638.44000000000005</v>
      </c>
      <c r="D18">
        <f>COUNTIF(orders[BookTitle],B18)</f>
        <v>3</v>
      </c>
    </row>
    <row r="19" spans="2:4" x14ac:dyDescent="0.3">
      <c r="B19" t="str">
        <v>Administration despite everyone</v>
      </c>
      <c r="C19" s="24">
        <f>SUMIF(orders[BookTitle],B19,orders[TotalSales])</f>
        <v>463.45000000000005</v>
      </c>
      <c r="D19">
        <f>COUNTIF(orders[BookTitle],B19)</f>
        <v>4</v>
      </c>
    </row>
    <row r="20" spans="2:4" x14ac:dyDescent="0.3">
      <c r="B20" t="str">
        <v>Admit his</v>
      </c>
      <c r="C20" s="24">
        <f>SUMIF(orders[BookTitle],B20,orders[TotalSales])</f>
        <v>34.15</v>
      </c>
      <c r="D20">
        <f>COUNTIF(orders[BookTitle],B20)</f>
        <v>1</v>
      </c>
    </row>
    <row r="21" spans="2:4" x14ac:dyDescent="0.3">
      <c r="B21" t="str">
        <v>Admit smile</v>
      </c>
      <c r="C21" s="24">
        <f>SUMIF(orders[BookTitle],B21,orders[TotalSales])</f>
        <v>194.45</v>
      </c>
      <c r="D21">
        <f>COUNTIF(orders[BookTitle],B21)</f>
        <v>4</v>
      </c>
    </row>
    <row r="22" spans="2:4" x14ac:dyDescent="0.3">
      <c r="B22" t="str">
        <v>Adult</v>
      </c>
      <c r="C22" s="24">
        <f>SUMIF(orders[BookTitle],B22,orders[TotalSales])</f>
        <v>340.54</v>
      </c>
      <c r="D22">
        <f>COUNTIF(orders[BookTitle],B22)</f>
        <v>3</v>
      </c>
    </row>
    <row r="23" spans="2:4" x14ac:dyDescent="0.3">
      <c r="B23" t="str">
        <v>Affect a coach</v>
      </c>
      <c r="C23" s="24">
        <f>SUMIF(orders[BookTitle],B23,orders[TotalSales])</f>
        <v>109.19999999999999</v>
      </c>
      <c r="D23">
        <f>COUNTIF(orders[BookTitle],B23)</f>
        <v>2</v>
      </c>
    </row>
    <row r="24" spans="2:4" x14ac:dyDescent="0.3">
      <c r="B24" t="str">
        <v>Affect son sister</v>
      </c>
      <c r="C24" s="24">
        <f>SUMIF(orders[BookTitle],B24,orders[TotalSales])</f>
        <v>359.93</v>
      </c>
      <c r="D24">
        <f>COUNTIF(orders[BookTitle],B24)</f>
        <v>2</v>
      </c>
    </row>
    <row r="25" spans="2:4" x14ac:dyDescent="0.3">
      <c r="B25" t="str">
        <v>After</v>
      </c>
      <c r="C25" s="24">
        <f>SUMIF(orders[BookTitle],B25,orders[TotalSales])</f>
        <v>211.66000000000003</v>
      </c>
      <c r="D25">
        <f>COUNTIF(orders[BookTitle],B25)</f>
        <v>3</v>
      </c>
    </row>
    <row r="26" spans="2:4" x14ac:dyDescent="0.3">
      <c r="B26" t="str">
        <v>Agency modern travel</v>
      </c>
      <c r="C26" s="24">
        <f>SUMIF(orders[BookTitle],B26,orders[TotalSales])</f>
        <v>15.32</v>
      </c>
      <c r="D26">
        <f>COUNTIF(orders[BookTitle],B26)</f>
        <v>2</v>
      </c>
    </row>
    <row r="27" spans="2:4" x14ac:dyDescent="0.3">
      <c r="B27" t="str">
        <v>Ago event history</v>
      </c>
      <c r="C27" s="24">
        <f>SUMIF(orders[BookTitle],B27,orders[TotalSales])</f>
        <v>108.17</v>
      </c>
      <c r="D27">
        <f>COUNTIF(orders[BookTitle],B27)</f>
        <v>2</v>
      </c>
    </row>
    <row r="28" spans="2:4" x14ac:dyDescent="0.3">
      <c r="B28" t="str">
        <v>Agree suddenly</v>
      </c>
      <c r="C28" s="24">
        <f>SUMIF(orders[BookTitle],B28,orders[TotalSales])</f>
        <v>824.71</v>
      </c>
      <c r="D28">
        <f>COUNTIF(orders[BookTitle],B28)</f>
        <v>6</v>
      </c>
    </row>
    <row r="29" spans="2:4" x14ac:dyDescent="0.3">
      <c r="B29" t="str">
        <v>Agreement tree</v>
      </c>
      <c r="C29" s="24">
        <f>SUMIF(orders[BookTitle],B29,orders[TotalSales])</f>
        <v>88.96</v>
      </c>
      <c r="D29">
        <f>COUNTIF(orders[BookTitle],B29)</f>
        <v>1</v>
      </c>
    </row>
    <row r="30" spans="2:4" x14ac:dyDescent="0.3">
      <c r="B30" t="str">
        <v>All often growth friend</v>
      </c>
      <c r="C30" s="24">
        <f>SUMIF(orders[BookTitle],B30,orders[TotalSales])</f>
        <v>61.24</v>
      </c>
      <c r="D30">
        <f>COUNTIF(orders[BookTitle],B30)</f>
        <v>1</v>
      </c>
    </row>
    <row r="31" spans="2:4" x14ac:dyDescent="0.3">
      <c r="B31" t="str">
        <v>All why</v>
      </c>
      <c r="C31" s="24">
        <f>SUMIF(orders[BookTitle],B31,orders[TotalSales])</f>
        <v>139.80000000000001</v>
      </c>
      <c r="D31">
        <f>COUNTIF(orders[BookTitle],B31)</f>
        <v>2</v>
      </c>
    </row>
    <row r="32" spans="2:4" x14ac:dyDescent="0.3">
      <c r="B32" t="str">
        <v>Allow</v>
      </c>
      <c r="C32" s="24">
        <f>SUMIF(orders[BookTitle],B32,orders[TotalSales])</f>
        <v>265.45</v>
      </c>
      <c r="D32">
        <f>COUNTIF(orders[BookTitle],B32)</f>
        <v>3</v>
      </c>
    </row>
    <row r="33" spans="2:4" x14ac:dyDescent="0.3">
      <c r="B33" t="str">
        <v>Allow page indicate</v>
      </c>
      <c r="C33" s="24">
        <f>SUMIF(orders[BookTitle],B33,orders[TotalSales])</f>
        <v>197.17000000000002</v>
      </c>
      <c r="D33">
        <f>COUNTIF(orders[BookTitle],B33)</f>
        <v>3</v>
      </c>
    </row>
    <row r="34" spans="2:4" x14ac:dyDescent="0.3">
      <c r="B34" t="str">
        <v>Allow personal</v>
      </c>
      <c r="C34" s="24">
        <f>SUMIF(orders[BookTitle],B34,orders[TotalSales])</f>
        <v>40.57</v>
      </c>
      <c r="D34">
        <f>COUNTIF(orders[BookTitle],B34)</f>
        <v>1</v>
      </c>
    </row>
    <row r="35" spans="2:4" x14ac:dyDescent="0.3">
      <c r="B35" t="str">
        <v>Allow trip military</v>
      </c>
      <c r="C35" s="24">
        <f>SUMIF(orders[BookTitle],B35,orders[TotalSales])</f>
        <v>76.489999999999995</v>
      </c>
      <c r="D35">
        <f>COUNTIF(orders[BookTitle],B35)</f>
        <v>2</v>
      </c>
    </row>
    <row r="36" spans="2:4" x14ac:dyDescent="0.3">
      <c r="B36" t="str">
        <v>Almost suggest behind</v>
      </c>
      <c r="C36" s="24">
        <f>SUMIF(orders[BookTitle],B36,orders[TotalSales])</f>
        <v>284.74</v>
      </c>
      <c r="D36">
        <f>COUNTIF(orders[BookTitle],B36)</f>
        <v>2</v>
      </c>
    </row>
    <row r="37" spans="2:4" x14ac:dyDescent="0.3">
      <c r="B37" t="str">
        <v>Already both</v>
      </c>
      <c r="C37" s="24">
        <f>SUMIF(orders[BookTitle],B37,orders[TotalSales])</f>
        <v>138.81</v>
      </c>
      <c r="D37">
        <f>COUNTIF(orders[BookTitle],B37)</f>
        <v>2</v>
      </c>
    </row>
    <row r="38" spans="2:4" x14ac:dyDescent="0.3">
      <c r="B38" t="str">
        <v>Already could</v>
      </c>
      <c r="C38" s="24">
        <f>SUMIF(orders[BookTitle],B38,orders[TotalSales])</f>
        <v>138.57</v>
      </c>
      <c r="D38">
        <f>COUNTIF(orders[BookTitle],B38)</f>
        <v>2</v>
      </c>
    </row>
    <row r="39" spans="2:4" x14ac:dyDescent="0.3">
      <c r="B39" t="str">
        <v>Already natural fine share</v>
      </c>
      <c r="C39" s="24">
        <f>SUMIF(orders[BookTitle],B39,orders[TotalSales])</f>
        <v>248.65</v>
      </c>
      <c r="D39">
        <f>COUNTIF(orders[BookTitle],B39)</f>
        <v>1</v>
      </c>
    </row>
    <row r="40" spans="2:4" x14ac:dyDescent="0.3">
      <c r="B40" t="str">
        <v>Although goal</v>
      </c>
      <c r="C40" s="24">
        <f>SUMIF(orders[BookTitle],B40,orders[TotalSales])</f>
        <v>323.42</v>
      </c>
      <c r="D40">
        <f>COUNTIF(orders[BookTitle],B40)</f>
        <v>3</v>
      </c>
    </row>
    <row r="41" spans="2:4" x14ac:dyDescent="0.3">
      <c r="B41" t="str">
        <v>Although physical some clear</v>
      </c>
      <c r="C41" s="24">
        <f>SUMIF(orders[BookTitle],B41,orders[TotalSales])</f>
        <v>45.99</v>
      </c>
      <c r="D41">
        <f>COUNTIF(orders[BookTitle],B41)</f>
        <v>1</v>
      </c>
    </row>
    <row r="42" spans="2:4" x14ac:dyDescent="0.3">
      <c r="B42" t="str">
        <v>Although police</v>
      </c>
      <c r="C42" s="24">
        <f>SUMIF(orders[BookTitle],B42,orders[TotalSales])</f>
        <v>257.26</v>
      </c>
      <c r="D42">
        <f>COUNTIF(orders[BookTitle],B42)</f>
        <v>2</v>
      </c>
    </row>
    <row r="43" spans="2:4" x14ac:dyDescent="0.3">
      <c r="B43" t="str">
        <v>Always</v>
      </c>
      <c r="C43" s="24">
        <f>SUMIF(orders[BookTitle],B43,orders[TotalSales])</f>
        <v>556.95999999999992</v>
      </c>
      <c r="D43">
        <f>COUNTIF(orders[BookTitle],B43)</f>
        <v>5</v>
      </c>
    </row>
    <row r="44" spans="2:4" x14ac:dyDescent="0.3">
      <c r="B44" t="str">
        <v>Always lot</v>
      </c>
      <c r="C44" s="24">
        <f>SUMIF(orders[BookTitle],B44,orders[TotalSales])</f>
        <v>73.56</v>
      </c>
      <c r="D44">
        <f>COUNTIF(orders[BookTitle],B44)</f>
        <v>3</v>
      </c>
    </row>
    <row r="45" spans="2:4" x14ac:dyDescent="0.3">
      <c r="B45" t="str">
        <v>American list</v>
      </c>
      <c r="C45" s="24">
        <f>SUMIF(orders[BookTitle],B45,orders[TotalSales])</f>
        <v>104.66</v>
      </c>
      <c r="D45">
        <f>COUNTIF(orders[BookTitle],B45)</f>
        <v>2</v>
      </c>
    </row>
    <row r="46" spans="2:4" x14ac:dyDescent="0.3">
      <c r="B46" t="str">
        <v>American mother</v>
      </c>
      <c r="C46" s="24">
        <f>SUMIF(orders[BookTitle],B46,orders[TotalSales])</f>
        <v>269.59999999999997</v>
      </c>
      <c r="D46">
        <f>COUNTIF(orders[BookTitle],B46)</f>
        <v>4</v>
      </c>
    </row>
    <row r="47" spans="2:4" x14ac:dyDescent="0.3">
      <c r="B47" t="str">
        <v>Among</v>
      </c>
      <c r="C47" s="24">
        <f>SUMIF(orders[BookTitle],B47,orders[TotalSales])</f>
        <v>221.95</v>
      </c>
      <c r="D47">
        <f>COUNTIF(orders[BookTitle],B47)</f>
        <v>1</v>
      </c>
    </row>
    <row r="48" spans="2:4" x14ac:dyDescent="0.3">
      <c r="B48" t="str">
        <v>Among after value</v>
      </c>
      <c r="C48" s="24">
        <f>SUMIF(orders[BookTitle],B48,orders[TotalSales])</f>
        <v>181.8</v>
      </c>
      <c r="D48">
        <f>COUNTIF(orders[BookTitle],B48)</f>
        <v>1</v>
      </c>
    </row>
    <row r="49" spans="2:4" x14ac:dyDescent="0.3">
      <c r="B49" t="str">
        <v>Amount finish</v>
      </c>
      <c r="C49" s="24">
        <f>SUMIF(orders[BookTitle],B49,orders[TotalSales])</f>
        <v>314.13</v>
      </c>
      <c r="D49">
        <f>COUNTIF(orders[BookTitle],B49)</f>
        <v>2</v>
      </c>
    </row>
    <row r="50" spans="2:4" x14ac:dyDescent="0.3">
      <c r="B50" t="str">
        <v>Analysis per</v>
      </c>
      <c r="C50" s="24">
        <f>SUMIF(orders[BookTitle],B50,orders[TotalSales])</f>
        <v>184.19</v>
      </c>
      <c r="D50">
        <f>COUNTIF(orders[BookTitle],B50)</f>
        <v>2</v>
      </c>
    </row>
    <row r="51" spans="2:4" x14ac:dyDescent="0.3">
      <c r="B51" t="str">
        <v>And fine</v>
      </c>
      <c r="C51" s="24">
        <f>SUMIF(orders[BookTitle],B51,orders[TotalSales])</f>
        <v>62.46</v>
      </c>
      <c r="D51">
        <f>COUNTIF(orders[BookTitle],B51)</f>
        <v>1</v>
      </c>
    </row>
    <row r="52" spans="2:4" x14ac:dyDescent="0.3">
      <c r="B52" t="str">
        <v>Animal firm stand</v>
      </c>
      <c r="C52" s="24">
        <f>SUMIF(orders[BookTitle],B52,orders[TotalSales])</f>
        <v>68.7</v>
      </c>
      <c r="D52">
        <f>COUNTIF(orders[BookTitle],B52)</f>
        <v>1</v>
      </c>
    </row>
    <row r="53" spans="2:4" x14ac:dyDescent="0.3">
      <c r="B53" t="str">
        <v>Answer accept</v>
      </c>
      <c r="C53" s="24">
        <f>SUMIF(orders[BookTitle],B53,orders[TotalSales])</f>
        <v>36.119999999999997</v>
      </c>
      <c r="D53">
        <f>COUNTIF(orders[BookTitle],B53)</f>
        <v>1</v>
      </c>
    </row>
    <row r="54" spans="2:4" x14ac:dyDescent="0.3">
      <c r="B54" t="str">
        <v>Any body region</v>
      </c>
      <c r="C54" s="24">
        <f>SUMIF(orders[BookTitle],B54,orders[TotalSales])</f>
        <v>179.14999999999998</v>
      </c>
      <c r="D54">
        <f>COUNTIF(orders[BookTitle],B54)</f>
        <v>2</v>
      </c>
    </row>
    <row r="55" spans="2:4" x14ac:dyDescent="0.3">
      <c r="B55" t="str">
        <v>Anything skill blood</v>
      </c>
      <c r="C55" s="24">
        <f>SUMIF(orders[BookTitle],B55,orders[TotalSales])</f>
        <v>567.26</v>
      </c>
      <c r="D55">
        <f>COUNTIF(orders[BookTitle],B55)</f>
        <v>4</v>
      </c>
    </row>
    <row r="56" spans="2:4" x14ac:dyDescent="0.3">
      <c r="B56" t="str">
        <v>Appear factor possible</v>
      </c>
      <c r="C56" s="24">
        <f>SUMIF(orders[BookTitle],B56,orders[TotalSales])</f>
        <v>541.22</v>
      </c>
      <c r="D56">
        <f>COUNTIF(orders[BookTitle],B56)</f>
        <v>4</v>
      </c>
    </row>
    <row r="57" spans="2:4" x14ac:dyDescent="0.3">
      <c r="B57" t="str">
        <v>Appear interview would another</v>
      </c>
      <c r="C57" s="24">
        <f>SUMIF(orders[BookTitle],B57,orders[TotalSales])</f>
        <v>233.32</v>
      </c>
      <c r="D57">
        <f>COUNTIF(orders[BookTitle],B57)</f>
        <v>3</v>
      </c>
    </row>
    <row r="58" spans="2:4" x14ac:dyDescent="0.3">
      <c r="B58" t="str">
        <v>Apply</v>
      </c>
      <c r="C58" s="24">
        <f>SUMIF(orders[BookTitle],B58,orders[TotalSales])</f>
        <v>173.66</v>
      </c>
      <c r="D58">
        <f>COUNTIF(orders[BookTitle],B58)</f>
        <v>3</v>
      </c>
    </row>
    <row r="59" spans="2:4" x14ac:dyDescent="0.3">
      <c r="B59" t="str">
        <v>Apply government method suddenly</v>
      </c>
      <c r="C59" s="24">
        <f>SUMIF(orders[BookTitle],B59,orders[TotalSales])</f>
        <v>427.15999999999997</v>
      </c>
      <c r="D59">
        <f>COUNTIF(orders[BookTitle],B59)</f>
        <v>2</v>
      </c>
    </row>
    <row r="60" spans="2:4" x14ac:dyDescent="0.3">
      <c r="B60" t="str">
        <v>Apply pattern</v>
      </c>
      <c r="C60" s="24">
        <f>SUMIF(orders[BookTitle],B60,orders[TotalSales])</f>
        <v>235.82</v>
      </c>
      <c r="D60">
        <f>COUNTIF(orders[BookTitle],B60)</f>
        <v>2</v>
      </c>
    </row>
    <row r="61" spans="2:4" x14ac:dyDescent="0.3">
      <c r="B61" t="str">
        <v>Approach</v>
      </c>
      <c r="C61" s="24">
        <f>SUMIF(orders[BookTitle],B61,orders[TotalSales])</f>
        <v>431.25</v>
      </c>
      <c r="D61">
        <f>COUNTIF(orders[BookTitle],B61)</f>
        <v>3</v>
      </c>
    </row>
    <row r="62" spans="2:4" x14ac:dyDescent="0.3">
      <c r="B62" t="str">
        <v>Argue sort</v>
      </c>
      <c r="C62" s="24">
        <f>SUMIF(orders[BookTitle],B62,orders[TotalSales])</f>
        <v>124.77</v>
      </c>
      <c r="D62">
        <f>COUNTIF(orders[BookTitle],B62)</f>
        <v>1</v>
      </c>
    </row>
    <row r="63" spans="2:4" x14ac:dyDescent="0.3">
      <c r="B63" t="str">
        <v>Arm once</v>
      </c>
      <c r="C63" s="24">
        <f>SUMIF(orders[BookTitle],B63,orders[TotalSales])</f>
        <v>126.68</v>
      </c>
      <c r="D63">
        <f>COUNTIF(orders[BookTitle],B63)</f>
        <v>2</v>
      </c>
    </row>
    <row r="64" spans="2:4" x14ac:dyDescent="0.3">
      <c r="B64" t="str">
        <v>Arm third</v>
      </c>
      <c r="C64" s="24">
        <f>SUMIF(orders[BookTitle],B64,orders[TotalSales])</f>
        <v>26.09</v>
      </c>
      <c r="D64">
        <f>COUNTIF(orders[BookTitle],B64)</f>
        <v>1</v>
      </c>
    </row>
    <row r="65" spans="2:4" x14ac:dyDescent="0.3">
      <c r="B65" t="str">
        <v>Around</v>
      </c>
      <c r="C65" s="24">
        <f>SUMIF(orders[BookTitle],B65,orders[TotalSales])</f>
        <v>284.77</v>
      </c>
      <c r="D65">
        <f>COUNTIF(orders[BookTitle],B65)</f>
        <v>3</v>
      </c>
    </row>
    <row r="66" spans="2:4" x14ac:dyDescent="0.3">
      <c r="B66" t="str">
        <v>Around garden</v>
      </c>
      <c r="C66" s="24">
        <f>SUMIF(orders[BookTitle],B66,orders[TotalSales])</f>
        <v>580.31999999999994</v>
      </c>
      <c r="D66">
        <f>COUNTIF(orders[BookTitle],B66)</f>
        <v>5</v>
      </c>
    </row>
    <row r="67" spans="2:4" x14ac:dyDescent="0.3">
      <c r="B67" t="str">
        <v>Around today</v>
      </c>
      <c r="C67" s="24">
        <f>SUMIF(orders[BookTitle],B67,orders[TotalSales])</f>
        <v>562.22</v>
      </c>
      <c r="D67">
        <f>COUNTIF(orders[BookTitle],B67)</f>
        <v>4</v>
      </c>
    </row>
    <row r="68" spans="2:4" x14ac:dyDescent="0.3">
      <c r="B68" t="str">
        <v>Arrive</v>
      </c>
      <c r="C68" s="24">
        <f>SUMIF(orders[BookTitle],B68,orders[TotalSales])</f>
        <v>171.21</v>
      </c>
      <c r="D68">
        <f>COUNTIF(orders[BookTitle],B68)</f>
        <v>3</v>
      </c>
    </row>
    <row r="69" spans="2:4" x14ac:dyDescent="0.3">
      <c r="B69" t="str">
        <v>Art allow</v>
      </c>
      <c r="C69" s="24">
        <f>SUMIF(orders[BookTitle],B69,orders[TotalSales])</f>
        <v>79.94</v>
      </c>
      <c r="D69">
        <f>COUNTIF(orders[BookTitle],B69)</f>
        <v>2</v>
      </c>
    </row>
    <row r="70" spans="2:4" x14ac:dyDescent="0.3">
      <c r="B70" t="str">
        <v>Art position staff</v>
      </c>
      <c r="C70" s="24">
        <f>SUMIF(orders[BookTitle],B70,orders[TotalSales])</f>
        <v>186.31</v>
      </c>
      <c r="D70">
        <f>COUNTIF(orders[BookTitle],B70)</f>
        <v>2</v>
      </c>
    </row>
    <row r="71" spans="2:4" x14ac:dyDescent="0.3">
      <c r="B71" t="str">
        <v>Artist glass</v>
      </c>
      <c r="C71" s="24">
        <f>SUMIF(orders[BookTitle],B71,orders[TotalSales])</f>
        <v>158.19999999999999</v>
      </c>
      <c r="D71">
        <f>COUNTIF(orders[BookTitle],B71)</f>
        <v>1</v>
      </c>
    </row>
    <row r="72" spans="2:4" x14ac:dyDescent="0.3">
      <c r="B72" t="str">
        <v>As name manager</v>
      </c>
      <c r="C72" s="24">
        <f>SUMIF(orders[BookTitle],B72,orders[TotalSales])</f>
        <v>207.76</v>
      </c>
      <c r="D72">
        <f>COUNTIF(orders[BookTitle],B72)</f>
        <v>2</v>
      </c>
    </row>
    <row r="73" spans="2:4" x14ac:dyDescent="0.3">
      <c r="B73" t="str">
        <v>As value recently</v>
      </c>
      <c r="C73" s="24">
        <f>SUMIF(orders[BookTitle],B73,orders[TotalSales])</f>
        <v>21.75</v>
      </c>
      <c r="D73">
        <f>COUNTIF(orders[BookTitle],B73)</f>
        <v>1</v>
      </c>
    </row>
    <row r="74" spans="2:4" x14ac:dyDescent="0.3">
      <c r="B74" t="str">
        <v>Ask house produce</v>
      </c>
      <c r="C74" s="24">
        <f>SUMIF(orders[BookTitle],B74,orders[TotalSales])</f>
        <v>154.76999999999998</v>
      </c>
      <c r="D74">
        <f>COUNTIF(orders[BookTitle],B74)</f>
        <v>3</v>
      </c>
    </row>
    <row r="75" spans="2:4" x14ac:dyDescent="0.3">
      <c r="B75" t="str">
        <v>Assume</v>
      </c>
      <c r="C75" s="24">
        <f>SUMIF(orders[BookTitle],B75,orders[TotalSales])</f>
        <v>333.35</v>
      </c>
      <c r="D75">
        <f>COUNTIF(orders[BookTitle],B75)</f>
        <v>2</v>
      </c>
    </row>
    <row r="76" spans="2:4" x14ac:dyDescent="0.3">
      <c r="B76" t="str">
        <v>At must your</v>
      </c>
      <c r="C76" s="24">
        <f>SUMIF(orders[BookTitle],B76,orders[TotalSales])</f>
        <v>43.12</v>
      </c>
      <c r="D76">
        <f>COUNTIF(orders[BookTitle],B76)</f>
        <v>1</v>
      </c>
    </row>
    <row r="77" spans="2:4" x14ac:dyDescent="0.3">
      <c r="B77" t="str">
        <v>At two early company</v>
      </c>
      <c r="C77" s="24">
        <f>SUMIF(orders[BookTitle],B77,orders[TotalSales])</f>
        <v>259.14</v>
      </c>
      <c r="D77">
        <f>COUNTIF(orders[BookTitle],B77)</f>
        <v>4</v>
      </c>
    </row>
    <row r="78" spans="2:4" x14ac:dyDescent="0.3">
      <c r="B78" t="str">
        <v>Attention teacher</v>
      </c>
      <c r="C78" s="24">
        <f>SUMIF(orders[BookTitle],B78,orders[TotalSales])</f>
        <v>17.61</v>
      </c>
      <c r="D78">
        <f>COUNTIF(orders[BookTitle],B78)</f>
        <v>1</v>
      </c>
    </row>
    <row r="79" spans="2:4" x14ac:dyDescent="0.3">
      <c r="B79" t="str">
        <v>Attorney</v>
      </c>
      <c r="C79" s="24">
        <f>SUMIF(orders[BookTitle],B79,orders[TotalSales])</f>
        <v>61.68</v>
      </c>
      <c r="D79">
        <f>COUNTIF(orders[BookTitle],B79)</f>
        <v>1</v>
      </c>
    </row>
    <row r="80" spans="2:4" x14ac:dyDescent="0.3">
      <c r="B80" t="str">
        <v>Audience into think</v>
      </c>
      <c r="C80" s="24">
        <f>SUMIF(orders[BookTitle],B80,orders[TotalSales])</f>
        <v>447.75</v>
      </c>
      <c r="D80">
        <f>COUNTIF(orders[BookTitle],B80)</f>
        <v>3</v>
      </c>
    </row>
    <row r="81" spans="2:4" x14ac:dyDescent="0.3">
      <c r="B81" t="str">
        <v>Audience million strategy</v>
      </c>
      <c r="C81" s="24">
        <f>SUMIF(orders[BookTitle],B81,orders[TotalSales])</f>
        <v>323.90999999999997</v>
      </c>
      <c r="D81">
        <f>COUNTIF(orders[BookTitle],B81)</f>
        <v>4</v>
      </c>
    </row>
    <row r="82" spans="2:4" x14ac:dyDescent="0.3">
      <c r="B82" t="str">
        <v>Audience new although</v>
      </c>
      <c r="C82" s="24">
        <f>SUMIF(orders[BookTitle],B82,orders[TotalSales])</f>
        <v>23.65</v>
      </c>
      <c r="D82">
        <f>COUNTIF(orders[BookTitle],B82)</f>
        <v>1</v>
      </c>
    </row>
    <row r="83" spans="2:4" x14ac:dyDescent="0.3">
      <c r="B83" t="str">
        <v>Author</v>
      </c>
      <c r="C83" s="24">
        <f>SUMIF(orders[BookTitle],B83,orders[TotalSales])</f>
        <v>69.78</v>
      </c>
      <c r="D83">
        <f>COUNTIF(orders[BookTitle],B83)</f>
        <v>2</v>
      </c>
    </row>
    <row r="84" spans="2:4" x14ac:dyDescent="0.3">
      <c r="B84" t="str">
        <v>Authority music writer</v>
      </c>
      <c r="C84" s="24">
        <f>SUMIF(orders[BookTitle],B84,orders[TotalSales])</f>
        <v>192.56</v>
      </c>
      <c r="D84">
        <f>COUNTIF(orders[BookTitle],B84)</f>
        <v>3</v>
      </c>
    </row>
    <row r="85" spans="2:4" x14ac:dyDescent="0.3">
      <c r="B85" t="str">
        <v>Authority open</v>
      </c>
      <c r="C85" s="24">
        <f>SUMIF(orders[BookTitle],B85,orders[TotalSales])</f>
        <v>80.48</v>
      </c>
      <c r="D85">
        <f>COUNTIF(orders[BookTitle],B85)</f>
        <v>1</v>
      </c>
    </row>
    <row r="86" spans="2:4" x14ac:dyDescent="0.3">
      <c r="B86" t="str">
        <v>Avoid financial career</v>
      </c>
      <c r="C86" s="24">
        <f>SUMIF(orders[BookTitle],B86,orders[TotalSales])</f>
        <v>345.32</v>
      </c>
      <c r="D86">
        <f>COUNTIF(orders[BookTitle],B86)</f>
        <v>5</v>
      </c>
    </row>
    <row r="87" spans="2:4" x14ac:dyDescent="0.3">
      <c r="B87" t="str">
        <v>Avoid pay</v>
      </c>
      <c r="C87" s="24">
        <f>SUMIF(orders[BookTitle],B87,orders[TotalSales])</f>
        <v>445.46000000000004</v>
      </c>
      <c r="D87">
        <f>COUNTIF(orders[BookTitle],B87)</f>
        <v>3</v>
      </c>
    </row>
    <row r="88" spans="2:4" x14ac:dyDescent="0.3">
      <c r="B88" t="str">
        <v>Away social</v>
      </c>
      <c r="C88" s="24">
        <f>SUMIF(orders[BookTitle],B88,orders[TotalSales])</f>
        <v>130.19999999999999</v>
      </c>
      <c r="D88">
        <f>COUNTIF(orders[BookTitle],B88)</f>
        <v>1</v>
      </c>
    </row>
    <row r="89" spans="2:4" x14ac:dyDescent="0.3">
      <c r="B89" t="str">
        <v>Away specific</v>
      </c>
      <c r="C89" s="24">
        <f>SUMIF(orders[BookTitle],B89,orders[TotalSales])</f>
        <v>78.89</v>
      </c>
      <c r="D89">
        <f>COUNTIF(orders[BookTitle],B89)</f>
        <v>3</v>
      </c>
    </row>
    <row r="90" spans="2:4" x14ac:dyDescent="0.3">
      <c r="B90" t="str">
        <v>Baby</v>
      </c>
      <c r="C90" s="24">
        <f>SUMIF(orders[BookTitle],B90,orders[TotalSales])</f>
        <v>277.02999999999997</v>
      </c>
      <c r="D90">
        <f>COUNTIF(orders[BookTitle],B90)</f>
        <v>2</v>
      </c>
    </row>
    <row r="91" spans="2:4" x14ac:dyDescent="0.3">
      <c r="B91" t="str">
        <v>Baby realize</v>
      </c>
      <c r="C91" s="24">
        <f>SUMIF(orders[BookTitle],B91,orders[TotalSales])</f>
        <v>437.09</v>
      </c>
      <c r="D91">
        <f>COUNTIF(orders[BookTitle],B91)</f>
        <v>4</v>
      </c>
    </row>
    <row r="92" spans="2:4" x14ac:dyDescent="0.3">
      <c r="B92" t="str">
        <v>Back present</v>
      </c>
      <c r="C92" s="24">
        <f>SUMIF(orders[BookTitle],B92,orders[TotalSales])</f>
        <v>193.32999999999998</v>
      </c>
      <c r="D92">
        <f>COUNTIF(orders[BookTitle],B92)</f>
        <v>4</v>
      </c>
    </row>
    <row r="93" spans="2:4" x14ac:dyDescent="0.3">
      <c r="B93" t="str">
        <v>Back professor because own</v>
      </c>
      <c r="C93" s="24">
        <f>SUMIF(orders[BookTitle],B93,orders[TotalSales])</f>
        <v>104.56</v>
      </c>
      <c r="D93">
        <f>COUNTIF(orders[BookTitle],B93)</f>
        <v>1</v>
      </c>
    </row>
    <row r="94" spans="2:4" x14ac:dyDescent="0.3">
      <c r="B94" t="str">
        <v>Back wonder follow</v>
      </c>
      <c r="C94" s="24">
        <f>SUMIF(orders[BookTitle],B94,orders[TotalSales])</f>
        <v>288.79000000000002</v>
      </c>
      <c r="D94">
        <f>COUNTIF(orders[BookTitle],B94)</f>
        <v>2</v>
      </c>
    </row>
    <row r="95" spans="2:4" x14ac:dyDescent="0.3">
      <c r="B95" t="str">
        <v>Bad knowledge already</v>
      </c>
      <c r="C95" s="24">
        <f>SUMIF(orders[BookTitle],B95,orders[TotalSales])</f>
        <v>40.270000000000003</v>
      </c>
      <c r="D95">
        <f>COUNTIF(orders[BookTitle],B95)</f>
        <v>2</v>
      </c>
    </row>
    <row r="96" spans="2:4" x14ac:dyDescent="0.3">
      <c r="B96" t="str">
        <v>Bank able</v>
      </c>
      <c r="C96" s="24">
        <f>SUMIF(orders[BookTitle],B96,orders[TotalSales])</f>
        <v>194.22</v>
      </c>
      <c r="D96">
        <f>COUNTIF(orders[BookTitle],B96)</f>
        <v>3</v>
      </c>
    </row>
    <row r="97" spans="2:4" x14ac:dyDescent="0.3">
      <c r="B97" t="str">
        <v>Base Mrs various</v>
      </c>
      <c r="C97" s="24">
        <f>SUMIF(orders[BookTitle],B97,orders[TotalSales])</f>
        <v>20.2</v>
      </c>
      <c r="D97">
        <f>COUNTIF(orders[BookTitle],B97)</f>
        <v>1</v>
      </c>
    </row>
    <row r="98" spans="2:4" x14ac:dyDescent="0.3">
      <c r="B98" t="str">
        <v>Be</v>
      </c>
      <c r="C98" s="24">
        <f>SUMIF(orders[BookTitle],B98,orders[TotalSales])</f>
        <v>134.55000000000001</v>
      </c>
      <c r="D98">
        <f>COUNTIF(orders[BookTitle],B98)</f>
        <v>4</v>
      </c>
    </row>
    <row r="99" spans="2:4" x14ac:dyDescent="0.3">
      <c r="B99" t="str">
        <v>Be entire phone actually</v>
      </c>
      <c r="C99" s="24">
        <f>SUMIF(orders[BookTitle],B99,orders[TotalSales])</f>
        <v>180.19</v>
      </c>
      <c r="D99">
        <f>COUNTIF(orders[BookTitle],B99)</f>
        <v>4</v>
      </c>
    </row>
    <row r="100" spans="2:4" x14ac:dyDescent="0.3">
      <c r="B100" t="str">
        <v>Be task manager</v>
      </c>
      <c r="C100" s="24">
        <f>SUMIF(orders[BookTitle],B100,orders[TotalSales])</f>
        <v>79.349999999999994</v>
      </c>
      <c r="D100">
        <f>COUNTIF(orders[BookTitle],B100)</f>
        <v>1</v>
      </c>
    </row>
    <row r="101" spans="2:4" x14ac:dyDescent="0.3">
      <c r="B101" t="str">
        <v>Beat maintain</v>
      </c>
      <c r="C101" s="24">
        <f>SUMIF(orders[BookTitle],B101,orders[TotalSales])</f>
        <v>229.75</v>
      </c>
      <c r="D101">
        <f>COUNTIF(orders[BookTitle],B101)</f>
        <v>3</v>
      </c>
    </row>
    <row r="102" spans="2:4" x14ac:dyDescent="0.3">
      <c r="B102" t="str">
        <v>Become medical</v>
      </c>
      <c r="C102" s="24">
        <f>SUMIF(orders[BookTitle],B102,orders[TotalSales])</f>
        <v>135.46</v>
      </c>
      <c r="D102">
        <f>COUNTIF(orders[BookTitle],B102)</f>
        <v>2</v>
      </c>
    </row>
    <row r="103" spans="2:4" x14ac:dyDescent="0.3">
      <c r="B103" t="str">
        <v>Become option marriage</v>
      </c>
      <c r="C103" s="24">
        <f>SUMIF(orders[BookTitle],B103,orders[TotalSales])</f>
        <v>700.65</v>
      </c>
      <c r="D103">
        <f>COUNTIF(orders[BookTitle],B103)</f>
        <v>5</v>
      </c>
    </row>
    <row r="104" spans="2:4" x14ac:dyDescent="0.3">
      <c r="B104" t="str">
        <v>Become them new</v>
      </c>
      <c r="C104" s="24">
        <f>SUMIF(orders[BookTitle],B104,orders[TotalSales])</f>
        <v>116.44</v>
      </c>
      <c r="D104">
        <f>COUNTIF(orders[BookTitle],B104)</f>
        <v>1</v>
      </c>
    </row>
    <row r="105" spans="2:4" x14ac:dyDescent="0.3">
      <c r="B105" t="str">
        <v>Become wide onto</v>
      </c>
      <c r="C105" s="24">
        <f>SUMIF(orders[BookTitle],B105,orders[TotalSales])</f>
        <v>217.79999999999998</v>
      </c>
      <c r="D105">
        <f>COUNTIF(orders[BookTitle],B105)</f>
        <v>2</v>
      </c>
    </row>
    <row r="106" spans="2:4" x14ac:dyDescent="0.3">
      <c r="B106" t="str">
        <v>Before station</v>
      </c>
      <c r="C106" s="24">
        <f>SUMIF(orders[BookTitle],B106,orders[TotalSales])</f>
        <v>206.81</v>
      </c>
      <c r="D106">
        <f>COUNTIF(orders[BookTitle],B106)</f>
        <v>3</v>
      </c>
    </row>
    <row r="107" spans="2:4" x14ac:dyDescent="0.3">
      <c r="B107" t="str">
        <v>Begin that wind</v>
      </c>
      <c r="C107" s="24">
        <f>SUMIF(orders[BookTitle],B107,orders[TotalSales])</f>
        <v>143.07</v>
      </c>
      <c r="D107">
        <f>COUNTIF(orders[BookTitle],B107)</f>
        <v>2</v>
      </c>
    </row>
    <row r="108" spans="2:4" x14ac:dyDescent="0.3">
      <c r="B108" t="str">
        <v>Behavior</v>
      </c>
      <c r="C108" s="24">
        <f>SUMIF(orders[BookTitle],B108,orders[TotalSales])</f>
        <v>179.48</v>
      </c>
      <c r="D108">
        <f>COUNTIF(orders[BookTitle],B108)</f>
        <v>1</v>
      </c>
    </row>
    <row r="109" spans="2:4" x14ac:dyDescent="0.3">
      <c r="B109" t="str">
        <v>Behavior available</v>
      </c>
      <c r="C109" s="24">
        <f>SUMIF(orders[BookTitle],B109,orders[TotalSales])</f>
        <v>181.7</v>
      </c>
      <c r="D109">
        <f>COUNTIF(orders[BookTitle],B109)</f>
        <v>2</v>
      </c>
    </row>
    <row r="110" spans="2:4" x14ac:dyDescent="0.3">
      <c r="B110" t="str">
        <v>Behind staff</v>
      </c>
      <c r="C110" s="24">
        <f>SUMIF(orders[BookTitle],B110,orders[TotalSales])</f>
        <v>290.56</v>
      </c>
      <c r="D110">
        <f>COUNTIF(orders[BookTitle],B110)</f>
        <v>3</v>
      </c>
    </row>
    <row r="111" spans="2:4" x14ac:dyDescent="0.3">
      <c r="B111" t="str">
        <v>Benefit modern</v>
      </c>
      <c r="C111" s="24">
        <f>SUMIF(orders[BookTitle],B111,orders[TotalSales])</f>
        <v>195.76</v>
      </c>
      <c r="D111">
        <f>COUNTIF(orders[BookTitle],B111)</f>
        <v>3</v>
      </c>
    </row>
    <row r="112" spans="2:4" x14ac:dyDescent="0.3">
      <c r="B112" t="str">
        <v>Benefit tax</v>
      </c>
      <c r="C112" s="24">
        <f>SUMIF(orders[BookTitle],B112,orders[TotalSales])</f>
        <v>384.55</v>
      </c>
      <c r="D112">
        <f>COUNTIF(orders[BookTitle],B112)</f>
        <v>4</v>
      </c>
    </row>
    <row r="113" spans="2:4" x14ac:dyDescent="0.3">
      <c r="B113" t="str">
        <v>Best but</v>
      </c>
      <c r="C113" s="24">
        <f>SUMIF(orders[BookTitle],B113,orders[TotalSales])</f>
        <v>46.23</v>
      </c>
      <c r="D113">
        <f>COUNTIF(orders[BookTitle],B113)</f>
        <v>1</v>
      </c>
    </row>
    <row r="114" spans="2:4" x14ac:dyDescent="0.3">
      <c r="B114" t="str">
        <v>Best weight yeah</v>
      </c>
      <c r="C114" s="24">
        <f>SUMIF(orders[BookTitle],B114,orders[TotalSales])</f>
        <v>643.69000000000005</v>
      </c>
      <c r="D114">
        <f>COUNTIF(orders[BookTitle],B114)</f>
        <v>5</v>
      </c>
    </row>
    <row r="115" spans="2:4" x14ac:dyDescent="0.3">
      <c r="B115" t="str">
        <v>Better</v>
      </c>
      <c r="C115" s="24">
        <f>SUMIF(orders[BookTitle],B115,orders[TotalSales])</f>
        <v>191.07</v>
      </c>
      <c r="D115">
        <f>COUNTIF(orders[BookTitle],B115)</f>
        <v>4</v>
      </c>
    </row>
    <row r="116" spans="2:4" x14ac:dyDescent="0.3">
      <c r="B116" t="str">
        <v>Better company</v>
      </c>
      <c r="C116" s="24">
        <f>SUMIF(orders[BookTitle],B116,orders[TotalSales])</f>
        <v>262</v>
      </c>
      <c r="D116">
        <f>COUNTIF(orders[BookTitle],B116)</f>
        <v>4</v>
      </c>
    </row>
    <row r="117" spans="2:4" x14ac:dyDescent="0.3">
      <c r="B117" t="str">
        <v>Beyond but</v>
      </c>
      <c r="C117" s="24">
        <f>SUMIF(orders[BookTitle],B117,orders[TotalSales])</f>
        <v>312.7</v>
      </c>
      <c r="D117">
        <f>COUNTIF(orders[BookTitle],B117)</f>
        <v>3</v>
      </c>
    </row>
    <row r="118" spans="2:4" x14ac:dyDescent="0.3">
      <c r="B118" t="str">
        <v>Beyond each teacher</v>
      </c>
      <c r="C118" s="24">
        <f>SUMIF(orders[BookTitle],B118,orders[TotalSales])</f>
        <v>479.3</v>
      </c>
      <c r="D118">
        <f>COUNTIF(orders[BookTitle],B118)</f>
        <v>6</v>
      </c>
    </row>
    <row r="119" spans="2:4" x14ac:dyDescent="0.3">
      <c r="B119" t="str">
        <v>Beyond may official</v>
      </c>
      <c r="C119" s="24">
        <f>SUMIF(orders[BookTitle],B119,orders[TotalSales])</f>
        <v>105.51</v>
      </c>
      <c r="D119">
        <f>COUNTIF(orders[BookTitle],B119)</f>
        <v>1</v>
      </c>
    </row>
    <row r="120" spans="2:4" x14ac:dyDescent="0.3">
      <c r="B120" t="str">
        <v>Big strong above</v>
      </c>
      <c r="C120" s="24">
        <f>SUMIF(orders[BookTitle],B120,orders[TotalSales])</f>
        <v>479.25</v>
      </c>
      <c r="D120">
        <f>COUNTIF(orders[BookTitle],B120)</f>
        <v>3</v>
      </c>
    </row>
    <row r="121" spans="2:4" x14ac:dyDescent="0.3">
      <c r="B121" t="str">
        <v>Bill fly</v>
      </c>
      <c r="C121" s="24">
        <f>SUMIF(orders[BookTitle],B121,orders[TotalSales])</f>
        <v>122.28999999999999</v>
      </c>
      <c r="D121">
        <f>COUNTIF(orders[BookTitle],B121)</f>
        <v>3</v>
      </c>
    </row>
    <row r="122" spans="2:4" x14ac:dyDescent="0.3">
      <c r="B122" t="str">
        <v>Billion similar</v>
      </c>
      <c r="C122" s="24">
        <f>SUMIF(orders[BookTitle],B122,orders[TotalSales])</f>
        <v>54.03</v>
      </c>
      <c r="D122">
        <f>COUNTIF(orders[BookTitle],B122)</f>
        <v>1</v>
      </c>
    </row>
    <row r="123" spans="2:4" x14ac:dyDescent="0.3">
      <c r="B123" t="str">
        <v>Bit bed</v>
      </c>
      <c r="C123" s="24">
        <f>SUMIF(orders[BookTitle],B123,orders[TotalSales])</f>
        <v>309.70999999999998</v>
      </c>
      <c r="D123">
        <f>COUNTIF(orders[BookTitle],B123)</f>
        <v>3</v>
      </c>
    </row>
    <row r="124" spans="2:4" x14ac:dyDescent="0.3">
      <c r="B124" t="str">
        <v>Black commercial</v>
      </c>
      <c r="C124" s="24">
        <f>SUMIF(orders[BookTitle],B124,orders[TotalSales])</f>
        <v>15.66</v>
      </c>
      <c r="D124">
        <f>COUNTIF(orders[BookTitle],B124)</f>
        <v>1</v>
      </c>
    </row>
    <row r="125" spans="2:4" x14ac:dyDescent="0.3">
      <c r="B125" t="str">
        <v>Black tree</v>
      </c>
      <c r="C125" s="24">
        <f>SUMIF(orders[BookTitle],B125,orders[TotalSales])</f>
        <v>258.51</v>
      </c>
      <c r="D125">
        <f>COUNTIF(orders[BookTitle],B125)</f>
        <v>2</v>
      </c>
    </row>
    <row r="126" spans="2:4" x14ac:dyDescent="0.3">
      <c r="B126" t="str">
        <v>Board player</v>
      </c>
      <c r="C126" s="24">
        <f>SUMIF(orders[BookTitle],B126,orders[TotalSales])</f>
        <v>152.49</v>
      </c>
      <c r="D126">
        <f>COUNTIF(orders[BookTitle],B126)</f>
        <v>2</v>
      </c>
    </row>
    <row r="127" spans="2:4" x14ac:dyDescent="0.3">
      <c r="B127" t="str">
        <v>Both agency shoulder</v>
      </c>
      <c r="C127" s="24">
        <f>SUMIF(orders[BookTitle],B127,orders[TotalSales])</f>
        <v>310.87</v>
      </c>
      <c r="D127">
        <f>COUNTIF(orders[BookTitle],B127)</f>
        <v>2</v>
      </c>
    </row>
    <row r="128" spans="2:4" x14ac:dyDescent="0.3">
      <c r="B128" t="str">
        <v>Box foreign deal whom</v>
      </c>
      <c r="C128" s="24">
        <f>SUMIF(orders[BookTitle],B128,orders[TotalSales])</f>
        <v>111.82999999999998</v>
      </c>
      <c r="D128">
        <f>COUNTIF(orders[BookTitle],B128)</f>
        <v>4</v>
      </c>
    </row>
    <row r="129" spans="2:4" x14ac:dyDescent="0.3">
      <c r="B129" t="str">
        <v>Bring cut</v>
      </c>
      <c r="C129" s="24">
        <f>SUMIF(orders[BookTitle],B129,orders[TotalSales])</f>
        <v>23.08</v>
      </c>
      <c r="D129">
        <f>COUNTIF(orders[BookTitle],B129)</f>
        <v>1</v>
      </c>
    </row>
    <row r="130" spans="2:4" x14ac:dyDescent="0.3">
      <c r="B130" t="str">
        <v>Bring picture</v>
      </c>
      <c r="C130" s="24">
        <f>SUMIF(orders[BookTitle],B130,orders[TotalSales])</f>
        <v>176.08</v>
      </c>
      <c r="D130">
        <f>COUNTIF(orders[BookTitle],B130)</f>
        <v>1</v>
      </c>
    </row>
    <row r="131" spans="2:4" x14ac:dyDescent="0.3">
      <c r="B131" t="str">
        <v>Bring stuff adult</v>
      </c>
      <c r="C131" s="24">
        <f>SUMIF(orders[BookTitle],B131,orders[TotalSales])</f>
        <v>120</v>
      </c>
      <c r="D131">
        <f>COUNTIF(orders[BookTitle],B131)</f>
        <v>1</v>
      </c>
    </row>
    <row r="132" spans="2:4" x14ac:dyDescent="0.3">
      <c r="B132" t="str">
        <v>Brother old</v>
      </c>
      <c r="C132" s="24">
        <f>SUMIF(orders[BookTitle],B132,orders[TotalSales])</f>
        <v>231.9</v>
      </c>
      <c r="D132">
        <f>COUNTIF(orders[BookTitle],B132)</f>
        <v>2</v>
      </c>
    </row>
    <row r="133" spans="2:4" x14ac:dyDescent="0.3">
      <c r="B133" t="str">
        <v>Budget</v>
      </c>
      <c r="C133" s="24">
        <f>SUMIF(orders[BookTitle],B133,orders[TotalSales])</f>
        <v>253.39999999999998</v>
      </c>
      <c r="D133">
        <f>COUNTIF(orders[BookTitle],B133)</f>
        <v>4</v>
      </c>
    </row>
    <row r="134" spans="2:4" x14ac:dyDescent="0.3">
      <c r="B134" t="str">
        <v>Budget season</v>
      </c>
      <c r="C134" s="24">
        <f>SUMIF(orders[BookTitle],B134,orders[TotalSales])</f>
        <v>921.64</v>
      </c>
      <c r="D134">
        <f>COUNTIF(orders[BookTitle],B134)</f>
        <v>5</v>
      </c>
    </row>
    <row r="135" spans="2:4" x14ac:dyDescent="0.3">
      <c r="B135" t="str">
        <v>Building pay</v>
      </c>
      <c r="C135" s="24">
        <f>SUMIF(orders[BookTitle],B135,orders[TotalSales])</f>
        <v>375.08000000000004</v>
      </c>
      <c r="D135">
        <f>COUNTIF(orders[BookTitle],B135)</f>
        <v>2</v>
      </c>
    </row>
    <row r="136" spans="2:4" x14ac:dyDescent="0.3">
      <c r="B136" t="str">
        <v>Business new public</v>
      </c>
      <c r="C136" s="24">
        <f>SUMIF(orders[BookTitle],B136,orders[TotalSales])</f>
        <v>142.30000000000001</v>
      </c>
      <c r="D136">
        <f>COUNTIF(orders[BookTitle],B136)</f>
        <v>1</v>
      </c>
    </row>
    <row r="137" spans="2:4" x14ac:dyDescent="0.3">
      <c r="B137" t="str">
        <v>Business success</v>
      </c>
      <c r="C137" s="24">
        <f>SUMIF(orders[BookTitle],B137,orders[TotalSales])</f>
        <v>307.2</v>
      </c>
      <c r="D137">
        <f>COUNTIF(orders[BookTitle],B137)</f>
        <v>5</v>
      </c>
    </row>
    <row r="138" spans="2:4" x14ac:dyDescent="0.3">
      <c r="B138" t="str">
        <v>Call artist through</v>
      </c>
      <c r="C138" s="24">
        <f>SUMIF(orders[BookTitle],B138,orders[TotalSales])</f>
        <v>536.65</v>
      </c>
      <c r="D138">
        <f>COUNTIF(orders[BookTitle],B138)</f>
        <v>5</v>
      </c>
    </row>
    <row r="139" spans="2:4" x14ac:dyDescent="0.3">
      <c r="B139" t="str">
        <v>Call religious score strong</v>
      </c>
      <c r="C139" s="24">
        <f>SUMIF(orders[BookTitle],B139,orders[TotalSales])</f>
        <v>144.88000000000002</v>
      </c>
      <c r="D139">
        <f>COUNTIF(orders[BookTitle],B139)</f>
        <v>3</v>
      </c>
    </row>
    <row r="140" spans="2:4" x14ac:dyDescent="0.3">
      <c r="B140" t="str">
        <v>Camera despite</v>
      </c>
      <c r="C140" s="24">
        <f>SUMIF(orders[BookTitle],B140,orders[TotalSales])</f>
        <v>223.95999999999998</v>
      </c>
      <c r="D140">
        <f>COUNTIF(orders[BookTitle],B140)</f>
        <v>3</v>
      </c>
    </row>
    <row r="141" spans="2:4" x14ac:dyDescent="0.3">
      <c r="B141" t="str">
        <v>Campaign</v>
      </c>
      <c r="C141" s="24">
        <f>SUMIF(orders[BookTitle],B141,orders[TotalSales])</f>
        <v>45.76</v>
      </c>
      <c r="D141">
        <f>COUNTIF(orders[BookTitle],B141)</f>
        <v>1</v>
      </c>
    </row>
    <row r="142" spans="2:4" x14ac:dyDescent="0.3">
      <c r="B142" t="str">
        <v>Campaign take mention</v>
      </c>
      <c r="C142" s="24">
        <f>SUMIF(orders[BookTitle],B142,orders[TotalSales])</f>
        <v>158.91</v>
      </c>
      <c r="D142">
        <f>COUNTIF(orders[BookTitle],B142)</f>
        <v>4</v>
      </c>
    </row>
    <row r="143" spans="2:4" x14ac:dyDescent="0.3">
      <c r="B143" t="str">
        <v>Can</v>
      </c>
      <c r="C143" s="24">
        <f>SUMIF(orders[BookTitle],B143,orders[TotalSales])</f>
        <v>109.36</v>
      </c>
      <c r="D143">
        <f>COUNTIF(orders[BookTitle],B143)</f>
        <v>1</v>
      </c>
    </row>
    <row r="144" spans="2:4" x14ac:dyDescent="0.3">
      <c r="B144" t="str">
        <v>Can section</v>
      </c>
      <c r="C144" s="24">
        <f>SUMIF(orders[BookTitle],B144,orders[TotalSales])</f>
        <v>297.36</v>
      </c>
      <c r="D144">
        <f>COUNTIF(orders[BookTitle],B144)</f>
        <v>2</v>
      </c>
    </row>
    <row r="145" spans="2:4" x14ac:dyDescent="0.3">
      <c r="B145" t="str">
        <v>Candidate pressure</v>
      </c>
      <c r="C145" s="24">
        <f>SUMIF(orders[BookTitle],B145,orders[TotalSales])</f>
        <v>158.68</v>
      </c>
      <c r="D145">
        <f>COUNTIF(orders[BookTitle],B145)</f>
        <v>1</v>
      </c>
    </row>
    <row r="146" spans="2:4" x14ac:dyDescent="0.3">
      <c r="B146" t="str">
        <v>Capital art</v>
      </c>
      <c r="C146" s="24">
        <f>SUMIF(orders[BookTitle],B146,orders[TotalSales])</f>
        <v>49.46</v>
      </c>
      <c r="D146">
        <f>COUNTIF(orders[BookTitle],B146)</f>
        <v>2</v>
      </c>
    </row>
    <row r="147" spans="2:4" x14ac:dyDescent="0.3">
      <c r="B147" t="str">
        <v>Capital soldier situation</v>
      </c>
      <c r="C147" s="24">
        <f>SUMIF(orders[BookTitle],B147,orders[TotalSales])</f>
        <v>285.14999999999998</v>
      </c>
      <c r="D147">
        <f>COUNTIF(orders[BookTitle],B147)</f>
        <v>2</v>
      </c>
    </row>
    <row r="148" spans="2:4" x14ac:dyDescent="0.3">
      <c r="B148" t="str">
        <v>Car rock billion</v>
      </c>
      <c r="C148" s="24">
        <f>SUMIF(orders[BookTitle],B148,orders[TotalSales])</f>
        <v>258.12</v>
      </c>
      <c r="D148">
        <f>COUNTIF(orders[BookTitle],B148)</f>
        <v>6</v>
      </c>
    </row>
    <row r="149" spans="2:4" x14ac:dyDescent="0.3">
      <c r="B149" t="str">
        <v>Car they</v>
      </c>
      <c r="C149" s="24">
        <f>SUMIF(orders[BookTitle],B149,orders[TotalSales])</f>
        <v>211.14</v>
      </c>
      <c r="D149">
        <f>COUNTIF(orders[BookTitle],B149)</f>
        <v>2</v>
      </c>
    </row>
    <row r="150" spans="2:4" x14ac:dyDescent="0.3">
      <c r="B150" t="str">
        <v>Card</v>
      </c>
      <c r="C150" s="24">
        <f>SUMIF(orders[BookTitle],B150,orders[TotalSales])</f>
        <v>148.84</v>
      </c>
      <c r="D150">
        <f>COUNTIF(orders[BookTitle],B150)</f>
        <v>3</v>
      </c>
    </row>
    <row r="151" spans="2:4" x14ac:dyDescent="0.3">
      <c r="B151" t="str">
        <v>Card throughout across</v>
      </c>
      <c r="C151" s="24">
        <f>SUMIF(orders[BookTitle],B151,orders[TotalSales])</f>
        <v>216.13</v>
      </c>
      <c r="D151">
        <f>COUNTIF(orders[BookTitle],B151)</f>
        <v>2</v>
      </c>
    </row>
    <row r="152" spans="2:4" x14ac:dyDescent="0.3">
      <c r="B152" t="str">
        <v>Care edge</v>
      </c>
      <c r="C152" s="24">
        <f>SUMIF(orders[BookTitle],B152,orders[TotalSales])</f>
        <v>45.02</v>
      </c>
      <c r="D152">
        <f>COUNTIF(orders[BookTitle],B152)</f>
        <v>1</v>
      </c>
    </row>
    <row r="153" spans="2:4" x14ac:dyDescent="0.3">
      <c r="B153" t="str">
        <v>Care interest themselves</v>
      </c>
      <c r="C153" s="24">
        <f>SUMIF(orders[BookTitle],B153,orders[TotalSales])</f>
        <v>153.93</v>
      </c>
      <c r="D153">
        <f>COUNTIF(orders[BookTitle],B153)</f>
        <v>3</v>
      </c>
    </row>
    <row r="154" spans="2:4" x14ac:dyDescent="0.3">
      <c r="B154" t="str">
        <v>Care soon</v>
      </c>
      <c r="C154" s="24">
        <f>SUMIF(orders[BookTitle],B154,orders[TotalSales])</f>
        <v>229.08</v>
      </c>
      <c r="D154">
        <f>COUNTIF(orders[BookTitle],B154)</f>
        <v>2</v>
      </c>
    </row>
    <row r="155" spans="2:4" x14ac:dyDescent="0.3">
      <c r="B155" t="str">
        <v>Career his</v>
      </c>
      <c r="C155" s="24">
        <f>SUMIF(orders[BookTitle],B155,orders[TotalSales])</f>
        <v>127.86</v>
      </c>
      <c r="D155">
        <f>COUNTIF(orders[BookTitle],B155)</f>
        <v>2</v>
      </c>
    </row>
    <row r="156" spans="2:4" x14ac:dyDescent="0.3">
      <c r="B156" t="str">
        <v>Career hot</v>
      </c>
      <c r="C156" s="24">
        <f>SUMIF(orders[BookTitle],B156,orders[TotalSales])</f>
        <v>181.11</v>
      </c>
      <c r="D156">
        <f>COUNTIF(orders[BookTitle],B156)</f>
        <v>3</v>
      </c>
    </row>
    <row r="157" spans="2:4" x14ac:dyDescent="0.3">
      <c r="B157" t="str">
        <v>Career second</v>
      </c>
      <c r="C157" s="24">
        <f>SUMIF(orders[BookTitle],B157,orders[TotalSales])</f>
        <v>500.4</v>
      </c>
      <c r="D157">
        <f>COUNTIF(orders[BookTitle],B157)</f>
        <v>4</v>
      </c>
    </row>
    <row r="158" spans="2:4" x14ac:dyDescent="0.3">
      <c r="B158" t="str">
        <v>Carry movie</v>
      </c>
      <c r="C158" s="24">
        <f>SUMIF(orders[BookTitle],B158,orders[TotalSales])</f>
        <v>54.379999999999995</v>
      </c>
      <c r="D158">
        <f>COUNTIF(orders[BookTitle],B158)</f>
        <v>3</v>
      </c>
    </row>
    <row r="159" spans="2:4" x14ac:dyDescent="0.3">
      <c r="B159" t="str">
        <v>Carry part</v>
      </c>
      <c r="C159" s="24">
        <f>SUMIF(orders[BookTitle],B159,orders[TotalSales])</f>
        <v>124.22</v>
      </c>
      <c r="D159">
        <f>COUNTIF(orders[BookTitle],B159)</f>
        <v>2</v>
      </c>
    </row>
    <row r="160" spans="2:4" x14ac:dyDescent="0.3">
      <c r="B160" t="str">
        <v>Case</v>
      </c>
      <c r="C160" s="24">
        <f>SUMIF(orders[BookTitle],B160,orders[TotalSales])</f>
        <v>29.37</v>
      </c>
      <c r="D160">
        <f>COUNTIF(orders[BookTitle],B160)</f>
        <v>1</v>
      </c>
    </row>
    <row r="161" spans="2:4" x14ac:dyDescent="0.3">
      <c r="B161" t="str">
        <v>Catch practice</v>
      </c>
      <c r="C161" s="24">
        <f>SUMIF(orders[BookTitle],B161,orders[TotalSales])</f>
        <v>175.17</v>
      </c>
      <c r="D161">
        <f>COUNTIF(orders[BookTitle],B161)</f>
        <v>2</v>
      </c>
    </row>
    <row r="162" spans="2:4" x14ac:dyDescent="0.3">
      <c r="B162" t="str">
        <v>Catch work summer explain</v>
      </c>
      <c r="C162" s="24">
        <f>SUMIF(orders[BookTitle],B162,orders[TotalSales])</f>
        <v>233.01999999999998</v>
      </c>
      <c r="D162">
        <f>COUNTIF(orders[BookTitle],B162)</f>
        <v>3</v>
      </c>
    </row>
    <row r="163" spans="2:4" x14ac:dyDescent="0.3">
      <c r="B163" t="str">
        <v>Cause official</v>
      </c>
      <c r="C163" s="24">
        <f>SUMIF(orders[BookTitle],B163,orders[TotalSales])</f>
        <v>760.5</v>
      </c>
      <c r="D163">
        <f>COUNTIF(orders[BookTitle],B163)</f>
        <v>5</v>
      </c>
    </row>
    <row r="164" spans="2:4" x14ac:dyDescent="0.3">
      <c r="B164" t="str">
        <v>Center</v>
      </c>
      <c r="C164" s="24">
        <f>SUMIF(orders[BookTitle],B164,orders[TotalSales])</f>
        <v>46.9</v>
      </c>
      <c r="D164">
        <f>COUNTIF(orders[BookTitle],B164)</f>
        <v>1</v>
      </c>
    </row>
    <row r="165" spans="2:4" x14ac:dyDescent="0.3">
      <c r="B165" t="str">
        <v>Center color</v>
      </c>
      <c r="C165" s="24">
        <f>SUMIF(orders[BookTitle],B165,orders[TotalSales])</f>
        <v>132.57</v>
      </c>
      <c r="D165">
        <f>COUNTIF(orders[BookTitle],B165)</f>
        <v>1</v>
      </c>
    </row>
    <row r="166" spans="2:4" x14ac:dyDescent="0.3">
      <c r="B166" t="str">
        <v>Central professional sort</v>
      </c>
      <c r="C166" s="24">
        <f>SUMIF(orders[BookTitle],B166,orders[TotalSales])</f>
        <v>512.18000000000006</v>
      </c>
      <c r="D166">
        <f>COUNTIF(orders[BookTitle],B166)</f>
        <v>3</v>
      </c>
    </row>
    <row r="167" spans="2:4" x14ac:dyDescent="0.3">
      <c r="B167" t="str">
        <v>Central small commercial</v>
      </c>
      <c r="C167" s="24">
        <f>SUMIF(orders[BookTitle],B167,orders[TotalSales])</f>
        <v>8.8000000000000007</v>
      </c>
      <c r="D167">
        <f>COUNTIF(orders[BookTitle],B167)</f>
        <v>1</v>
      </c>
    </row>
    <row r="168" spans="2:4" x14ac:dyDescent="0.3">
      <c r="B168" t="str">
        <v>Certain option</v>
      </c>
      <c r="C168" s="24">
        <f>SUMIF(orders[BookTitle],B168,orders[TotalSales])</f>
        <v>215.88</v>
      </c>
      <c r="D168">
        <f>COUNTIF(orders[BookTitle],B168)</f>
        <v>3</v>
      </c>
    </row>
    <row r="169" spans="2:4" x14ac:dyDescent="0.3">
      <c r="B169" t="str">
        <v>Chair</v>
      </c>
      <c r="C169" s="24">
        <f>SUMIF(orders[BookTitle],B169,orders[TotalSales])</f>
        <v>111.93</v>
      </c>
      <c r="D169">
        <f>COUNTIF(orders[BookTitle],B169)</f>
        <v>2</v>
      </c>
    </row>
    <row r="170" spans="2:4" x14ac:dyDescent="0.3">
      <c r="B170" t="str">
        <v>Chair Mrs</v>
      </c>
      <c r="C170" s="24">
        <f>SUMIF(orders[BookTitle],B170,orders[TotalSales])</f>
        <v>356.88</v>
      </c>
      <c r="D170">
        <f>COUNTIF(orders[BookTitle],B170)</f>
        <v>4</v>
      </c>
    </row>
    <row r="171" spans="2:4" x14ac:dyDescent="0.3">
      <c r="B171" t="str">
        <v>Challenge federal</v>
      </c>
      <c r="C171" s="24">
        <f>SUMIF(orders[BookTitle],B171,orders[TotalSales])</f>
        <v>143.66</v>
      </c>
      <c r="D171">
        <f>COUNTIF(orders[BookTitle],B171)</f>
        <v>2</v>
      </c>
    </row>
    <row r="172" spans="2:4" x14ac:dyDescent="0.3">
      <c r="B172" t="str">
        <v>Chance Democrat college</v>
      </c>
      <c r="C172" s="24">
        <f>SUMIF(orders[BookTitle],B172,orders[TotalSales])</f>
        <v>138.44999999999999</v>
      </c>
      <c r="D172">
        <f>COUNTIF(orders[BookTitle],B172)</f>
        <v>3</v>
      </c>
    </row>
    <row r="173" spans="2:4" x14ac:dyDescent="0.3">
      <c r="B173" t="str">
        <v>Change cultural</v>
      </c>
      <c r="C173" s="24">
        <f>SUMIF(orders[BookTitle],B173,orders[TotalSales])</f>
        <v>266.43</v>
      </c>
      <c r="D173">
        <f>COUNTIF(orders[BookTitle],B173)</f>
        <v>2</v>
      </c>
    </row>
    <row r="174" spans="2:4" x14ac:dyDescent="0.3">
      <c r="B174" t="str">
        <v>Child pick artist clear</v>
      </c>
      <c r="C174" s="24">
        <f>SUMIF(orders[BookTitle],B174,orders[TotalSales])</f>
        <v>81.28</v>
      </c>
      <c r="D174">
        <f>COUNTIF(orders[BookTitle],B174)</f>
        <v>1</v>
      </c>
    </row>
    <row r="175" spans="2:4" x14ac:dyDescent="0.3">
      <c r="B175" t="str">
        <v>Choice yard list</v>
      </c>
      <c r="C175" s="24">
        <f>SUMIF(orders[BookTitle],B175,orders[TotalSales])</f>
        <v>43.92</v>
      </c>
      <c r="D175">
        <f>COUNTIF(orders[BookTitle],B175)</f>
        <v>2</v>
      </c>
    </row>
    <row r="176" spans="2:4" x14ac:dyDescent="0.3">
      <c r="B176" t="str">
        <v>Choose consider draw</v>
      </c>
      <c r="C176" s="24">
        <f>SUMIF(orders[BookTitle],B176,orders[TotalSales])</f>
        <v>55.96</v>
      </c>
      <c r="D176">
        <f>COUNTIF(orders[BookTitle],B176)</f>
        <v>1</v>
      </c>
    </row>
    <row r="177" spans="2:4" x14ac:dyDescent="0.3">
      <c r="B177" t="str">
        <v>Choose ground staff</v>
      </c>
      <c r="C177" s="24">
        <f>SUMIF(orders[BookTitle],B177,orders[TotalSales])</f>
        <v>299.57</v>
      </c>
      <c r="D177">
        <f>COUNTIF(orders[BookTitle],B177)</f>
        <v>2</v>
      </c>
    </row>
    <row r="178" spans="2:4" x14ac:dyDescent="0.3">
      <c r="B178" t="str">
        <v>Choose mission ten</v>
      </c>
      <c r="C178" s="24">
        <f>SUMIF(orders[BookTitle],B178,orders[TotalSales])</f>
        <v>149.13999999999999</v>
      </c>
      <c r="D178">
        <f>COUNTIF(orders[BookTitle],B178)</f>
        <v>2</v>
      </c>
    </row>
    <row r="179" spans="2:4" x14ac:dyDescent="0.3">
      <c r="B179" t="str">
        <v>Church discover ago</v>
      </c>
      <c r="C179" s="24">
        <f>SUMIF(orders[BookTitle],B179,orders[TotalSales])</f>
        <v>415.37</v>
      </c>
      <c r="D179">
        <f>COUNTIF(orders[BookTitle],B179)</f>
        <v>4</v>
      </c>
    </row>
    <row r="180" spans="2:4" x14ac:dyDescent="0.3">
      <c r="B180" t="str">
        <v>Church if</v>
      </c>
      <c r="C180" s="24">
        <f>SUMIF(orders[BookTitle],B180,orders[TotalSales])</f>
        <v>169.2</v>
      </c>
      <c r="D180">
        <f>COUNTIF(orders[BookTitle],B180)</f>
        <v>2</v>
      </c>
    </row>
    <row r="181" spans="2:4" x14ac:dyDescent="0.3">
      <c r="B181" t="str">
        <v>Church on</v>
      </c>
      <c r="C181" s="24">
        <f>SUMIF(orders[BookTitle],B181,orders[TotalSales])</f>
        <v>34.119999999999997</v>
      </c>
      <c r="D181">
        <f>COUNTIF(orders[BookTitle],B181)</f>
        <v>1</v>
      </c>
    </row>
    <row r="182" spans="2:4" x14ac:dyDescent="0.3">
      <c r="B182" t="str">
        <v>City if</v>
      </c>
      <c r="C182" s="24">
        <f>SUMIF(orders[BookTitle],B182,orders[TotalSales])</f>
        <v>173.74</v>
      </c>
      <c r="D182">
        <f>COUNTIF(orders[BookTitle],B182)</f>
        <v>3</v>
      </c>
    </row>
    <row r="183" spans="2:4" x14ac:dyDescent="0.3">
      <c r="B183" t="str">
        <v>Claim clear</v>
      </c>
      <c r="C183" s="24">
        <f>SUMIF(orders[BookTitle],B183,orders[TotalSales])</f>
        <v>274.94</v>
      </c>
      <c r="D183">
        <f>COUNTIF(orders[BookTitle],B183)</f>
        <v>2</v>
      </c>
    </row>
    <row r="184" spans="2:4" x14ac:dyDescent="0.3">
      <c r="B184" t="str">
        <v>Claim need speak</v>
      </c>
      <c r="C184" s="24">
        <f>SUMIF(orders[BookTitle],B184,orders[TotalSales])</f>
        <v>485.49</v>
      </c>
      <c r="D184">
        <f>COUNTIF(orders[BookTitle],B184)</f>
        <v>5</v>
      </c>
    </row>
    <row r="185" spans="2:4" x14ac:dyDescent="0.3">
      <c r="B185" t="str">
        <v>Claim particular</v>
      </c>
      <c r="C185" s="24">
        <f>SUMIF(orders[BookTitle],B185,orders[TotalSales])</f>
        <v>55.319999999999993</v>
      </c>
      <c r="D185">
        <f>COUNTIF(orders[BookTitle],B185)</f>
        <v>2</v>
      </c>
    </row>
    <row r="186" spans="2:4" x14ac:dyDescent="0.3">
      <c r="B186" t="str">
        <v>Claim run measure tax</v>
      </c>
      <c r="C186" s="24">
        <f>SUMIF(orders[BookTitle],B186,orders[TotalSales])</f>
        <v>278.88</v>
      </c>
      <c r="D186">
        <f>COUNTIF(orders[BookTitle],B186)</f>
        <v>2</v>
      </c>
    </row>
    <row r="187" spans="2:4" x14ac:dyDescent="0.3">
      <c r="B187" t="str">
        <v>Class argue</v>
      </c>
      <c r="C187" s="24">
        <f>SUMIF(orders[BookTitle],B187,orders[TotalSales])</f>
        <v>132.68</v>
      </c>
      <c r="D187">
        <f>COUNTIF(orders[BookTitle],B187)</f>
        <v>3</v>
      </c>
    </row>
    <row r="188" spans="2:4" x14ac:dyDescent="0.3">
      <c r="B188" t="str">
        <v>Clear resource follow</v>
      </c>
      <c r="C188" s="24">
        <f>SUMIF(orders[BookTitle],B188,orders[TotalSales])</f>
        <v>253.34</v>
      </c>
      <c r="D188">
        <f>COUNTIF(orders[BookTitle],B188)</f>
        <v>2</v>
      </c>
    </row>
    <row r="189" spans="2:4" x14ac:dyDescent="0.3">
      <c r="B189" t="str">
        <v>Clearly</v>
      </c>
      <c r="C189" s="24">
        <f>SUMIF(orders[BookTitle],B189,orders[TotalSales])</f>
        <v>92.52</v>
      </c>
      <c r="D189">
        <f>COUNTIF(orders[BookTitle],B189)</f>
        <v>2</v>
      </c>
    </row>
    <row r="190" spans="2:4" x14ac:dyDescent="0.3">
      <c r="B190" t="str">
        <v>Clearly day</v>
      </c>
      <c r="C190" s="24">
        <f>SUMIF(orders[BookTitle],B190,orders[TotalSales])</f>
        <v>250.49</v>
      </c>
      <c r="D190">
        <f>COUNTIF(orders[BookTitle],B190)</f>
        <v>6</v>
      </c>
    </row>
    <row r="191" spans="2:4" x14ac:dyDescent="0.3">
      <c r="B191" t="str">
        <v>Close free mention</v>
      </c>
      <c r="C191" s="24">
        <f>SUMIF(orders[BookTitle],B191,orders[TotalSales])</f>
        <v>346.02</v>
      </c>
      <c r="D191">
        <f>COUNTIF(orders[BookTitle],B191)</f>
        <v>4</v>
      </c>
    </row>
    <row r="192" spans="2:4" x14ac:dyDescent="0.3">
      <c r="B192" t="str">
        <v>Coach by</v>
      </c>
      <c r="C192" s="24">
        <f>SUMIF(orders[BookTitle],B192,orders[TotalSales])</f>
        <v>508.35999999999996</v>
      </c>
      <c r="D192">
        <f>COUNTIF(orders[BookTitle],B192)</f>
        <v>4</v>
      </c>
    </row>
    <row r="193" spans="2:4" x14ac:dyDescent="0.3">
      <c r="B193" t="str">
        <v>Coach recognize majority</v>
      </c>
      <c r="C193" s="24">
        <f>SUMIF(orders[BookTitle],B193,orders[TotalSales])</f>
        <v>169.72000000000003</v>
      </c>
      <c r="D193">
        <f>COUNTIF(orders[BookTitle],B193)</f>
        <v>2</v>
      </c>
    </row>
    <row r="194" spans="2:4" x14ac:dyDescent="0.3">
      <c r="B194" t="str">
        <v>Cold push country</v>
      </c>
      <c r="C194" s="24">
        <f>SUMIF(orders[BookTitle],B194,orders[TotalSales])</f>
        <v>359.33</v>
      </c>
      <c r="D194">
        <f>COUNTIF(orders[BookTitle],B194)</f>
        <v>5</v>
      </c>
    </row>
    <row r="195" spans="2:4" x14ac:dyDescent="0.3">
      <c r="B195" t="str">
        <v>Color</v>
      </c>
      <c r="C195" s="24">
        <f>SUMIF(orders[BookTitle],B195,orders[TotalSales])</f>
        <v>474.81</v>
      </c>
      <c r="D195">
        <f>COUNTIF(orders[BookTitle],B195)</f>
        <v>3</v>
      </c>
    </row>
    <row r="196" spans="2:4" x14ac:dyDescent="0.3">
      <c r="B196" t="str">
        <v>Commercial more</v>
      </c>
      <c r="C196" s="24">
        <f>SUMIF(orders[BookTitle],B196,orders[TotalSales])</f>
        <v>42.19</v>
      </c>
      <c r="D196">
        <f>COUNTIF(orders[BookTitle],B196)</f>
        <v>1</v>
      </c>
    </row>
    <row r="197" spans="2:4" x14ac:dyDescent="0.3">
      <c r="B197" t="str">
        <v>Commercial move finally</v>
      </c>
      <c r="C197" s="24">
        <f>SUMIF(orders[BookTitle],B197,orders[TotalSales])</f>
        <v>269.11</v>
      </c>
      <c r="D197">
        <f>COUNTIF(orders[BookTitle],B197)</f>
        <v>2</v>
      </c>
    </row>
    <row r="198" spans="2:4" x14ac:dyDescent="0.3">
      <c r="B198" t="str">
        <v>Common adult</v>
      </c>
      <c r="C198" s="24">
        <f>SUMIF(orders[BookTitle],B198,orders[TotalSales])</f>
        <v>177.25</v>
      </c>
      <c r="D198">
        <f>COUNTIF(orders[BookTitle],B198)</f>
        <v>1</v>
      </c>
    </row>
    <row r="199" spans="2:4" x14ac:dyDescent="0.3">
      <c r="B199" t="str">
        <v>Common hear simple</v>
      </c>
      <c r="C199" s="24">
        <f>SUMIF(orders[BookTitle],B199,orders[TotalSales])</f>
        <v>71.959999999999994</v>
      </c>
      <c r="D199">
        <f>COUNTIF(orders[BookTitle],B199)</f>
        <v>1</v>
      </c>
    </row>
    <row r="200" spans="2:4" x14ac:dyDescent="0.3">
      <c r="B200" t="str">
        <v>Compare community now red</v>
      </c>
      <c r="C200" s="24">
        <f>SUMIF(orders[BookTitle],B200,orders[TotalSales])</f>
        <v>49.72</v>
      </c>
      <c r="D200">
        <f>COUNTIF(orders[BookTitle],B200)</f>
        <v>1</v>
      </c>
    </row>
    <row r="201" spans="2:4" x14ac:dyDescent="0.3">
      <c r="B201" t="str">
        <v>Compare two hand</v>
      </c>
      <c r="C201" s="24">
        <f>SUMIF(orders[BookTitle],B201,orders[TotalSales])</f>
        <v>118.84</v>
      </c>
      <c r="D201">
        <f>COUNTIF(orders[BookTitle],B201)</f>
        <v>2</v>
      </c>
    </row>
    <row r="202" spans="2:4" x14ac:dyDescent="0.3">
      <c r="B202" t="str">
        <v>Computer again cup</v>
      </c>
      <c r="C202" s="24">
        <f>SUMIF(orders[BookTitle],B202,orders[TotalSales])</f>
        <v>163.30999999999997</v>
      </c>
      <c r="D202">
        <f>COUNTIF(orders[BookTitle],B202)</f>
        <v>3</v>
      </c>
    </row>
    <row r="203" spans="2:4" x14ac:dyDescent="0.3">
      <c r="B203" t="str">
        <v>Computer alone</v>
      </c>
      <c r="C203" s="24">
        <f>SUMIF(orders[BookTitle],B203,orders[TotalSales])</f>
        <v>198.09</v>
      </c>
      <c r="D203">
        <f>COUNTIF(orders[BookTitle],B203)</f>
        <v>2</v>
      </c>
    </row>
    <row r="204" spans="2:4" x14ac:dyDescent="0.3">
      <c r="B204" t="str">
        <v>Computer word</v>
      </c>
      <c r="C204" s="24">
        <f>SUMIF(orders[BookTitle],B204,orders[TotalSales])</f>
        <v>156.38999999999999</v>
      </c>
      <c r="D204">
        <f>COUNTIF(orders[BookTitle],B204)</f>
        <v>3</v>
      </c>
    </row>
    <row r="205" spans="2:4" x14ac:dyDescent="0.3">
      <c r="B205" t="str">
        <v>Concern capital</v>
      </c>
      <c r="C205" s="24">
        <f>SUMIF(orders[BookTitle],B205,orders[TotalSales])</f>
        <v>147.41</v>
      </c>
      <c r="D205">
        <f>COUNTIF(orders[BookTitle],B205)</f>
        <v>3</v>
      </c>
    </row>
    <row r="206" spans="2:4" x14ac:dyDescent="0.3">
      <c r="B206" t="str">
        <v>Congress by old nature</v>
      </c>
      <c r="C206" s="24">
        <f>SUMIF(orders[BookTitle],B206,orders[TotalSales])</f>
        <v>161.6</v>
      </c>
      <c r="D206">
        <f>COUNTIF(orders[BookTitle],B206)</f>
        <v>1</v>
      </c>
    </row>
    <row r="207" spans="2:4" x14ac:dyDescent="0.3">
      <c r="B207" t="str">
        <v>Consider box</v>
      </c>
      <c r="C207" s="24">
        <f>SUMIF(orders[BookTitle],B207,orders[TotalSales])</f>
        <v>218.19000000000003</v>
      </c>
      <c r="D207">
        <f>COUNTIF(orders[BookTitle],B207)</f>
        <v>3</v>
      </c>
    </row>
    <row r="208" spans="2:4" x14ac:dyDescent="0.3">
      <c r="B208" t="str">
        <v>Consider myself</v>
      </c>
      <c r="C208" s="24">
        <f>SUMIF(orders[BookTitle],B208,orders[TotalSales])</f>
        <v>300.76</v>
      </c>
      <c r="D208">
        <f>COUNTIF(orders[BookTitle],B208)</f>
        <v>2</v>
      </c>
    </row>
    <row r="209" spans="2:4" x14ac:dyDescent="0.3">
      <c r="B209" t="str">
        <v>Consider or</v>
      </c>
      <c r="C209" s="24">
        <f>SUMIF(orders[BookTitle],B209,orders[TotalSales])</f>
        <v>190.89999999999998</v>
      </c>
      <c r="D209">
        <f>COUNTIF(orders[BookTitle],B209)</f>
        <v>2</v>
      </c>
    </row>
    <row r="210" spans="2:4" x14ac:dyDescent="0.3">
      <c r="B210" t="str">
        <v>Contain letter reflect</v>
      </c>
      <c r="C210" s="24">
        <f>SUMIF(orders[BookTitle],B210,orders[TotalSales])</f>
        <v>129.19999999999999</v>
      </c>
      <c r="D210">
        <f>COUNTIF(orders[BookTitle],B210)</f>
        <v>1</v>
      </c>
    </row>
    <row r="211" spans="2:4" x14ac:dyDescent="0.3">
      <c r="B211" t="str">
        <v>Continue citizen whatever</v>
      </c>
      <c r="C211" s="24">
        <f>SUMIF(orders[BookTitle],B211,orders[TotalSales])</f>
        <v>396.48</v>
      </c>
      <c r="D211">
        <f>COUNTIF(orders[BookTitle],B211)</f>
        <v>2</v>
      </c>
    </row>
    <row r="212" spans="2:4" x14ac:dyDescent="0.3">
      <c r="B212" t="str">
        <v>Control cultural</v>
      </c>
      <c r="C212" s="24">
        <f>SUMIF(orders[BookTitle],B212,orders[TotalSales])</f>
        <v>172.77</v>
      </c>
      <c r="D212">
        <f>COUNTIF(orders[BookTitle],B212)</f>
        <v>2</v>
      </c>
    </row>
    <row r="213" spans="2:4" x14ac:dyDescent="0.3">
      <c r="B213" t="str">
        <v>Cost edge</v>
      </c>
      <c r="C213" s="24">
        <f>SUMIF(orders[BookTitle],B213,orders[TotalSales])</f>
        <v>246.49</v>
      </c>
      <c r="D213">
        <f>COUNTIF(orders[BookTitle],B213)</f>
        <v>3</v>
      </c>
    </row>
    <row r="214" spans="2:4" x14ac:dyDescent="0.3">
      <c r="B214" t="str">
        <v>Country country</v>
      </c>
      <c r="C214" s="24">
        <f>SUMIF(orders[BookTitle],B214,orders[TotalSales])</f>
        <v>20.48</v>
      </c>
      <c r="D214">
        <f>COUNTIF(orders[BookTitle],B214)</f>
        <v>1</v>
      </c>
    </row>
    <row r="215" spans="2:4" x14ac:dyDescent="0.3">
      <c r="B215" t="str">
        <v>Country kid environment</v>
      </c>
      <c r="C215" s="24">
        <f>SUMIF(orders[BookTitle],B215,orders[TotalSales])</f>
        <v>84.449999999999989</v>
      </c>
      <c r="D215">
        <f>COUNTIF(orders[BookTitle],B215)</f>
        <v>3</v>
      </c>
    </row>
    <row r="216" spans="2:4" x14ac:dyDescent="0.3">
      <c r="B216" t="str">
        <v>Course</v>
      </c>
      <c r="C216" s="24">
        <f>SUMIF(orders[BookTitle],B216,orders[TotalSales])</f>
        <v>123.95</v>
      </c>
      <c r="D216">
        <f>COUNTIF(orders[BookTitle],B216)</f>
        <v>2</v>
      </c>
    </row>
    <row r="217" spans="2:4" x14ac:dyDescent="0.3">
      <c r="B217" t="str">
        <v>Course plant</v>
      </c>
      <c r="C217" s="24">
        <f>SUMIF(orders[BookTitle],B217,orders[TotalSales])</f>
        <v>123.44</v>
      </c>
      <c r="D217">
        <f>COUNTIF(orders[BookTitle],B217)</f>
        <v>3</v>
      </c>
    </row>
    <row r="218" spans="2:4" x14ac:dyDescent="0.3">
      <c r="B218" t="str">
        <v>Course turn also</v>
      </c>
      <c r="C218" s="24">
        <f>SUMIF(orders[BookTitle],B218,orders[TotalSales])</f>
        <v>281.46000000000004</v>
      </c>
      <c r="D218">
        <f>COUNTIF(orders[BookTitle],B218)</f>
        <v>3</v>
      </c>
    </row>
    <row r="219" spans="2:4" x14ac:dyDescent="0.3">
      <c r="B219" t="str">
        <v>Court answer task</v>
      </c>
      <c r="C219" s="24">
        <f>SUMIF(orders[BookTitle],B219,orders[TotalSales])</f>
        <v>96.45</v>
      </c>
      <c r="D219">
        <f>COUNTIF(orders[BookTitle],B219)</f>
        <v>1</v>
      </c>
    </row>
    <row r="220" spans="2:4" x14ac:dyDescent="0.3">
      <c r="B220" t="str">
        <v>Court break hear</v>
      </c>
      <c r="C220" s="24">
        <f>SUMIF(orders[BookTitle],B220,orders[TotalSales])</f>
        <v>648.79999999999995</v>
      </c>
      <c r="D220">
        <f>COUNTIF(orders[BookTitle],B220)</f>
        <v>3</v>
      </c>
    </row>
    <row r="221" spans="2:4" x14ac:dyDescent="0.3">
      <c r="B221" t="str">
        <v>Create issue</v>
      </c>
      <c r="C221" s="24">
        <f>SUMIF(orders[BookTitle],B221,orders[TotalSales])</f>
        <v>374.26</v>
      </c>
      <c r="D221">
        <f>COUNTIF(orders[BookTitle],B221)</f>
        <v>5</v>
      </c>
    </row>
    <row r="222" spans="2:4" x14ac:dyDescent="0.3">
      <c r="B222" t="str">
        <v>Crime hospital others</v>
      </c>
      <c r="C222" s="24">
        <f>SUMIF(orders[BookTitle],B222,orders[TotalSales])</f>
        <v>47.37</v>
      </c>
      <c r="D222">
        <f>COUNTIF(orders[BookTitle],B222)</f>
        <v>1</v>
      </c>
    </row>
    <row r="223" spans="2:4" x14ac:dyDescent="0.3">
      <c r="B223" t="str">
        <v>Crime hour</v>
      </c>
      <c r="C223" s="24">
        <f>SUMIF(orders[BookTitle],B223,orders[TotalSales])</f>
        <v>280.63</v>
      </c>
      <c r="D223">
        <f>COUNTIF(orders[BookTitle],B223)</f>
        <v>2</v>
      </c>
    </row>
    <row r="224" spans="2:4" x14ac:dyDescent="0.3">
      <c r="B224" t="str">
        <v>Crime market</v>
      </c>
      <c r="C224" s="24">
        <f>SUMIF(orders[BookTitle],B224,orders[TotalSales])</f>
        <v>76.740000000000009</v>
      </c>
      <c r="D224">
        <f>COUNTIF(orders[BookTitle],B224)</f>
        <v>3</v>
      </c>
    </row>
    <row r="225" spans="2:4" x14ac:dyDescent="0.3">
      <c r="B225" t="str">
        <v>Cultural put buy</v>
      </c>
      <c r="C225" s="24">
        <f>SUMIF(orders[BookTitle],B225,orders[TotalSales])</f>
        <v>239.01</v>
      </c>
      <c r="D225">
        <f>COUNTIF(orders[BookTitle],B225)</f>
        <v>3</v>
      </c>
    </row>
    <row r="226" spans="2:4" x14ac:dyDescent="0.3">
      <c r="B226" t="str">
        <v>Culture argue</v>
      </c>
      <c r="C226" s="24">
        <f>SUMIF(orders[BookTitle],B226,orders[TotalSales])</f>
        <v>412.14</v>
      </c>
      <c r="D226">
        <f>COUNTIF(orders[BookTitle],B226)</f>
        <v>4</v>
      </c>
    </row>
    <row r="227" spans="2:4" x14ac:dyDescent="0.3">
      <c r="B227" t="str">
        <v>Cup player population</v>
      </c>
      <c r="C227" s="24">
        <f>SUMIF(orders[BookTitle],B227,orders[TotalSales])</f>
        <v>359.62</v>
      </c>
      <c r="D227">
        <f>COUNTIF(orders[BookTitle],B227)</f>
        <v>4</v>
      </c>
    </row>
    <row r="228" spans="2:4" x14ac:dyDescent="0.3">
      <c r="B228" t="str">
        <v>Cut admit</v>
      </c>
      <c r="C228" s="24">
        <f>SUMIF(orders[BookTitle],B228,orders[TotalSales])</f>
        <v>235.67000000000002</v>
      </c>
      <c r="D228">
        <f>COUNTIF(orders[BookTitle],B228)</f>
        <v>2</v>
      </c>
    </row>
    <row r="229" spans="2:4" x14ac:dyDescent="0.3">
      <c r="B229" t="str">
        <v>Dark hope</v>
      </c>
      <c r="C229" s="24">
        <f>SUMIF(orders[BookTitle],B229,orders[TotalSales])</f>
        <v>446.65</v>
      </c>
      <c r="D229">
        <f>COUNTIF(orders[BookTitle],B229)</f>
        <v>3</v>
      </c>
    </row>
    <row r="230" spans="2:4" x14ac:dyDescent="0.3">
      <c r="B230" t="str">
        <v>Data happy</v>
      </c>
      <c r="C230" s="24">
        <f>SUMIF(orders[BookTitle],B230,orders[TotalSales])</f>
        <v>33.1</v>
      </c>
      <c r="D230">
        <f>COUNTIF(orders[BookTitle],B230)</f>
        <v>2</v>
      </c>
    </row>
    <row r="231" spans="2:4" x14ac:dyDescent="0.3">
      <c r="B231" t="str">
        <v>Day relationship than buy</v>
      </c>
      <c r="C231" s="24">
        <f>SUMIF(orders[BookTitle],B231,orders[TotalSales])</f>
        <v>117.80000000000001</v>
      </c>
      <c r="D231">
        <f>COUNTIF(orders[BookTitle],B231)</f>
        <v>3</v>
      </c>
    </row>
    <row r="232" spans="2:4" x14ac:dyDescent="0.3">
      <c r="B232" t="str">
        <v>Day worry</v>
      </c>
      <c r="C232" s="24">
        <f>SUMIF(orders[BookTitle],B232,orders[TotalSales])</f>
        <v>107.25</v>
      </c>
      <c r="D232">
        <f>COUNTIF(orders[BookTitle],B232)</f>
        <v>2</v>
      </c>
    </row>
    <row r="233" spans="2:4" x14ac:dyDescent="0.3">
      <c r="B233" t="str">
        <v>Deal conference director</v>
      </c>
      <c r="C233" s="24">
        <f>SUMIF(orders[BookTitle],B233,orders[TotalSales])</f>
        <v>156.72</v>
      </c>
      <c r="D233">
        <f>COUNTIF(orders[BookTitle],B233)</f>
        <v>2</v>
      </c>
    </row>
    <row r="234" spans="2:4" x14ac:dyDescent="0.3">
      <c r="B234" t="str">
        <v>Debate deep</v>
      </c>
      <c r="C234" s="24">
        <f>SUMIF(orders[BookTitle],B234,orders[TotalSales])</f>
        <v>205.64</v>
      </c>
      <c r="D234">
        <f>COUNTIF(orders[BookTitle],B234)</f>
        <v>4</v>
      </c>
    </row>
    <row r="235" spans="2:4" x14ac:dyDescent="0.3">
      <c r="B235" t="str">
        <v>Decade section gun including</v>
      </c>
      <c r="C235" s="24">
        <f>SUMIF(orders[BookTitle],B235,orders[TotalSales])</f>
        <v>281.52000000000004</v>
      </c>
      <c r="D235">
        <f>COUNTIF(orders[BookTitle],B235)</f>
        <v>4</v>
      </c>
    </row>
    <row r="236" spans="2:4" x14ac:dyDescent="0.3">
      <c r="B236" t="str">
        <v>Decade step</v>
      </c>
      <c r="C236" s="24">
        <f>SUMIF(orders[BookTitle],B236,orders[TotalSales])</f>
        <v>136.51999999999998</v>
      </c>
      <c r="D236">
        <f>COUNTIF(orders[BookTitle],B236)</f>
        <v>3</v>
      </c>
    </row>
    <row r="237" spans="2:4" x14ac:dyDescent="0.3">
      <c r="B237" t="str">
        <v>Decide</v>
      </c>
      <c r="C237" s="24">
        <f>SUMIF(orders[BookTitle],B237,orders[TotalSales])</f>
        <v>113</v>
      </c>
      <c r="D237">
        <f>COUNTIF(orders[BookTitle],B237)</f>
        <v>1</v>
      </c>
    </row>
    <row r="238" spans="2:4" x14ac:dyDescent="0.3">
      <c r="B238" t="str">
        <v>Decide ok wish</v>
      </c>
      <c r="C238" s="24">
        <f>SUMIF(orders[BookTitle],B238,orders[TotalSales])</f>
        <v>72.48</v>
      </c>
      <c r="D238">
        <f>COUNTIF(orders[BookTitle],B238)</f>
        <v>2</v>
      </c>
    </row>
    <row r="239" spans="2:4" x14ac:dyDescent="0.3">
      <c r="B239" t="str">
        <v>Decision edge</v>
      </c>
      <c r="C239" s="24">
        <f>SUMIF(orders[BookTitle],B239,orders[TotalSales])</f>
        <v>544.17999999999995</v>
      </c>
      <c r="D239">
        <f>COUNTIF(orders[BookTitle],B239)</f>
        <v>4</v>
      </c>
    </row>
    <row r="240" spans="2:4" x14ac:dyDescent="0.3">
      <c r="B240" t="str">
        <v>Deep for rule</v>
      </c>
      <c r="C240" s="24">
        <f>SUMIF(orders[BookTitle],B240,orders[TotalSales])</f>
        <v>173.66000000000003</v>
      </c>
      <c r="D240">
        <f>COUNTIF(orders[BookTitle],B240)</f>
        <v>3</v>
      </c>
    </row>
    <row r="241" spans="2:4" x14ac:dyDescent="0.3">
      <c r="B241" t="str">
        <v>Deep lay</v>
      </c>
      <c r="C241" s="24">
        <f>SUMIF(orders[BookTitle],B241,orders[TotalSales])</f>
        <v>61.92</v>
      </c>
      <c r="D241">
        <f>COUNTIF(orders[BookTitle],B241)</f>
        <v>2</v>
      </c>
    </row>
    <row r="242" spans="2:4" x14ac:dyDescent="0.3">
      <c r="B242" t="str">
        <v>Defense enjoy newspaper</v>
      </c>
      <c r="C242" s="24">
        <f>SUMIF(orders[BookTitle],B242,orders[TotalSales])</f>
        <v>55.17</v>
      </c>
      <c r="D242">
        <f>COUNTIF(orders[BookTitle],B242)</f>
        <v>2</v>
      </c>
    </row>
    <row r="243" spans="2:4" x14ac:dyDescent="0.3">
      <c r="B243" t="str">
        <v>Defense identify</v>
      </c>
      <c r="C243" s="24">
        <f>SUMIF(orders[BookTitle],B243,orders[TotalSales])</f>
        <v>69.260000000000005</v>
      </c>
      <c r="D243">
        <f>COUNTIF(orders[BookTitle],B243)</f>
        <v>1</v>
      </c>
    </row>
    <row r="244" spans="2:4" x14ac:dyDescent="0.3">
      <c r="B244" t="str">
        <v>Defense result</v>
      </c>
      <c r="C244" s="24">
        <f>SUMIF(orders[BookTitle],B244,orders[TotalSales])</f>
        <v>8.84</v>
      </c>
      <c r="D244">
        <f>COUNTIF(orders[BookTitle],B244)</f>
        <v>1</v>
      </c>
    </row>
    <row r="245" spans="2:4" x14ac:dyDescent="0.3">
      <c r="B245" t="str">
        <v>Democrat air chair</v>
      </c>
      <c r="C245" s="24">
        <f>SUMIF(orders[BookTitle],B245,orders[TotalSales])</f>
        <v>23.8</v>
      </c>
      <c r="D245">
        <f>COUNTIF(orders[BookTitle],B245)</f>
        <v>1</v>
      </c>
    </row>
    <row r="246" spans="2:4" x14ac:dyDescent="0.3">
      <c r="B246" t="str">
        <v>Democratic</v>
      </c>
      <c r="C246" s="24">
        <f>SUMIF(orders[BookTitle],B246,orders[TotalSales])</f>
        <v>159.48000000000002</v>
      </c>
      <c r="D246">
        <f>COUNTIF(orders[BookTitle],B246)</f>
        <v>2</v>
      </c>
    </row>
    <row r="247" spans="2:4" x14ac:dyDescent="0.3">
      <c r="B247" t="str">
        <v>Democratic mother</v>
      </c>
      <c r="C247" s="24">
        <f>SUMIF(orders[BookTitle],B247,orders[TotalSales])</f>
        <v>191.2</v>
      </c>
      <c r="D247">
        <f>COUNTIF(orders[BookTitle],B247)</f>
        <v>1</v>
      </c>
    </row>
    <row r="248" spans="2:4" x14ac:dyDescent="0.3">
      <c r="B248" t="str">
        <v>Describe</v>
      </c>
      <c r="C248" s="24">
        <f>SUMIF(orders[BookTitle],B248,orders[TotalSales])</f>
        <v>138.42000000000002</v>
      </c>
      <c r="D248">
        <f>COUNTIF(orders[BookTitle],B248)</f>
        <v>2</v>
      </c>
    </row>
    <row r="249" spans="2:4" x14ac:dyDescent="0.3">
      <c r="B249" t="str">
        <v>Design while</v>
      </c>
      <c r="C249" s="24">
        <f>SUMIF(orders[BookTitle],B249,orders[TotalSales])</f>
        <v>306.65999999999997</v>
      </c>
      <c r="D249">
        <f>COUNTIF(orders[BookTitle],B249)</f>
        <v>2</v>
      </c>
    </row>
    <row r="250" spans="2:4" x14ac:dyDescent="0.3">
      <c r="B250" t="str">
        <v>Despite animal</v>
      </c>
      <c r="C250" s="24">
        <f>SUMIF(orders[BookTitle],B250,orders[TotalSales])</f>
        <v>125.01</v>
      </c>
      <c r="D250">
        <f>COUNTIF(orders[BookTitle],B250)</f>
        <v>3</v>
      </c>
    </row>
    <row r="251" spans="2:4" x14ac:dyDescent="0.3">
      <c r="B251" t="str">
        <v>Despite easy there</v>
      </c>
      <c r="C251" s="24">
        <f>SUMIF(orders[BookTitle],B251,orders[TotalSales])</f>
        <v>103.5</v>
      </c>
      <c r="D251">
        <f>COUNTIF(orders[BookTitle],B251)</f>
        <v>2</v>
      </c>
    </row>
    <row r="252" spans="2:4" x14ac:dyDescent="0.3">
      <c r="B252" t="str">
        <v>Difference back</v>
      </c>
      <c r="C252" s="24">
        <f>SUMIF(orders[BookTitle],B252,orders[TotalSales])</f>
        <v>380.6</v>
      </c>
      <c r="D252">
        <f>COUNTIF(orders[BookTitle],B252)</f>
        <v>2</v>
      </c>
    </row>
    <row r="253" spans="2:4" x14ac:dyDescent="0.3">
      <c r="B253" t="str">
        <v>Difference on</v>
      </c>
      <c r="C253" s="24">
        <f>SUMIF(orders[BookTitle],B253,orders[TotalSales])</f>
        <v>191.99</v>
      </c>
      <c r="D253">
        <f>COUNTIF(orders[BookTitle],B253)</f>
        <v>3</v>
      </c>
    </row>
    <row r="254" spans="2:4" x14ac:dyDescent="0.3">
      <c r="B254" t="str">
        <v>Different although wall</v>
      </c>
      <c r="C254" s="24">
        <f>SUMIF(orders[BookTitle],B254,orders[TotalSales])</f>
        <v>405.86</v>
      </c>
      <c r="D254">
        <f>COUNTIF(orders[BookTitle],B254)</f>
        <v>2</v>
      </c>
    </row>
    <row r="255" spans="2:4" x14ac:dyDescent="0.3">
      <c r="B255" t="str">
        <v>Different imagine down</v>
      </c>
      <c r="C255" s="24">
        <f>SUMIF(orders[BookTitle],B255,orders[TotalSales])</f>
        <v>214.78</v>
      </c>
      <c r="D255">
        <f>COUNTIF(orders[BookTitle],B255)</f>
        <v>6</v>
      </c>
    </row>
    <row r="256" spans="2:4" x14ac:dyDescent="0.3">
      <c r="B256" t="str">
        <v>Difficult doctor</v>
      </c>
      <c r="C256" s="24">
        <f>SUMIF(orders[BookTitle],B256,orders[TotalSales])</f>
        <v>68.22</v>
      </c>
      <c r="D256">
        <f>COUNTIF(orders[BookTitle],B256)</f>
        <v>2</v>
      </c>
    </row>
    <row r="257" spans="2:4" x14ac:dyDescent="0.3">
      <c r="B257" t="str">
        <v>Difficult others</v>
      </c>
      <c r="C257" s="24">
        <f>SUMIF(orders[BookTitle],B257,orders[TotalSales])</f>
        <v>344.45</v>
      </c>
      <c r="D257">
        <f>COUNTIF(orders[BookTitle],B257)</f>
        <v>3</v>
      </c>
    </row>
    <row r="258" spans="2:4" x14ac:dyDescent="0.3">
      <c r="B258" t="str">
        <v>Difficult personal film</v>
      </c>
      <c r="C258" s="24">
        <f>SUMIF(orders[BookTitle],B258,orders[TotalSales])</f>
        <v>96.5</v>
      </c>
      <c r="D258">
        <f>COUNTIF(orders[BookTitle],B258)</f>
        <v>1</v>
      </c>
    </row>
    <row r="259" spans="2:4" x14ac:dyDescent="0.3">
      <c r="B259" t="str">
        <v>Dinner side</v>
      </c>
      <c r="C259" s="24">
        <f>SUMIF(orders[BookTitle],B259,orders[TotalSales])</f>
        <v>256.04000000000002</v>
      </c>
      <c r="D259">
        <f>COUNTIF(orders[BookTitle],B259)</f>
        <v>5</v>
      </c>
    </row>
    <row r="260" spans="2:4" x14ac:dyDescent="0.3">
      <c r="B260" t="str">
        <v>Dinner usually</v>
      </c>
      <c r="C260" s="24">
        <f>SUMIF(orders[BookTitle],B260,orders[TotalSales])</f>
        <v>88.33</v>
      </c>
      <c r="D260">
        <f>COUNTIF(orders[BookTitle],B260)</f>
        <v>2</v>
      </c>
    </row>
    <row r="261" spans="2:4" x14ac:dyDescent="0.3">
      <c r="B261" t="str">
        <v>Director</v>
      </c>
      <c r="C261" s="24">
        <f>SUMIF(orders[BookTitle],B261,orders[TotalSales])</f>
        <v>112.84</v>
      </c>
      <c r="D261">
        <f>COUNTIF(orders[BookTitle],B261)</f>
        <v>3</v>
      </c>
    </row>
    <row r="262" spans="2:4" x14ac:dyDescent="0.3">
      <c r="B262" t="str">
        <v>Director position reason across</v>
      </c>
      <c r="C262" s="24">
        <f>SUMIF(orders[BookTitle],B262,orders[TotalSales])</f>
        <v>660.99</v>
      </c>
      <c r="D262">
        <f>COUNTIF(orders[BookTitle],B262)</f>
        <v>4</v>
      </c>
    </row>
    <row r="263" spans="2:4" x14ac:dyDescent="0.3">
      <c r="B263" t="str">
        <v>Discover truth about</v>
      </c>
      <c r="C263" s="24">
        <f>SUMIF(orders[BookTitle],B263,orders[TotalSales])</f>
        <v>192.46</v>
      </c>
      <c r="D263">
        <f>COUNTIF(orders[BookTitle],B263)</f>
        <v>3</v>
      </c>
    </row>
    <row r="264" spans="2:4" x14ac:dyDescent="0.3">
      <c r="B264" t="str">
        <v>Discuss bad article</v>
      </c>
      <c r="C264" s="24">
        <f>SUMIF(orders[BookTitle],B264,orders[TotalSales])</f>
        <v>470.69</v>
      </c>
      <c r="D264">
        <f>COUNTIF(orders[BookTitle],B264)</f>
        <v>3</v>
      </c>
    </row>
    <row r="265" spans="2:4" x14ac:dyDescent="0.3">
      <c r="B265" t="str">
        <v>Discussion skill</v>
      </c>
      <c r="C265" s="24">
        <f>SUMIF(orders[BookTitle],B265,orders[TotalSales])</f>
        <v>33.229999999999997</v>
      </c>
      <c r="D265">
        <f>COUNTIF(orders[BookTitle],B265)</f>
        <v>1</v>
      </c>
    </row>
    <row r="266" spans="2:4" x14ac:dyDescent="0.3">
      <c r="B266" t="str">
        <v>Do help</v>
      </c>
      <c r="C266" s="24">
        <f>SUMIF(orders[BookTitle],B266,orders[TotalSales])</f>
        <v>35.99</v>
      </c>
      <c r="D266">
        <f>COUNTIF(orders[BookTitle],B266)</f>
        <v>1</v>
      </c>
    </row>
    <row r="267" spans="2:4" x14ac:dyDescent="0.3">
      <c r="B267" t="str">
        <v>Doctor maybe campaign</v>
      </c>
      <c r="C267" s="24">
        <f>SUMIF(orders[BookTitle],B267,orders[TotalSales])</f>
        <v>245.74</v>
      </c>
      <c r="D267">
        <f>COUNTIF(orders[BookTitle],B267)</f>
        <v>3</v>
      </c>
    </row>
    <row r="268" spans="2:4" x14ac:dyDescent="0.3">
      <c r="B268" t="str">
        <v>Door my respond</v>
      </c>
      <c r="C268" s="24">
        <f>SUMIF(orders[BookTitle],B268,orders[TotalSales])</f>
        <v>97.93</v>
      </c>
      <c r="D268">
        <f>COUNTIF(orders[BookTitle],B268)</f>
        <v>2</v>
      </c>
    </row>
    <row r="269" spans="2:4" x14ac:dyDescent="0.3">
      <c r="B269" t="str">
        <v>Door receive</v>
      </c>
      <c r="C269" s="24">
        <f>SUMIF(orders[BookTitle],B269,orders[TotalSales])</f>
        <v>81.099999999999994</v>
      </c>
      <c r="D269">
        <f>COUNTIF(orders[BookTitle],B269)</f>
        <v>2</v>
      </c>
    </row>
    <row r="270" spans="2:4" x14ac:dyDescent="0.3">
      <c r="B270" t="str">
        <v>Down</v>
      </c>
      <c r="C270" s="24">
        <f>SUMIF(orders[BookTitle],B270,orders[TotalSales])</f>
        <v>198.61999999999998</v>
      </c>
      <c r="D270">
        <f>COUNTIF(orders[BookTitle],B270)</f>
        <v>3</v>
      </c>
    </row>
    <row r="271" spans="2:4" x14ac:dyDescent="0.3">
      <c r="B271" t="str">
        <v>Draw able</v>
      </c>
      <c r="C271" s="24">
        <f>SUMIF(orders[BookTitle],B271,orders[TotalSales])</f>
        <v>55.730000000000004</v>
      </c>
      <c r="D271">
        <f>COUNTIF(orders[BookTitle],B271)</f>
        <v>3</v>
      </c>
    </row>
    <row r="272" spans="2:4" x14ac:dyDescent="0.3">
      <c r="B272" t="str">
        <v>Draw public</v>
      </c>
      <c r="C272" s="24">
        <f>SUMIF(orders[BookTitle],B272,orders[TotalSales])</f>
        <v>478.72</v>
      </c>
      <c r="D272">
        <f>COUNTIF(orders[BookTitle],B272)</f>
        <v>4</v>
      </c>
    </row>
    <row r="273" spans="2:4" x14ac:dyDescent="0.3">
      <c r="B273" t="str">
        <v>Draw study</v>
      </c>
      <c r="C273" s="24">
        <f>SUMIF(orders[BookTitle],B273,orders[TotalSales])</f>
        <v>318.76</v>
      </c>
      <c r="D273">
        <f>COUNTIF(orders[BookTitle],B273)</f>
        <v>4</v>
      </c>
    </row>
    <row r="274" spans="2:4" x14ac:dyDescent="0.3">
      <c r="B274" t="str">
        <v>Dream agree</v>
      </c>
      <c r="C274" s="24">
        <f>SUMIF(orders[BookTitle],B274,orders[TotalSales])</f>
        <v>514.9</v>
      </c>
      <c r="D274">
        <f>COUNTIF(orders[BookTitle],B274)</f>
        <v>3</v>
      </c>
    </row>
    <row r="275" spans="2:4" x14ac:dyDescent="0.3">
      <c r="B275" t="str">
        <v>Drive food</v>
      </c>
      <c r="C275" s="24">
        <f>SUMIF(orders[BookTitle],B275,orders[TotalSales])</f>
        <v>86.09</v>
      </c>
      <c r="D275">
        <f>COUNTIF(orders[BookTitle],B275)</f>
        <v>2</v>
      </c>
    </row>
    <row r="276" spans="2:4" x14ac:dyDescent="0.3">
      <c r="B276" t="str">
        <v>Drive put</v>
      </c>
      <c r="C276" s="24">
        <f>SUMIF(orders[BookTitle],B276,orders[TotalSales])</f>
        <v>477.97</v>
      </c>
      <c r="D276">
        <f>COUNTIF(orders[BookTitle],B276)</f>
        <v>3</v>
      </c>
    </row>
    <row r="277" spans="2:4" x14ac:dyDescent="0.3">
      <c r="B277" t="str">
        <v>Drive recognize accept</v>
      </c>
      <c r="C277" s="24">
        <f>SUMIF(orders[BookTitle],B277,orders[TotalSales])</f>
        <v>371.40000000000003</v>
      </c>
      <c r="D277">
        <f>COUNTIF(orders[BookTitle],B277)</f>
        <v>4</v>
      </c>
    </row>
    <row r="278" spans="2:4" x14ac:dyDescent="0.3">
      <c r="B278" t="str">
        <v>Drop necessary course</v>
      </c>
      <c r="C278" s="24">
        <f>SUMIF(orders[BookTitle],B278,orders[TotalSales])</f>
        <v>419.81</v>
      </c>
      <c r="D278">
        <f>COUNTIF(orders[BookTitle],B278)</f>
        <v>3</v>
      </c>
    </row>
    <row r="279" spans="2:4" x14ac:dyDescent="0.3">
      <c r="B279" t="str">
        <v>Drug economic</v>
      </c>
      <c r="C279" s="24">
        <f>SUMIF(orders[BookTitle],B279,orders[TotalSales])</f>
        <v>64.16</v>
      </c>
      <c r="D279">
        <f>COUNTIF(orders[BookTitle],B279)</f>
        <v>1</v>
      </c>
    </row>
    <row r="280" spans="2:4" x14ac:dyDescent="0.3">
      <c r="B280" t="str">
        <v>Drug might</v>
      </c>
      <c r="C280" s="24">
        <f>SUMIF(orders[BookTitle],B280,orders[TotalSales])</f>
        <v>289.55</v>
      </c>
      <c r="D280">
        <f>COUNTIF(orders[BookTitle],B280)</f>
        <v>2</v>
      </c>
    </row>
    <row r="281" spans="2:4" x14ac:dyDescent="0.3">
      <c r="B281" t="str">
        <v>During final into</v>
      </c>
      <c r="C281" s="24">
        <f>SUMIF(orders[BookTitle],B281,orders[TotalSales])</f>
        <v>268.93</v>
      </c>
      <c r="D281">
        <f>COUNTIF(orders[BookTitle],B281)</f>
        <v>4</v>
      </c>
    </row>
    <row r="282" spans="2:4" x14ac:dyDescent="0.3">
      <c r="B282" t="str">
        <v>Each agent</v>
      </c>
      <c r="C282" s="24">
        <f>SUMIF(orders[BookTitle],B282,orders[TotalSales])</f>
        <v>120.91</v>
      </c>
      <c r="D282">
        <f>COUNTIF(orders[BookTitle],B282)</f>
        <v>3</v>
      </c>
    </row>
    <row r="283" spans="2:4" x14ac:dyDescent="0.3">
      <c r="B283" t="str">
        <v>Early garden position</v>
      </c>
      <c r="C283" s="24">
        <f>SUMIF(orders[BookTitle],B283,orders[TotalSales])</f>
        <v>30.38</v>
      </c>
      <c r="D283">
        <f>COUNTIF(orders[BookTitle],B283)</f>
        <v>1</v>
      </c>
    </row>
    <row r="284" spans="2:4" x14ac:dyDescent="0.3">
      <c r="B284" t="str">
        <v>Early prepare</v>
      </c>
      <c r="C284" s="24">
        <f>SUMIF(orders[BookTitle],B284,orders[TotalSales])</f>
        <v>176.62</v>
      </c>
      <c r="D284">
        <f>COUNTIF(orders[BookTitle],B284)</f>
        <v>3</v>
      </c>
    </row>
    <row r="285" spans="2:4" x14ac:dyDescent="0.3">
      <c r="B285" t="str">
        <v>Easy bar</v>
      </c>
      <c r="C285" s="24">
        <f>SUMIF(orders[BookTitle],B285,orders[TotalSales])</f>
        <v>517.40000000000009</v>
      </c>
      <c r="D285">
        <f>COUNTIF(orders[BookTitle],B285)</f>
        <v>5</v>
      </c>
    </row>
    <row r="286" spans="2:4" x14ac:dyDescent="0.3">
      <c r="B286" t="str">
        <v>Easy ever</v>
      </c>
      <c r="C286" s="24">
        <f>SUMIF(orders[BookTitle],B286,orders[TotalSales])</f>
        <v>32.869999999999997</v>
      </c>
      <c r="D286">
        <f>COUNTIF(orders[BookTitle],B286)</f>
        <v>1</v>
      </c>
    </row>
    <row r="287" spans="2:4" x14ac:dyDescent="0.3">
      <c r="B287" t="str">
        <v>Easy stock</v>
      </c>
      <c r="C287" s="24">
        <f>SUMIF(orders[BookTitle],B287,orders[TotalSales])</f>
        <v>283.31</v>
      </c>
      <c r="D287">
        <f>COUNTIF(orders[BookTitle],B287)</f>
        <v>3</v>
      </c>
    </row>
    <row r="288" spans="2:4" x14ac:dyDescent="0.3">
      <c r="B288" t="str">
        <v>Eat</v>
      </c>
      <c r="C288" s="24">
        <f>SUMIF(orders[BookTitle],B288,orders[TotalSales])</f>
        <v>17.760000000000002</v>
      </c>
      <c r="D288">
        <f>COUNTIF(orders[BookTitle],B288)</f>
        <v>1</v>
      </c>
    </row>
    <row r="289" spans="2:4" x14ac:dyDescent="0.3">
      <c r="B289" t="str">
        <v>Eat any</v>
      </c>
      <c r="C289" s="24">
        <f>SUMIF(orders[BookTitle],B289,orders[TotalSales])</f>
        <v>139.12</v>
      </c>
      <c r="D289">
        <f>COUNTIF(orders[BookTitle],B289)</f>
        <v>2</v>
      </c>
    </row>
    <row r="290" spans="2:4" x14ac:dyDescent="0.3">
      <c r="B290" t="str">
        <v>Eat best</v>
      </c>
      <c r="C290" s="24">
        <f>SUMIF(orders[BookTitle],B290,orders[TotalSales])</f>
        <v>140.01</v>
      </c>
      <c r="D290">
        <f>COUNTIF(orders[BookTitle],B290)</f>
        <v>2</v>
      </c>
    </row>
    <row r="291" spans="2:4" x14ac:dyDescent="0.3">
      <c r="B291" t="str">
        <v>Eat certainly way</v>
      </c>
      <c r="C291" s="24">
        <f>SUMIF(orders[BookTitle],B291,orders[TotalSales])</f>
        <v>217.59</v>
      </c>
      <c r="D291">
        <f>COUNTIF(orders[BookTitle],B291)</f>
        <v>2</v>
      </c>
    </row>
    <row r="292" spans="2:4" x14ac:dyDescent="0.3">
      <c r="B292" t="str">
        <v>Economic likely determine newspaper</v>
      </c>
      <c r="C292" s="24">
        <f>SUMIF(orders[BookTitle],B292,orders[TotalSales])</f>
        <v>60.12</v>
      </c>
      <c r="D292">
        <f>COUNTIF(orders[BookTitle],B292)</f>
        <v>1</v>
      </c>
    </row>
    <row r="293" spans="2:4" x14ac:dyDescent="0.3">
      <c r="B293" t="str">
        <v>Economic ok</v>
      </c>
      <c r="C293" s="24">
        <f>SUMIF(orders[BookTitle],B293,orders[TotalSales])</f>
        <v>16.239999999999998</v>
      </c>
      <c r="D293">
        <f>COUNTIF(orders[BookTitle],B293)</f>
        <v>1</v>
      </c>
    </row>
    <row r="294" spans="2:4" x14ac:dyDescent="0.3">
      <c r="B294" t="str">
        <v>Economic open</v>
      </c>
      <c r="C294" s="24">
        <f>SUMIF(orders[BookTitle],B294,orders[TotalSales])</f>
        <v>251.17000000000002</v>
      </c>
      <c r="D294">
        <f>COUNTIF(orders[BookTitle],B294)</f>
        <v>2</v>
      </c>
    </row>
    <row r="295" spans="2:4" x14ac:dyDescent="0.3">
      <c r="B295" t="str">
        <v>Edge fact</v>
      </c>
      <c r="C295" s="24">
        <f>SUMIF(orders[BookTitle],B295,orders[TotalSales])</f>
        <v>371.93</v>
      </c>
      <c r="D295">
        <f>COUNTIF(orders[BookTitle],B295)</f>
        <v>2</v>
      </c>
    </row>
    <row r="296" spans="2:4" x14ac:dyDescent="0.3">
      <c r="B296" t="str">
        <v>Education fear difficult</v>
      </c>
      <c r="C296" s="24">
        <f>SUMIF(orders[BookTitle],B296,orders[TotalSales])</f>
        <v>122.82</v>
      </c>
      <c r="D296">
        <f>COUNTIF(orders[BookTitle],B296)</f>
        <v>1</v>
      </c>
    </row>
    <row r="297" spans="2:4" x14ac:dyDescent="0.3">
      <c r="B297" t="str">
        <v>Effect challenge kitchen</v>
      </c>
      <c r="C297" s="24">
        <f>SUMIF(orders[BookTitle],B297,orders[TotalSales])</f>
        <v>138.65</v>
      </c>
      <c r="D297">
        <f>COUNTIF(orders[BookTitle],B297)</f>
        <v>2</v>
      </c>
    </row>
    <row r="298" spans="2:4" x14ac:dyDescent="0.3">
      <c r="B298" t="str">
        <v>Effort white any majority</v>
      </c>
      <c r="C298" s="24">
        <f>SUMIF(orders[BookTitle],B298,orders[TotalSales])</f>
        <v>231.53</v>
      </c>
      <c r="D298">
        <f>COUNTIF(orders[BookTitle],B298)</f>
        <v>2</v>
      </c>
    </row>
    <row r="299" spans="2:4" x14ac:dyDescent="0.3">
      <c r="B299" t="str">
        <v>Eight</v>
      </c>
      <c r="C299" s="24">
        <f>SUMIF(orders[BookTitle],B299,orders[TotalSales])</f>
        <v>334.89</v>
      </c>
      <c r="D299">
        <f>COUNTIF(orders[BookTitle],B299)</f>
        <v>5</v>
      </c>
    </row>
    <row r="300" spans="2:4" x14ac:dyDescent="0.3">
      <c r="B300" t="str">
        <v>Eight ability section</v>
      </c>
      <c r="C300" s="24">
        <f>SUMIF(orders[BookTitle],B300,orders[TotalSales])</f>
        <v>434.47</v>
      </c>
      <c r="D300">
        <f>COUNTIF(orders[BookTitle],B300)</f>
        <v>4</v>
      </c>
    </row>
    <row r="301" spans="2:4" x14ac:dyDescent="0.3">
      <c r="B301" t="str">
        <v>Election gun</v>
      </c>
      <c r="C301" s="24">
        <f>SUMIF(orders[BookTitle],B301,orders[TotalSales])</f>
        <v>429.2</v>
      </c>
      <c r="D301">
        <f>COUNTIF(orders[BookTitle],B301)</f>
        <v>2</v>
      </c>
    </row>
    <row r="302" spans="2:4" x14ac:dyDescent="0.3">
      <c r="B302" t="str">
        <v>Employee wonder scene</v>
      </c>
      <c r="C302" s="24">
        <f>SUMIF(orders[BookTitle],B302,orders[TotalSales])</f>
        <v>396.27</v>
      </c>
      <c r="D302">
        <f>COUNTIF(orders[BookTitle],B302)</f>
        <v>4</v>
      </c>
    </row>
    <row r="303" spans="2:4" x14ac:dyDescent="0.3">
      <c r="B303" t="str">
        <v>Employee would</v>
      </c>
      <c r="C303" s="24">
        <f>SUMIF(orders[BookTitle],B303,orders[TotalSales])</f>
        <v>133.63</v>
      </c>
      <c r="D303">
        <f>COUNTIF(orders[BookTitle],B303)</f>
        <v>4</v>
      </c>
    </row>
    <row r="304" spans="2:4" x14ac:dyDescent="0.3">
      <c r="B304" t="str">
        <v>Enjoy also</v>
      </c>
      <c r="C304" s="24">
        <f>SUMIF(orders[BookTitle],B304,orders[TotalSales])</f>
        <v>107.28</v>
      </c>
      <c r="D304">
        <f>COUNTIF(orders[BookTitle],B304)</f>
        <v>1</v>
      </c>
    </row>
    <row r="305" spans="2:4" x14ac:dyDescent="0.3">
      <c r="B305" t="str">
        <v>Enjoy couple herself cultural</v>
      </c>
      <c r="C305" s="24">
        <f>SUMIF(orders[BookTitle],B305,orders[TotalSales])</f>
        <v>213.9</v>
      </c>
      <c r="D305">
        <f>COUNTIF(orders[BookTitle],B305)</f>
        <v>1</v>
      </c>
    </row>
    <row r="306" spans="2:4" x14ac:dyDescent="0.3">
      <c r="B306" t="str">
        <v>Enter dream</v>
      </c>
      <c r="C306" s="24">
        <f>SUMIF(orders[BookTitle],B306,orders[TotalSales])</f>
        <v>210.4</v>
      </c>
      <c r="D306">
        <f>COUNTIF(orders[BookTitle],B306)</f>
        <v>2</v>
      </c>
    </row>
    <row r="307" spans="2:4" x14ac:dyDescent="0.3">
      <c r="B307" t="str">
        <v>Entire couple</v>
      </c>
      <c r="C307" s="24">
        <f>SUMIF(orders[BookTitle],B307,orders[TotalSales])</f>
        <v>88.12</v>
      </c>
      <c r="D307">
        <f>COUNTIF(orders[BookTitle],B307)</f>
        <v>3</v>
      </c>
    </row>
    <row r="308" spans="2:4" x14ac:dyDescent="0.3">
      <c r="B308" t="str">
        <v>Entire far admit</v>
      </c>
      <c r="C308" s="24">
        <f>SUMIF(orders[BookTitle],B308,orders[TotalSales])</f>
        <v>63.519999999999996</v>
      </c>
      <c r="D308">
        <f>COUNTIF(orders[BookTitle],B308)</f>
        <v>2</v>
      </c>
    </row>
    <row r="309" spans="2:4" x14ac:dyDescent="0.3">
      <c r="B309" t="str">
        <v>Entire month</v>
      </c>
      <c r="C309" s="24">
        <f>SUMIF(orders[BookTitle],B309,orders[TotalSales])</f>
        <v>145.48000000000002</v>
      </c>
      <c r="D309">
        <f>COUNTIF(orders[BookTitle],B309)</f>
        <v>2</v>
      </c>
    </row>
    <row r="310" spans="2:4" x14ac:dyDescent="0.3">
      <c r="B310" t="str">
        <v>Environment what executive</v>
      </c>
      <c r="C310" s="24">
        <f>SUMIF(orders[BookTitle],B310,orders[TotalSales])</f>
        <v>284.01</v>
      </c>
      <c r="D310">
        <f>COUNTIF(orders[BookTitle],B310)</f>
        <v>3</v>
      </c>
    </row>
    <row r="311" spans="2:4" x14ac:dyDescent="0.3">
      <c r="B311" t="str">
        <v>Environmental such tonight</v>
      </c>
      <c r="C311" s="24">
        <f>SUMIF(orders[BookTitle],B311,orders[TotalSales])</f>
        <v>31.92</v>
      </c>
      <c r="D311">
        <f>COUNTIF(orders[BookTitle],B311)</f>
        <v>1</v>
      </c>
    </row>
    <row r="312" spans="2:4" x14ac:dyDescent="0.3">
      <c r="B312" t="str">
        <v>Especially improve seek</v>
      </c>
      <c r="C312" s="24">
        <f>SUMIF(orders[BookTitle],B312,orders[TotalSales])</f>
        <v>347.32</v>
      </c>
      <c r="D312">
        <f>COUNTIF(orders[BookTitle],B312)</f>
        <v>4</v>
      </c>
    </row>
    <row r="313" spans="2:4" x14ac:dyDescent="0.3">
      <c r="B313" t="str">
        <v>Establish</v>
      </c>
      <c r="C313" s="24">
        <f>SUMIF(orders[BookTitle],B313,orders[TotalSales])</f>
        <v>586.33000000000004</v>
      </c>
      <c r="D313">
        <f>COUNTIF(orders[BookTitle],B313)</f>
        <v>4</v>
      </c>
    </row>
    <row r="314" spans="2:4" x14ac:dyDescent="0.3">
      <c r="B314" t="str">
        <v>Even specific</v>
      </c>
      <c r="C314" s="24">
        <f>SUMIF(orders[BookTitle],B314,orders[TotalSales])</f>
        <v>33.200000000000003</v>
      </c>
      <c r="D314">
        <f>COUNTIF(orders[BookTitle],B314)</f>
        <v>1</v>
      </c>
    </row>
    <row r="315" spans="2:4" x14ac:dyDescent="0.3">
      <c r="B315" t="str">
        <v>Even structure</v>
      </c>
      <c r="C315" s="24">
        <f>SUMIF(orders[BookTitle],B315,orders[TotalSales])</f>
        <v>144.38999999999999</v>
      </c>
      <c r="D315">
        <f>COUNTIF(orders[BookTitle],B315)</f>
        <v>3</v>
      </c>
    </row>
    <row r="316" spans="2:4" x14ac:dyDescent="0.3">
      <c r="B316" t="str">
        <v>Evening deal public</v>
      </c>
      <c r="C316" s="24">
        <f>SUMIF(orders[BookTitle],B316,orders[TotalSales])</f>
        <v>385.03999999999996</v>
      </c>
      <c r="D316">
        <f>COUNTIF(orders[BookTitle],B316)</f>
        <v>3</v>
      </c>
    </row>
    <row r="317" spans="2:4" x14ac:dyDescent="0.3">
      <c r="B317" t="str">
        <v>Evening detail under</v>
      </c>
      <c r="C317" s="24">
        <f>SUMIF(orders[BookTitle],B317,orders[TotalSales])</f>
        <v>183.74999999999997</v>
      </c>
      <c r="D317">
        <f>COUNTIF(orders[BookTitle],B317)</f>
        <v>3</v>
      </c>
    </row>
    <row r="318" spans="2:4" x14ac:dyDescent="0.3">
      <c r="B318" t="str">
        <v>Event spend buy</v>
      </c>
      <c r="C318" s="24">
        <f>SUMIF(orders[BookTitle],B318,orders[TotalSales])</f>
        <v>240.73000000000002</v>
      </c>
      <c r="D318">
        <f>COUNTIF(orders[BookTitle],B318)</f>
        <v>2</v>
      </c>
    </row>
    <row r="319" spans="2:4" x14ac:dyDescent="0.3">
      <c r="B319" t="str">
        <v>Ever</v>
      </c>
      <c r="C319" s="24">
        <f>SUMIF(orders[BookTitle],B319,orders[TotalSales])</f>
        <v>29.56</v>
      </c>
      <c r="D319">
        <f>COUNTIF(orders[BookTitle],B319)</f>
        <v>1</v>
      </c>
    </row>
    <row r="320" spans="2:4" x14ac:dyDescent="0.3">
      <c r="B320" t="str">
        <v>Every bill</v>
      </c>
      <c r="C320" s="24">
        <f>SUMIF(orders[BookTitle],B320,orders[TotalSales])</f>
        <v>109.34</v>
      </c>
      <c r="D320">
        <f>COUNTIF(orders[BookTitle],B320)</f>
        <v>2</v>
      </c>
    </row>
    <row r="321" spans="2:4" x14ac:dyDescent="0.3">
      <c r="B321" t="str">
        <v>Everyone window</v>
      </c>
      <c r="C321" s="24">
        <f>SUMIF(orders[BookTitle],B321,orders[TotalSales])</f>
        <v>325.20999999999998</v>
      </c>
      <c r="D321">
        <f>COUNTIF(orders[BookTitle],B321)</f>
        <v>3</v>
      </c>
    </row>
    <row r="322" spans="2:4" x14ac:dyDescent="0.3">
      <c r="B322" t="str">
        <v>Everything everyone enter</v>
      </c>
      <c r="C322" s="24">
        <f>SUMIF(orders[BookTitle],B322,orders[TotalSales])</f>
        <v>114.07</v>
      </c>
      <c r="D322">
        <f>COUNTIF(orders[BookTitle],B322)</f>
        <v>2</v>
      </c>
    </row>
    <row r="323" spans="2:4" x14ac:dyDescent="0.3">
      <c r="B323" t="str">
        <v>Exactly however choice green</v>
      </c>
      <c r="C323" s="24">
        <f>SUMIF(orders[BookTitle],B323,orders[TotalSales])</f>
        <v>225.06</v>
      </c>
      <c r="D323">
        <f>COUNTIF(orders[BookTitle],B323)</f>
        <v>3</v>
      </c>
    </row>
    <row r="324" spans="2:4" x14ac:dyDescent="0.3">
      <c r="B324" t="str">
        <v>Exactly range believe</v>
      </c>
      <c r="C324" s="24">
        <f>SUMIF(orders[BookTitle],B324,orders[TotalSales])</f>
        <v>254.13</v>
      </c>
      <c r="D324">
        <f>COUNTIF(orders[BookTitle],B324)</f>
        <v>2</v>
      </c>
    </row>
    <row r="325" spans="2:4" x14ac:dyDescent="0.3">
      <c r="B325" t="str">
        <v>Exactly Republican</v>
      </c>
      <c r="C325" s="24">
        <f>SUMIF(orders[BookTitle],B325,orders[TotalSales])</f>
        <v>89.32</v>
      </c>
      <c r="D325">
        <f>COUNTIF(orders[BookTitle],B325)</f>
        <v>1</v>
      </c>
    </row>
    <row r="326" spans="2:4" x14ac:dyDescent="0.3">
      <c r="B326" t="str">
        <v>Exactly unit visit</v>
      </c>
      <c r="C326" s="24">
        <f>SUMIF(orders[BookTitle],B326,orders[TotalSales])</f>
        <v>129.30000000000001</v>
      </c>
      <c r="D326">
        <f>COUNTIF(orders[BookTitle],B326)</f>
        <v>1</v>
      </c>
    </row>
    <row r="327" spans="2:4" x14ac:dyDescent="0.3">
      <c r="B327" t="str">
        <v>Exactly while rich</v>
      </c>
      <c r="C327" s="24">
        <f>SUMIF(orders[BookTitle],B327,orders[TotalSales])</f>
        <v>220.18</v>
      </c>
      <c r="D327">
        <f>COUNTIF(orders[BookTitle],B327)</f>
        <v>3</v>
      </c>
    </row>
    <row r="328" spans="2:4" x14ac:dyDescent="0.3">
      <c r="B328" t="str">
        <v>Example relate break</v>
      </c>
      <c r="C328" s="24">
        <f>SUMIF(orders[BookTitle],B328,orders[TotalSales])</f>
        <v>327.31</v>
      </c>
      <c r="D328">
        <f>COUNTIF(orders[BookTitle],B328)</f>
        <v>3</v>
      </c>
    </row>
    <row r="329" spans="2:4" x14ac:dyDescent="0.3">
      <c r="B329" t="str">
        <v>Expect itself involve study</v>
      </c>
      <c r="C329" s="24">
        <f>SUMIF(orders[BookTitle],B329,orders[TotalSales])</f>
        <v>182.8</v>
      </c>
      <c r="D329">
        <f>COUNTIF(orders[BookTitle],B329)</f>
        <v>4</v>
      </c>
    </row>
    <row r="330" spans="2:4" x14ac:dyDescent="0.3">
      <c r="B330" t="str">
        <v>Experience cell</v>
      </c>
      <c r="C330" s="24">
        <f>SUMIF(orders[BookTitle],B330,orders[TotalSales])</f>
        <v>93.63</v>
      </c>
      <c r="D330">
        <f>COUNTIF(orders[BookTitle],B330)</f>
        <v>1</v>
      </c>
    </row>
    <row r="331" spans="2:4" x14ac:dyDescent="0.3">
      <c r="B331" t="str">
        <v>Experience let</v>
      </c>
      <c r="C331" s="24">
        <f>SUMIF(orders[BookTitle],B331,orders[TotalSales])</f>
        <v>576.07000000000005</v>
      </c>
      <c r="D331">
        <f>COUNTIF(orders[BookTitle],B331)</f>
        <v>4</v>
      </c>
    </row>
    <row r="332" spans="2:4" x14ac:dyDescent="0.3">
      <c r="B332" t="str">
        <v>Experience suggest</v>
      </c>
      <c r="C332" s="24">
        <f>SUMIF(orders[BookTitle],B332,orders[TotalSales])</f>
        <v>759.06999999999994</v>
      </c>
      <c r="D332">
        <f>COUNTIF(orders[BookTitle],B332)</f>
        <v>4</v>
      </c>
    </row>
    <row r="333" spans="2:4" x14ac:dyDescent="0.3">
      <c r="B333" t="str">
        <v>Expert at health</v>
      </c>
      <c r="C333" s="24">
        <f>SUMIF(orders[BookTitle],B333,orders[TotalSales])</f>
        <v>21.03</v>
      </c>
      <c r="D333">
        <f>COUNTIF(orders[BookTitle],B333)</f>
        <v>1</v>
      </c>
    </row>
    <row r="334" spans="2:4" x14ac:dyDescent="0.3">
      <c r="B334" t="str">
        <v>Explain discover</v>
      </c>
      <c r="C334" s="24">
        <f>SUMIF(orders[BookTitle],B334,orders[TotalSales])</f>
        <v>180.07</v>
      </c>
      <c r="D334">
        <f>COUNTIF(orders[BookTitle],B334)</f>
        <v>2</v>
      </c>
    </row>
    <row r="335" spans="2:4" x14ac:dyDescent="0.3">
      <c r="B335" t="str">
        <v>Face happen employee</v>
      </c>
      <c r="C335" s="24">
        <f>SUMIF(orders[BookTitle],B335,orders[TotalSales])</f>
        <v>333.28</v>
      </c>
      <c r="D335">
        <f>COUNTIF(orders[BookTitle],B335)</f>
        <v>2</v>
      </c>
    </row>
    <row r="336" spans="2:4" x14ac:dyDescent="0.3">
      <c r="B336" t="str">
        <v>Factor buy</v>
      </c>
      <c r="C336" s="24">
        <f>SUMIF(orders[BookTitle],B336,orders[TotalSales])</f>
        <v>791.8599999999999</v>
      </c>
      <c r="D336">
        <f>COUNTIF(orders[BookTitle],B336)</f>
        <v>4</v>
      </c>
    </row>
    <row r="337" spans="2:4" x14ac:dyDescent="0.3">
      <c r="B337" t="str">
        <v>Far happy fight</v>
      </c>
      <c r="C337" s="24">
        <f>SUMIF(orders[BookTitle],B337,orders[TotalSales])</f>
        <v>88.32</v>
      </c>
      <c r="D337">
        <f>COUNTIF(orders[BookTitle],B337)</f>
        <v>1</v>
      </c>
    </row>
    <row r="338" spans="2:4" x14ac:dyDescent="0.3">
      <c r="B338" t="str">
        <v>Fast foot whom</v>
      </c>
      <c r="C338" s="24">
        <f>SUMIF(orders[BookTitle],B338,orders[TotalSales])</f>
        <v>235.62</v>
      </c>
      <c r="D338">
        <f>COUNTIF(orders[BookTitle],B338)</f>
        <v>4</v>
      </c>
    </row>
    <row r="339" spans="2:4" x14ac:dyDescent="0.3">
      <c r="B339" t="str">
        <v>Fast forward appear</v>
      </c>
      <c r="C339" s="24">
        <f>SUMIF(orders[BookTitle],B339,orders[TotalSales])</f>
        <v>338.41999999999996</v>
      </c>
      <c r="D339">
        <f>COUNTIF(orders[BookTitle],B339)</f>
        <v>4</v>
      </c>
    </row>
    <row r="340" spans="2:4" x14ac:dyDescent="0.3">
      <c r="B340" t="str">
        <v>Father center</v>
      </c>
      <c r="C340" s="24">
        <f>SUMIF(orders[BookTitle],B340,orders[TotalSales])</f>
        <v>187.91000000000003</v>
      </c>
      <c r="D340">
        <f>COUNTIF(orders[BookTitle],B340)</f>
        <v>5</v>
      </c>
    </row>
    <row r="341" spans="2:4" x14ac:dyDescent="0.3">
      <c r="B341" t="str">
        <v>Father if</v>
      </c>
      <c r="C341" s="24">
        <f>SUMIF(orders[BookTitle],B341,orders[TotalSales])</f>
        <v>48.88</v>
      </c>
      <c r="D341">
        <f>COUNTIF(orders[BookTitle],B341)</f>
        <v>1</v>
      </c>
    </row>
    <row r="342" spans="2:4" x14ac:dyDescent="0.3">
      <c r="B342" t="str">
        <v>Father pass debate</v>
      </c>
      <c r="C342" s="24">
        <f>SUMIF(orders[BookTitle],B342,orders[TotalSales])</f>
        <v>213.55999999999997</v>
      </c>
      <c r="D342">
        <f>COUNTIF(orders[BookTitle],B342)</f>
        <v>3</v>
      </c>
    </row>
    <row r="343" spans="2:4" x14ac:dyDescent="0.3">
      <c r="B343" t="str">
        <v>Few remain</v>
      </c>
      <c r="C343" s="24">
        <f>SUMIF(orders[BookTitle],B343,orders[TotalSales])</f>
        <v>413.01000000000005</v>
      </c>
      <c r="D343">
        <f>COUNTIF(orders[BookTitle],B343)</f>
        <v>4</v>
      </c>
    </row>
    <row r="344" spans="2:4" x14ac:dyDescent="0.3">
      <c r="B344" t="str">
        <v>Field better</v>
      </c>
      <c r="C344" s="24">
        <f>SUMIF(orders[BookTitle],B344,orders[TotalSales])</f>
        <v>480.36999999999995</v>
      </c>
      <c r="D344">
        <f>COUNTIF(orders[BookTitle],B344)</f>
        <v>4</v>
      </c>
    </row>
    <row r="345" spans="2:4" x14ac:dyDescent="0.3">
      <c r="B345" t="str">
        <v>Field growth</v>
      </c>
      <c r="C345" s="24">
        <f>SUMIF(orders[BookTitle],B345,orders[TotalSales])</f>
        <v>68.16</v>
      </c>
      <c r="D345">
        <f>COUNTIF(orders[BookTitle],B345)</f>
        <v>1</v>
      </c>
    </row>
    <row r="346" spans="2:4" x14ac:dyDescent="0.3">
      <c r="B346" t="str">
        <v>Figure as</v>
      </c>
      <c r="C346" s="24">
        <f>SUMIF(orders[BookTitle],B346,orders[TotalSales])</f>
        <v>21.28</v>
      </c>
      <c r="D346">
        <f>COUNTIF(orders[BookTitle],B346)</f>
        <v>1</v>
      </c>
    </row>
    <row r="347" spans="2:4" x14ac:dyDescent="0.3">
      <c r="B347" t="str">
        <v>Fill</v>
      </c>
      <c r="C347" s="24">
        <f>SUMIF(orders[BookTitle],B347,orders[TotalSales])</f>
        <v>124.7</v>
      </c>
      <c r="D347">
        <f>COUNTIF(orders[BookTitle],B347)</f>
        <v>1</v>
      </c>
    </row>
    <row r="348" spans="2:4" x14ac:dyDescent="0.3">
      <c r="B348" t="str">
        <v>Fill customer off</v>
      </c>
      <c r="C348" s="24">
        <f>SUMIF(orders[BookTitle],B348,orders[TotalSales])</f>
        <v>41.64</v>
      </c>
      <c r="D348">
        <f>COUNTIF(orders[BookTitle],B348)</f>
        <v>1</v>
      </c>
    </row>
    <row r="349" spans="2:4" x14ac:dyDescent="0.3">
      <c r="B349" t="str">
        <v>Final key evening</v>
      </c>
      <c r="C349" s="24">
        <f>SUMIF(orders[BookTitle],B349,orders[TotalSales])</f>
        <v>90.84</v>
      </c>
      <c r="D349">
        <f>COUNTIF(orders[BookTitle],B349)</f>
        <v>2</v>
      </c>
    </row>
    <row r="350" spans="2:4" x14ac:dyDescent="0.3">
      <c r="B350" t="str">
        <v>Final responsibility</v>
      </c>
      <c r="C350" s="24">
        <f>SUMIF(orders[BookTitle],B350,orders[TotalSales])</f>
        <v>435.8</v>
      </c>
      <c r="D350">
        <f>COUNTIF(orders[BookTitle],B350)</f>
        <v>3</v>
      </c>
    </row>
    <row r="351" spans="2:4" x14ac:dyDescent="0.3">
      <c r="B351" t="str">
        <v>Final usually former</v>
      </c>
      <c r="C351" s="24">
        <f>SUMIF(orders[BookTitle],B351,orders[TotalSales])</f>
        <v>68.759999999999991</v>
      </c>
      <c r="D351">
        <f>COUNTIF(orders[BookTitle],B351)</f>
        <v>3</v>
      </c>
    </row>
    <row r="352" spans="2:4" x14ac:dyDescent="0.3">
      <c r="B352" t="str">
        <v>Finally note work</v>
      </c>
      <c r="C352" s="24">
        <f>SUMIF(orders[BookTitle],B352,orders[TotalSales])</f>
        <v>18.3</v>
      </c>
      <c r="D352">
        <f>COUNTIF(orders[BookTitle],B352)</f>
        <v>1</v>
      </c>
    </row>
    <row r="353" spans="2:4" x14ac:dyDescent="0.3">
      <c r="B353" t="str">
        <v>Finally protect</v>
      </c>
      <c r="C353" s="24">
        <f>SUMIF(orders[BookTitle],B353,orders[TotalSales])</f>
        <v>162.24</v>
      </c>
      <c r="D353">
        <f>COUNTIF(orders[BookTitle],B353)</f>
        <v>1</v>
      </c>
    </row>
    <row r="354" spans="2:4" x14ac:dyDescent="0.3">
      <c r="B354" t="str">
        <v>Finally remember</v>
      </c>
      <c r="C354" s="24">
        <f>SUMIF(orders[BookTitle],B354,orders[TotalSales])</f>
        <v>5.91</v>
      </c>
      <c r="D354">
        <f>COUNTIF(orders[BookTitle],B354)</f>
        <v>1</v>
      </c>
    </row>
    <row r="355" spans="2:4" x14ac:dyDescent="0.3">
      <c r="B355" t="str">
        <v>Finally too enough onto</v>
      </c>
      <c r="C355" s="24">
        <f>SUMIF(orders[BookTitle],B355,orders[TotalSales])</f>
        <v>202.01999999999998</v>
      </c>
      <c r="D355">
        <f>COUNTIF(orders[BookTitle],B355)</f>
        <v>2</v>
      </c>
    </row>
    <row r="356" spans="2:4" x14ac:dyDescent="0.3">
      <c r="B356" t="str">
        <v>Financial service ten</v>
      </c>
      <c r="C356" s="24">
        <f>SUMIF(orders[BookTitle],B356,orders[TotalSales])</f>
        <v>176.62</v>
      </c>
      <c r="D356">
        <f>COUNTIF(orders[BookTitle],B356)</f>
        <v>3</v>
      </c>
    </row>
    <row r="357" spans="2:4" x14ac:dyDescent="0.3">
      <c r="B357" t="str">
        <v>Find available your prove</v>
      </c>
      <c r="C357" s="24">
        <f>SUMIF(orders[BookTitle],B357,orders[TotalSales])</f>
        <v>41.16</v>
      </c>
      <c r="D357">
        <f>COUNTIF(orders[BookTitle],B357)</f>
        <v>1</v>
      </c>
    </row>
    <row r="358" spans="2:4" x14ac:dyDescent="0.3">
      <c r="B358" t="str">
        <v>Find reveal</v>
      </c>
      <c r="C358" s="24">
        <f>SUMIF(orders[BookTitle],B358,orders[TotalSales])</f>
        <v>284.42</v>
      </c>
      <c r="D358">
        <f>COUNTIF(orders[BookTitle],B358)</f>
        <v>4</v>
      </c>
    </row>
    <row r="359" spans="2:4" x14ac:dyDescent="0.3">
      <c r="B359" t="str">
        <v>Fine move</v>
      </c>
      <c r="C359" s="24">
        <f>SUMIF(orders[BookTitle],B359,orders[TotalSales])</f>
        <v>77.959999999999994</v>
      </c>
      <c r="D359">
        <f>COUNTIF(orders[BookTitle],B359)</f>
        <v>3</v>
      </c>
    </row>
    <row r="360" spans="2:4" x14ac:dyDescent="0.3">
      <c r="B360" t="str">
        <v>Fine way probably</v>
      </c>
      <c r="C360" s="24">
        <f>SUMIF(orders[BookTitle],B360,orders[TotalSales])</f>
        <v>109.3</v>
      </c>
      <c r="D360">
        <f>COUNTIF(orders[BookTitle],B360)</f>
        <v>2</v>
      </c>
    </row>
    <row r="361" spans="2:4" x14ac:dyDescent="0.3">
      <c r="B361" t="str">
        <v>Finish recent each</v>
      </c>
      <c r="C361" s="24">
        <f>SUMIF(orders[BookTitle],B361,orders[TotalSales])</f>
        <v>211.14</v>
      </c>
      <c r="D361">
        <f>COUNTIF(orders[BookTitle],B361)</f>
        <v>3</v>
      </c>
    </row>
    <row r="362" spans="2:4" x14ac:dyDescent="0.3">
      <c r="B362" t="str">
        <v>Fire stock</v>
      </c>
      <c r="C362" s="24">
        <f>SUMIF(orders[BookTitle],B362,orders[TotalSales])</f>
        <v>68.819999999999993</v>
      </c>
      <c r="D362">
        <f>COUNTIF(orders[BookTitle],B362)</f>
        <v>1</v>
      </c>
    </row>
    <row r="363" spans="2:4" x14ac:dyDescent="0.3">
      <c r="B363" t="str">
        <v>First newspaper stock nation</v>
      </c>
      <c r="C363" s="24">
        <f>SUMIF(orders[BookTitle],B363,orders[TotalSales])</f>
        <v>78.400000000000006</v>
      </c>
      <c r="D363">
        <f>COUNTIF(orders[BookTitle],B363)</f>
        <v>1</v>
      </c>
    </row>
    <row r="364" spans="2:4" x14ac:dyDescent="0.3">
      <c r="B364" t="str">
        <v>First wind view</v>
      </c>
      <c r="C364" s="24">
        <f>SUMIF(orders[BookTitle],B364,orders[TotalSales])</f>
        <v>82.8</v>
      </c>
      <c r="D364">
        <f>COUNTIF(orders[BookTitle],B364)</f>
        <v>1</v>
      </c>
    </row>
    <row r="365" spans="2:4" x14ac:dyDescent="0.3">
      <c r="B365" t="str">
        <v>Fish question lay</v>
      </c>
      <c r="C365" s="24">
        <f>SUMIF(orders[BookTitle],B365,orders[TotalSales])</f>
        <v>148.66999999999999</v>
      </c>
      <c r="D365">
        <f>COUNTIF(orders[BookTitle],B365)</f>
        <v>4</v>
      </c>
    </row>
    <row r="366" spans="2:4" x14ac:dyDescent="0.3">
      <c r="B366" t="str">
        <v>Five PM glass</v>
      </c>
      <c r="C366" s="24">
        <f>SUMIF(orders[BookTitle],B366,orders[TotalSales])</f>
        <v>413.38</v>
      </c>
      <c r="D366">
        <f>COUNTIF(orders[BookTitle],B366)</f>
        <v>3</v>
      </c>
    </row>
    <row r="367" spans="2:4" x14ac:dyDescent="0.3">
      <c r="B367" t="str">
        <v>Fly ground measure</v>
      </c>
      <c r="C367" s="24">
        <f>SUMIF(orders[BookTitle],B367,orders[TotalSales])</f>
        <v>102.44</v>
      </c>
      <c r="D367">
        <f>COUNTIF(orders[BookTitle],B367)</f>
        <v>3</v>
      </c>
    </row>
    <row r="368" spans="2:4" x14ac:dyDescent="0.3">
      <c r="B368" t="str">
        <v>Focus politics major</v>
      </c>
      <c r="C368" s="24">
        <f>SUMIF(orders[BookTitle],B368,orders[TotalSales])</f>
        <v>369.77</v>
      </c>
      <c r="D368">
        <f>COUNTIF(orders[BookTitle],B368)</f>
        <v>3</v>
      </c>
    </row>
    <row r="369" spans="2:4" x14ac:dyDescent="0.3">
      <c r="B369" t="str">
        <v>Foot American</v>
      </c>
      <c r="C369" s="24">
        <f>SUMIF(orders[BookTitle],B369,orders[TotalSales])</f>
        <v>358.78</v>
      </c>
      <c r="D369">
        <f>COUNTIF(orders[BookTitle],B369)</f>
        <v>2</v>
      </c>
    </row>
    <row r="370" spans="2:4" x14ac:dyDescent="0.3">
      <c r="B370" t="str">
        <v>Foot blood member</v>
      </c>
      <c r="C370" s="24">
        <f>SUMIF(orders[BookTitle],B370,orders[TotalSales])</f>
        <v>172.4</v>
      </c>
      <c r="D370">
        <f>COUNTIF(orders[BookTitle],B370)</f>
        <v>2</v>
      </c>
    </row>
    <row r="371" spans="2:4" x14ac:dyDescent="0.3">
      <c r="B371" t="str">
        <v>For art modern</v>
      </c>
      <c r="C371" s="24">
        <f>SUMIF(orders[BookTitle],B371,orders[TotalSales])</f>
        <v>103.94</v>
      </c>
      <c r="D371">
        <f>COUNTIF(orders[BookTitle],B371)</f>
        <v>2</v>
      </c>
    </row>
    <row r="372" spans="2:4" x14ac:dyDescent="0.3">
      <c r="B372" t="str">
        <v>For tonight allow</v>
      </c>
      <c r="C372" s="24">
        <f>SUMIF(orders[BookTitle],B372,orders[TotalSales])</f>
        <v>241.65</v>
      </c>
      <c r="D372">
        <f>COUNTIF(orders[BookTitle],B372)</f>
        <v>2</v>
      </c>
    </row>
    <row r="373" spans="2:4" x14ac:dyDescent="0.3">
      <c r="B373" t="str">
        <v>Force may</v>
      </c>
      <c r="C373" s="24">
        <f>SUMIF(orders[BookTitle],B373,orders[TotalSales])</f>
        <v>42.52</v>
      </c>
      <c r="D373">
        <f>COUNTIF(orders[BookTitle],B373)</f>
        <v>1</v>
      </c>
    </row>
    <row r="374" spans="2:4" x14ac:dyDescent="0.3">
      <c r="B374" t="str">
        <v>Force road</v>
      </c>
      <c r="C374" s="24">
        <f>SUMIF(orders[BookTitle],B374,orders[TotalSales])</f>
        <v>28.76</v>
      </c>
      <c r="D374">
        <f>COUNTIF(orders[BookTitle],B374)</f>
        <v>1</v>
      </c>
    </row>
    <row r="375" spans="2:4" x14ac:dyDescent="0.3">
      <c r="B375" t="str">
        <v>Foreign consumer arrive</v>
      </c>
      <c r="C375" s="24">
        <f>SUMIF(orders[BookTitle],B375,orders[TotalSales])</f>
        <v>187.4</v>
      </c>
      <c r="D375">
        <f>COUNTIF(orders[BookTitle],B375)</f>
        <v>1</v>
      </c>
    </row>
    <row r="376" spans="2:4" x14ac:dyDescent="0.3">
      <c r="B376" t="str">
        <v>Forget scene</v>
      </c>
      <c r="C376" s="24">
        <f>SUMIF(orders[BookTitle],B376,orders[TotalSales])</f>
        <v>9.43</v>
      </c>
      <c r="D376">
        <f>COUNTIF(orders[BookTitle],B376)</f>
        <v>1</v>
      </c>
    </row>
    <row r="377" spans="2:4" x14ac:dyDescent="0.3">
      <c r="B377" t="str">
        <v>Forward</v>
      </c>
      <c r="C377" s="24">
        <f>SUMIF(orders[BookTitle],B377,orders[TotalSales])</f>
        <v>136.19999999999999</v>
      </c>
      <c r="D377">
        <f>COUNTIF(orders[BookTitle],B377)</f>
        <v>3</v>
      </c>
    </row>
    <row r="378" spans="2:4" x14ac:dyDescent="0.3">
      <c r="B378" t="str">
        <v>Forward city direction</v>
      </c>
      <c r="C378" s="24">
        <f>SUMIF(orders[BookTitle],B378,orders[TotalSales])</f>
        <v>499.97</v>
      </c>
      <c r="D378">
        <f>COUNTIF(orders[BookTitle],B378)</f>
        <v>3</v>
      </c>
    </row>
    <row r="379" spans="2:4" x14ac:dyDescent="0.3">
      <c r="B379" t="str">
        <v>Forward trial</v>
      </c>
      <c r="C379" s="24">
        <f>SUMIF(orders[BookTitle],B379,orders[TotalSales])</f>
        <v>193.66000000000003</v>
      </c>
      <c r="D379">
        <f>COUNTIF(orders[BookTitle],B379)</f>
        <v>4</v>
      </c>
    </row>
    <row r="380" spans="2:4" x14ac:dyDescent="0.3">
      <c r="B380" t="str">
        <v>Four leg</v>
      </c>
      <c r="C380" s="24">
        <f>SUMIF(orders[BookTitle],B380,orders[TotalSales])</f>
        <v>210.68</v>
      </c>
      <c r="D380">
        <f>COUNTIF(orders[BookTitle],B380)</f>
        <v>2</v>
      </c>
    </row>
    <row r="381" spans="2:4" x14ac:dyDescent="0.3">
      <c r="B381" t="str">
        <v>Four set</v>
      </c>
      <c r="C381" s="24">
        <f>SUMIF(orders[BookTitle],B381,orders[TotalSales])</f>
        <v>276.20999999999998</v>
      </c>
      <c r="D381">
        <f>COUNTIF(orders[BookTitle],B381)</f>
        <v>2</v>
      </c>
    </row>
    <row r="382" spans="2:4" x14ac:dyDescent="0.3">
      <c r="B382" t="str">
        <v>Free</v>
      </c>
      <c r="C382" s="24">
        <f>SUMIF(orders[BookTitle],B382,orders[TotalSales])</f>
        <v>346.59</v>
      </c>
      <c r="D382">
        <f>COUNTIF(orders[BookTitle],B382)</f>
        <v>2</v>
      </c>
    </row>
    <row r="383" spans="2:4" x14ac:dyDescent="0.3">
      <c r="B383" t="str">
        <v>Free assume position</v>
      </c>
      <c r="C383" s="24">
        <f>SUMIF(orders[BookTitle],B383,orders[TotalSales])</f>
        <v>107.65</v>
      </c>
      <c r="D383">
        <f>COUNTIF(orders[BookTitle],B383)</f>
        <v>2</v>
      </c>
    </row>
    <row r="384" spans="2:4" x14ac:dyDescent="0.3">
      <c r="B384" t="str">
        <v>Free when recently</v>
      </c>
      <c r="C384" s="24">
        <f>SUMIF(orders[BookTitle],B384,orders[TotalSales])</f>
        <v>120.3</v>
      </c>
      <c r="D384">
        <f>COUNTIF(orders[BookTitle],B384)</f>
        <v>3</v>
      </c>
    </row>
    <row r="385" spans="2:4" x14ac:dyDescent="0.3">
      <c r="B385" t="str">
        <v>Friend clearly</v>
      </c>
      <c r="C385" s="24">
        <f>SUMIF(orders[BookTitle],B385,orders[TotalSales])</f>
        <v>376.03999999999996</v>
      </c>
      <c r="D385">
        <f>COUNTIF(orders[BookTitle],B385)</f>
        <v>2</v>
      </c>
    </row>
    <row r="386" spans="2:4" x14ac:dyDescent="0.3">
      <c r="B386" t="str">
        <v>Friend pass</v>
      </c>
      <c r="C386" s="24">
        <f>SUMIF(orders[BookTitle],B386,orders[TotalSales])</f>
        <v>32.82</v>
      </c>
      <c r="D386">
        <f>COUNTIF(orders[BookTitle],B386)</f>
        <v>1</v>
      </c>
    </row>
    <row r="387" spans="2:4" x14ac:dyDescent="0.3">
      <c r="B387" t="str">
        <v>Friend reveal no</v>
      </c>
      <c r="C387" s="24">
        <f>SUMIF(orders[BookTitle],B387,orders[TotalSales])</f>
        <v>113.72999999999999</v>
      </c>
      <c r="D387">
        <f>COUNTIF(orders[BookTitle],B387)</f>
        <v>4</v>
      </c>
    </row>
    <row r="388" spans="2:4" x14ac:dyDescent="0.3">
      <c r="B388" t="str">
        <v>Friend style agent</v>
      </c>
      <c r="C388" s="24">
        <f>SUMIF(orders[BookTitle],B388,orders[TotalSales])</f>
        <v>69.459999999999994</v>
      </c>
      <c r="D388">
        <f>COUNTIF(orders[BookTitle],B388)</f>
        <v>2</v>
      </c>
    </row>
    <row r="389" spans="2:4" x14ac:dyDescent="0.3">
      <c r="B389" t="str">
        <v>From house push stuff</v>
      </c>
      <c r="C389" s="24">
        <f>SUMIF(orders[BookTitle],B389,orders[TotalSales])</f>
        <v>121.47</v>
      </c>
      <c r="D389">
        <f>COUNTIF(orders[BookTitle],B389)</f>
        <v>2</v>
      </c>
    </row>
    <row r="390" spans="2:4" x14ac:dyDescent="0.3">
      <c r="B390" t="str">
        <v>From son account little</v>
      </c>
      <c r="C390" s="24">
        <f>SUMIF(orders[BookTitle],B390,orders[TotalSales])</f>
        <v>62.730000000000004</v>
      </c>
      <c r="D390">
        <f>COUNTIF(orders[BookTitle],B390)</f>
        <v>2</v>
      </c>
    </row>
    <row r="391" spans="2:4" x14ac:dyDescent="0.3">
      <c r="B391" t="str">
        <v>Front action</v>
      </c>
      <c r="C391" s="24">
        <f>SUMIF(orders[BookTitle],B391,orders[TotalSales])</f>
        <v>174.76</v>
      </c>
      <c r="D391">
        <f>COUNTIF(orders[BookTitle],B391)</f>
        <v>2</v>
      </c>
    </row>
    <row r="392" spans="2:4" x14ac:dyDescent="0.3">
      <c r="B392" t="str">
        <v>Full after wear</v>
      </c>
      <c r="C392" s="24">
        <f>SUMIF(orders[BookTitle],B392,orders[TotalSales])</f>
        <v>280.24</v>
      </c>
      <c r="D392">
        <f>COUNTIF(orders[BookTitle],B392)</f>
        <v>3</v>
      </c>
    </row>
    <row r="393" spans="2:4" x14ac:dyDescent="0.3">
      <c r="B393" t="str">
        <v>Fund</v>
      </c>
      <c r="C393" s="24">
        <f>SUMIF(orders[BookTitle],B393,orders[TotalSales])</f>
        <v>259.76</v>
      </c>
      <c r="D393">
        <f>COUNTIF(orders[BookTitle],B393)</f>
        <v>2</v>
      </c>
    </row>
    <row r="394" spans="2:4" x14ac:dyDescent="0.3">
      <c r="B394" t="str">
        <v>Future look</v>
      </c>
      <c r="C394" s="24">
        <f>SUMIF(orders[BookTitle],B394,orders[TotalSales])</f>
        <v>118.24000000000001</v>
      </c>
      <c r="D394">
        <f>COUNTIF(orders[BookTitle],B394)</f>
        <v>3</v>
      </c>
    </row>
    <row r="395" spans="2:4" x14ac:dyDescent="0.3">
      <c r="B395" t="str">
        <v>Future treatment last</v>
      </c>
      <c r="C395" s="24">
        <f>SUMIF(orders[BookTitle],B395,orders[TotalSales])</f>
        <v>191.23</v>
      </c>
      <c r="D395">
        <f>COUNTIF(orders[BookTitle],B395)</f>
        <v>3</v>
      </c>
    </row>
    <row r="396" spans="2:4" x14ac:dyDescent="0.3">
      <c r="B396" t="str">
        <v>Game side</v>
      </c>
      <c r="C396" s="24">
        <f>SUMIF(orders[BookTitle],B396,orders[TotalSales])</f>
        <v>127.47999999999999</v>
      </c>
      <c r="D396">
        <f>COUNTIF(orders[BookTitle],B396)</f>
        <v>3</v>
      </c>
    </row>
    <row r="397" spans="2:4" x14ac:dyDescent="0.3">
      <c r="B397" t="str">
        <v>Garden company</v>
      </c>
      <c r="C397" s="24">
        <f>SUMIF(orders[BookTitle],B397,orders[TotalSales])</f>
        <v>170.2</v>
      </c>
      <c r="D397">
        <f>COUNTIF(orders[BookTitle],B397)</f>
        <v>3</v>
      </c>
    </row>
    <row r="398" spans="2:4" x14ac:dyDescent="0.3">
      <c r="B398" t="str">
        <v>Generation behind</v>
      </c>
      <c r="C398" s="24">
        <f>SUMIF(orders[BookTitle],B398,orders[TotalSales])</f>
        <v>505.13</v>
      </c>
      <c r="D398">
        <f>COUNTIF(orders[BookTitle],B398)</f>
        <v>3</v>
      </c>
    </row>
    <row r="399" spans="2:4" x14ac:dyDescent="0.3">
      <c r="B399" t="str">
        <v>Girl happy quickly</v>
      </c>
      <c r="C399" s="24">
        <f>SUMIF(orders[BookTitle],B399,orders[TotalSales])</f>
        <v>611.14</v>
      </c>
      <c r="D399">
        <f>COUNTIF(orders[BookTitle],B399)</f>
        <v>4</v>
      </c>
    </row>
    <row r="400" spans="2:4" x14ac:dyDescent="0.3">
      <c r="B400" t="str">
        <v>Girl kind</v>
      </c>
      <c r="C400" s="24">
        <f>SUMIF(orders[BookTitle],B400,orders[TotalSales])</f>
        <v>222.87</v>
      </c>
      <c r="D400">
        <f>COUNTIF(orders[BookTitle],B400)</f>
        <v>3</v>
      </c>
    </row>
    <row r="401" spans="2:4" x14ac:dyDescent="0.3">
      <c r="B401" t="str">
        <v>Girl last say</v>
      </c>
      <c r="C401" s="24">
        <f>SUMIF(orders[BookTitle],B401,orders[TotalSales])</f>
        <v>30.68</v>
      </c>
      <c r="D401">
        <f>COUNTIF(orders[BookTitle],B401)</f>
        <v>2</v>
      </c>
    </row>
    <row r="402" spans="2:4" x14ac:dyDescent="0.3">
      <c r="B402" t="str">
        <v>Girl ready</v>
      </c>
      <c r="C402" s="24">
        <f>SUMIF(orders[BookTitle],B402,orders[TotalSales])</f>
        <v>419.38</v>
      </c>
      <c r="D402">
        <f>COUNTIF(orders[BookTitle],B402)</f>
        <v>4</v>
      </c>
    </row>
    <row r="403" spans="2:4" x14ac:dyDescent="0.3">
      <c r="B403" t="str">
        <v>Glass trip though</v>
      </c>
      <c r="C403" s="24">
        <f>SUMIF(orders[BookTitle],B403,orders[TotalSales])</f>
        <v>552.4</v>
      </c>
      <c r="D403">
        <f>COUNTIF(orders[BookTitle],B403)</f>
        <v>3</v>
      </c>
    </row>
    <row r="404" spans="2:4" x14ac:dyDescent="0.3">
      <c r="B404" t="str">
        <v>Go society interest</v>
      </c>
      <c r="C404" s="24">
        <f>SUMIF(orders[BookTitle],B404,orders[TotalSales])</f>
        <v>148.18</v>
      </c>
      <c r="D404">
        <f>COUNTIF(orders[BookTitle],B404)</f>
        <v>3</v>
      </c>
    </row>
    <row r="405" spans="2:4" x14ac:dyDescent="0.3">
      <c r="B405" t="str">
        <v>Goal bit alone wife</v>
      </c>
      <c r="C405" s="24">
        <f>SUMIF(orders[BookTitle],B405,orders[TotalSales])</f>
        <v>74.760000000000005</v>
      </c>
      <c r="D405">
        <f>COUNTIF(orders[BookTitle],B405)</f>
        <v>3</v>
      </c>
    </row>
    <row r="406" spans="2:4" x14ac:dyDescent="0.3">
      <c r="B406" t="str">
        <v>Goal child development</v>
      </c>
      <c r="C406" s="24">
        <f>SUMIF(orders[BookTitle],B406,orders[TotalSales])</f>
        <v>189.25</v>
      </c>
      <c r="D406">
        <f>COUNTIF(orders[BookTitle],B406)</f>
        <v>2</v>
      </c>
    </row>
    <row r="407" spans="2:4" x14ac:dyDescent="0.3">
      <c r="B407" t="str">
        <v>Goal eat discussion</v>
      </c>
      <c r="C407" s="24">
        <f>SUMIF(orders[BookTitle],B407,orders[TotalSales])</f>
        <v>191.88</v>
      </c>
      <c r="D407">
        <f>COUNTIF(orders[BookTitle],B407)</f>
        <v>2</v>
      </c>
    </row>
    <row r="408" spans="2:4" x14ac:dyDescent="0.3">
      <c r="B408" t="str">
        <v>Goal girl culture</v>
      </c>
      <c r="C408" s="24">
        <f>SUMIF(orders[BookTitle],B408,orders[TotalSales])</f>
        <v>74.12</v>
      </c>
      <c r="D408">
        <f>COUNTIF(orders[BookTitle],B408)</f>
        <v>4</v>
      </c>
    </row>
    <row r="409" spans="2:4" x14ac:dyDescent="0.3">
      <c r="B409" t="str">
        <v>Goal thank</v>
      </c>
      <c r="C409" s="24">
        <f>SUMIF(orders[BookTitle],B409,orders[TotalSales])</f>
        <v>183.56</v>
      </c>
      <c r="D409">
        <f>COUNTIF(orders[BookTitle],B409)</f>
        <v>1</v>
      </c>
    </row>
    <row r="410" spans="2:4" x14ac:dyDescent="0.3">
      <c r="B410" t="str">
        <v>Good simply</v>
      </c>
      <c r="C410" s="24">
        <f>SUMIF(orders[BookTitle],B410,orders[TotalSales])</f>
        <v>84.06</v>
      </c>
      <c r="D410">
        <f>COUNTIF(orders[BookTitle],B410)</f>
        <v>1</v>
      </c>
    </row>
    <row r="411" spans="2:4" x14ac:dyDescent="0.3">
      <c r="B411" t="str">
        <v>Government decade citizen avoid</v>
      </c>
      <c r="C411" s="24">
        <f>SUMIF(orders[BookTitle],B411,orders[TotalSales])</f>
        <v>91.58</v>
      </c>
      <c r="D411">
        <f>COUNTIF(orders[BookTitle],B411)</f>
        <v>1</v>
      </c>
    </row>
    <row r="412" spans="2:4" x14ac:dyDescent="0.3">
      <c r="B412" t="str">
        <v>Government far</v>
      </c>
      <c r="C412" s="24">
        <f>SUMIF(orders[BookTitle],B412,orders[TotalSales])</f>
        <v>204.70999999999998</v>
      </c>
      <c r="D412">
        <f>COUNTIF(orders[BookTitle],B412)</f>
        <v>3</v>
      </c>
    </row>
    <row r="413" spans="2:4" x14ac:dyDescent="0.3">
      <c r="B413" t="str">
        <v>Great couple enjoy</v>
      </c>
      <c r="C413" s="24">
        <f>SUMIF(orders[BookTitle],B413,orders[TotalSales])</f>
        <v>20.350000000000001</v>
      </c>
      <c r="D413">
        <f>COUNTIF(orders[BookTitle],B413)</f>
        <v>2</v>
      </c>
    </row>
    <row r="414" spans="2:4" x14ac:dyDescent="0.3">
      <c r="B414" t="str">
        <v>Great firm</v>
      </c>
      <c r="C414" s="24">
        <f>SUMIF(orders[BookTitle],B414,orders[TotalSales])</f>
        <v>224.49</v>
      </c>
      <c r="D414">
        <f>COUNTIF(orders[BookTitle],B414)</f>
        <v>2</v>
      </c>
    </row>
    <row r="415" spans="2:4" x14ac:dyDescent="0.3">
      <c r="B415" t="str">
        <v>Great forward</v>
      </c>
      <c r="C415" s="24">
        <f>SUMIF(orders[BookTitle],B415,orders[TotalSales])</f>
        <v>150.94</v>
      </c>
      <c r="D415">
        <f>COUNTIF(orders[BookTitle],B415)</f>
        <v>2</v>
      </c>
    </row>
    <row r="416" spans="2:4" x14ac:dyDescent="0.3">
      <c r="B416" t="str">
        <v>Great rise</v>
      </c>
      <c r="C416" s="24">
        <f>SUMIF(orders[BookTitle],B416,orders[TotalSales])</f>
        <v>688.20999999999992</v>
      </c>
      <c r="D416">
        <f>COUNTIF(orders[BookTitle],B416)</f>
        <v>5</v>
      </c>
    </row>
    <row r="417" spans="2:4" x14ac:dyDescent="0.3">
      <c r="B417" t="str">
        <v>Green level</v>
      </c>
      <c r="C417" s="24">
        <f>SUMIF(orders[BookTitle],B417,orders[TotalSales])</f>
        <v>188.03000000000003</v>
      </c>
      <c r="D417">
        <f>COUNTIF(orders[BookTitle],B417)</f>
        <v>3</v>
      </c>
    </row>
    <row r="418" spans="2:4" x14ac:dyDescent="0.3">
      <c r="B418" t="str">
        <v>Green treat speech</v>
      </c>
      <c r="C418" s="24">
        <f>SUMIF(orders[BookTitle],B418,orders[TotalSales])</f>
        <v>395.74</v>
      </c>
      <c r="D418">
        <f>COUNTIF(orders[BookTitle],B418)</f>
        <v>4</v>
      </c>
    </row>
    <row r="419" spans="2:4" x14ac:dyDescent="0.3">
      <c r="B419" t="str">
        <v>Green while early</v>
      </c>
      <c r="C419" s="24">
        <f>SUMIF(orders[BookTitle],B419,orders[TotalSales])</f>
        <v>143.19999999999999</v>
      </c>
      <c r="D419">
        <f>COUNTIF(orders[BookTitle],B419)</f>
        <v>2</v>
      </c>
    </row>
    <row r="420" spans="2:4" x14ac:dyDescent="0.3">
      <c r="B420" t="str">
        <v>Group imagine PM</v>
      </c>
      <c r="C420" s="24">
        <f>SUMIF(orders[BookTitle],B420,orders[TotalSales])</f>
        <v>19.18</v>
      </c>
      <c r="D420">
        <f>COUNTIF(orders[BookTitle],B420)</f>
        <v>1</v>
      </c>
    </row>
    <row r="421" spans="2:4" x14ac:dyDescent="0.3">
      <c r="B421" t="str">
        <v>Grow magazine</v>
      </c>
      <c r="C421" s="24">
        <f>SUMIF(orders[BookTitle],B421,orders[TotalSales])</f>
        <v>429.72</v>
      </c>
      <c r="D421">
        <f>COUNTIF(orders[BookTitle],B421)</f>
        <v>2</v>
      </c>
    </row>
    <row r="422" spans="2:4" x14ac:dyDescent="0.3">
      <c r="B422" t="str">
        <v>Guess growth</v>
      </c>
      <c r="C422" s="24">
        <f>SUMIF(orders[BookTitle],B422,orders[TotalSales])</f>
        <v>203.36</v>
      </c>
      <c r="D422">
        <f>COUNTIF(orders[BookTitle],B422)</f>
        <v>2</v>
      </c>
    </row>
    <row r="423" spans="2:4" x14ac:dyDescent="0.3">
      <c r="B423" t="str">
        <v>Gun area</v>
      </c>
      <c r="C423" s="24">
        <f>SUMIF(orders[BookTitle],B423,orders[TotalSales])</f>
        <v>309.98</v>
      </c>
      <c r="D423">
        <f>COUNTIF(orders[BookTitle],B423)</f>
        <v>3</v>
      </c>
    </row>
    <row r="424" spans="2:4" x14ac:dyDescent="0.3">
      <c r="B424" t="str">
        <v>Gun mother paper</v>
      </c>
      <c r="C424" s="24">
        <f>SUMIF(orders[BookTitle],B424,orders[TotalSales])</f>
        <v>75.84</v>
      </c>
      <c r="D424">
        <f>COUNTIF(orders[BookTitle],B424)</f>
        <v>1</v>
      </c>
    </row>
    <row r="425" spans="2:4" x14ac:dyDescent="0.3">
      <c r="B425" t="str">
        <v>Gun watch culture identify</v>
      </c>
      <c r="C425" s="24">
        <f>SUMIF(orders[BookTitle],B425,orders[TotalSales])</f>
        <v>43.85</v>
      </c>
      <c r="D425">
        <f>COUNTIF(orders[BookTitle],B425)</f>
        <v>1</v>
      </c>
    </row>
    <row r="426" spans="2:4" x14ac:dyDescent="0.3">
      <c r="B426" t="str">
        <v>Half bad the</v>
      </c>
      <c r="C426" s="24">
        <f>SUMIF(orders[BookTitle],B426,orders[TotalSales])</f>
        <v>389.27</v>
      </c>
      <c r="D426">
        <f>COUNTIF(orders[BookTitle],B426)</f>
        <v>3</v>
      </c>
    </row>
    <row r="427" spans="2:4" x14ac:dyDescent="0.3">
      <c r="B427" t="str">
        <v>Half energy smile</v>
      </c>
      <c r="C427" s="24">
        <f>SUMIF(orders[BookTitle],B427,orders[TotalSales])</f>
        <v>64.990000000000009</v>
      </c>
      <c r="D427">
        <f>COUNTIF(orders[BookTitle],B427)</f>
        <v>3</v>
      </c>
    </row>
    <row r="428" spans="2:4" x14ac:dyDescent="0.3">
      <c r="B428" t="str">
        <v>Half three board</v>
      </c>
      <c r="C428" s="24">
        <f>SUMIF(orders[BookTitle],B428,orders[TotalSales])</f>
        <v>325.16000000000003</v>
      </c>
      <c r="D428">
        <f>COUNTIF(orders[BookTitle],B428)</f>
        <v>3</v>
      </c>
    </row>
    <row r="429" spans="2:4" x14ac:dyDescent="0.3">
      <c r="B429" t="str">
        <v>Happen network represent</v>
      </c>
      <c r="C429" s="24">
        <f>SUMIF(orders[BookTitle],B429,orders[TotalSales])</f>
        <v>100.36</v>
      </c>
      <c r="D429">
        <f>COUNTIF(orders[BookTitle],B429)</f>
        <v>1</v>
      </c>
    </row>
    <row r="430" spans="2:4" x14ac:dyDescent="0.3">
      <c r="B430" t="str">
        <v>Happy</v>
      </c>
      <c r="C430" s="24">
        <f>SUMIF(orders[BookTitle],B430,orders[TotalSales])</f>
        <v>107.6</v>
      </c>
      <c r="D430">
        <f>COUNTIF(orders[BookTitle],B430)</f>
        <v>1</v>
      </c>
    </row>
    <row r="431" spans="2:4" x14ac:dyDescent="0.3">
      <c r="B431" t="str">
        <v>Happy behavior white</v>
      </c>
      <c r="C431" s="24">
        <f>SUMIF(orders[BookTitle],B431,orders[TotalSales])</f>
        <v>128.35</v>
      </c>
      <c r="D431">
        <f>COUNTIF(orders[BookTitle],B431)</f>
        <v>2</v>
      </c>
    </row>
    <row r="432" spans="2:4" x14ac:dyDescent="0.3">
      <c r="B432" t="str">
        <v>He almost health light</v>
      </c>
      <c r="C432" s="24">
        <f>SUMIF(orders[BookTitle],B432,orders[TotalSales])</f>
        <v>123.42</v>
      </c>
      <c r="D432">
        <f>COUNTIF(orders[BookTitle],B432)</f>
        <v>3</v>
      </c>
    </row>
    <row r="433" spans="2:4" x14ac:dyDescent="0.3">
      <c r="B433" t="str">
        <v>He kid budget</v>
      </c>
      <c r="C433" s="24">
        <f>SUMIF(orders[BookTitle],B433,orders[TotalSales])</f>
        <v>94.56</v>
      </c>
      <c r="D433">
        <f>COUNTIF(orders[BookTitle],B433)</f>
        <v>4</v>
      </c>
    </row>
    <row r="434" spans="2:4" x14ac:dyDescent="0.3">
      <c r="B434" t="str">
        <v>Head total sell program</v>
      </c>
      <c r="C434" s="24">
        <f>SUMIF(orders[BookTitle],B434,orders[TotalSales])</f>
        <v>452.04999999999995</v>
      </c>
      <c r="D434">
        <f>COUNTIF(orders[BookTitle],B434)</f>
        <v>4</v>
      </c>
    </row>
    <row r="435" spans="2:4" x14ac:dyDescent="0.3">
      <c r="B435" t="str">
        <v>Health recognize</v>
      </c>
      <c r="C435" s="24">
        <f>SUMIF(orders[BookTitle],B435,orders[TotalSales])</f>
        <v>40.200000000000003</v>
      </c>
      <c r="D435">
        <f>COUNTIF(orders[BookTitle],B435)</f>
        <v>1</v>
      </c>
    </row>
    <row r="436" spans="2:4" x14ac:dyDescent="0.3">
      <c r="B436" t="str">
        <v>Health sell</v>
      </c>
      <c r="C436" s="24">
        <f>SUMIF(orders[BookTitle],B436,orders[TotalSales])</f>
        <v>206.46</v>
      </c>
      <c r="D436">
        <f>COUNTIF(orders[BookTitle],B436)</f>
        <v>2</v>
      </c>
    </row>
    <row r="437" spans="2:4" x14ac:dyDescent="0.3">
      <c r="B437" t="str">
        <v>Hear black writer</v>
      </c>
      <c r="C437" s="24">
        <f>SUMIF(orders[BookTitle],B437,orders[TotalSales])</f>
        <v>166.60000000000002</v>
      </c>
      <c r="D437">
        <f>COUNTIF(orders[BookTitle],B437)</f>
        <v>5</v>
      </c>
    </row>
    <row r="438" spans="2:4" x14ac:dyDescent="0.3">
      <c r="B438" t="str">
        <v>Hear camera</v>
      </c>
      <c r="C438" s="24">
        <f>SUMIF(orders[BookTitle],B438,orders[TotalSales])</f>
        <v>137.82</v>
      </c>
      <c r="D438">
        <f>COUNTIF(orders[BookTitle],B438)</f>
        <v>1</v>
      </c>
    </row>
    <row r="439" spans="2:4" x14ac:dyDescent="0.3">
      <c r="B439" t="str">
        <v>Hear its</v>
      </c>
      <c r="C439" s="24">
        <f>SUMIF(orders[BookTitle],B439,orders[TotalSales])</f>
        <v>302.61</v>
      </c>
      <c r="D439">
        <f>COUNTIF(orders[BookTitle],B439)</f>
        <v>2</v>
      </c>
    </row>
    <row r="440" spans="2:4" x14ac:dyDescent="0.3">
      <c r="B440" t="str">
        <v>Heart issue top</v>
      </c>
      <c r="C440" s="24">
        <f>SUMIF(orders[BookTitle],B440,orders[TotalSales])</f>
        <v>239.43</v>
      </c>
      <c r="D440">
        <f>COUNTIF(orders[BookTitle],B440)</f>
        <v>5</v>
      </c>
    </row>
    <row r="441" spans="2:4" x14ac:dyDescent="0.3">
      <c r="B441" t="str">
        <v>Heart score beautiful</v>
      </c>
      <c r="C441" s="24">
        <f>SUMIF(orders[BookTitle],B441,orders[TotalSales])</f>
        <v>184.56000000000003</v>
      </c>
      <c r="D441">
        <f>COUNTIF(orders[BookTitle],B441)</f>
        <v>4</v>
      </c>
    </row>
    <row r="442" spans="2:4" x14ac:dyDescent="0.3">
      <c r="B442" t="str">
        <v>Heavy issue</v>
      </c>
      <c r="C442" s="24">
        <f>SUMIF(orders[BookTitle],B442,orders[TotalSales])</f>
        <v>92.639999999999986</v>
      </c>
      <c r="D442">
        <f>COUNTIF(orders[BookTitle],B442)</f>
        <v>2</v>
      </c>
    </row>
    <row r="443" spans="2:4" x14ac:dyDescent="0.3">
      <c r="B443" t="str">
        <v>Help cause</v>
      </c>
      <c r="C443" s="24">
        <f>SUMIF(orders[BookTitle],B443,orders[TotalSales])</f>
        <v>349.36</v>
      </c>
      <c r="D443">
        <f>COUNTIF(orders[BookTitle],B443)</f>
        <v>3</v>
      </c>
    </row>
    <row r="444" spans="2:4" x14ac:dyDescent="0.3">
      <c r="B444" t="str">
        <v>Help executive arrive</v>
      </c>
      <c r="C444" s="24">
        <f>SUMIF(orders[BookTitle],B444,orders[TotalSales])</f>
        <v>65.75</v>
      </c>
      <c r="D444">
        <f>COUNTIF(orders[BookTitle],B444)</f>
        <v>3</v>
      </c>
    </row>
    <row r="445" spans="2:4" x14ac:dyDescent="0.3">
      <c r="B445" t="str">
        <v>Her structure</v>
      </c>
      <c r="C445" s="24">
        <f>SUMIF(orders[BookTitle],B445,orders[TotalSales])</f>
        <v>368.49</v>
      </c>
      <c r="D445">
        <f>COUNTIF(orders[BookTitle],B445)</f>
        <v>2</v>
      </c>
    </row>
    <row r="446" spans="2:4" x14ac:dyDescent="0.3">
      <c r="B446" t="str">
        <v>Here level</v>
      </c>
      <c r="C446" s="24">
        <f>SUMIF(orders[BookTitle],B446,orders[TotalSales])</f>
        <v>161.36000000000001</v>
      </c>
      <c r="D446">
        <f>COUNTIF(orders[BookTitle],B446)</f>
        <v>3</v>
      </c>
    </row>
    <row r="447" spans="2:4" x14ac:dyDescent="0.3">
      <c r="B447" t="str">
        <v>Here positive necessary</v>
      </c>
      <c r="C447" s="24">
        <f>SUMIF(orders[BookTitle],B447,orders[TotalSales])</f>
        <v>39.690000000000005</v>
      </c>
      <c r="D447">
        <f>COUNTIF(orders[BookTitle],B447)</f>
        <v>2</v>
      </c>
    </row>
    <row r="448" spans="2:4" x14ac:dyDescent="0.3">
      <c r="B448" t="str">
        <v>Herself</v>
      </c>
      <c r="C448" s="24">
        <f>SUMIF(orders[BookTitle],B448,orders[TotalSales])</f>
        <v>307.83</v>
      </c>
      <c r="D448">
        <f>COUNTIF(orders[BookTitle],B448)</f>
        <v>2</v>
      </c>
    </row>
    <row r="449" spans="2:4" x14ac:dyDescent="0.3">
      <c r="B449" t="str">
        <v>Herself wrong deal brother</v>
      </c>
      <c r="C449" s="24">
        <f>SUMIF(orders[BookTitle],B449,orders[TotalSales])</f>
        <v>199.39999999999998</v>
      </c>
      <c r="D449">
        <f>COUNTIF(orders[BookTitle],B449)</f>
        <v>4</v>
      </c>
    </row>
    <row r="450" spans="2:4" x14ac:dyDescent="0.3">
      <c r="B450" t="str">
        <v>High</v>
      </c>
      <c r="C450" s="24">
        <f>SUMIF(orders[BookTitle],B450,orders[TotalSales])</f>
        <v>38.06</v>
      </c>
      <c r="D450">
        <f>COUNTIF(orders[BookTitle],B450)</f>
        <v>1</v>
      </c>
    </row>
    <row r="451" spans="2:4" x14ac:dyDescent="0.3">
      <c r="B451" t="str">
        <v>High alone without</v>
      </c>
      <c r="C451" s="24">
        <f>SUMIF(orders[BookTitle],B451,orders[TotalSales])</f>
        <v>92.65</v>
      </c>
      <c r="D451">
        <f>COUNTIF(orders[BookTitle],B451)</f>
        <v>2</v>
      </c>
    </row>
    <row r="452" spans="2:4" x14ac:dyDescent="0.3">
      <c r="B452" t="str">
        <v>Him truth seem</v>
      </c>
      <c r="C452" s="24">
        <f>SUMIF(orders[BookTitle],B452,orders[TotalSales])</f>
        <v>43.510000000000005</v>
      </c>
      <c r="D452">
        <f>COUNTIF(orders[BookTitle],B452)</f>
        <v>2</v>
      </c>
    </row>
    <row r="453" spans="2:4" x14ac:dyDescent="0.3">
      <c r="B453" t="str">
        <v>Himself pattern environment admit</v>
      </c>
      <c r="C453" s="24">
        <f>SUMIF(orders[BookTitle],B453,orders[TotalSales])</f>
        <v>166.95</v>
      </c>
      <c r="D453">
        <f>COUNTIF(orders[BookTitle],B453)</f>
        <v>3</v>
      </c>
    </row>
    <row r="454" spans="2:4" x14ac:dyDescent="0.3">
      <c r="B454" t="str">
        <v>Himself resource fall</v>
      </c>
      <c r="C454" s="24">
        <f>SUMIF(orders[BookTitle],B454,orders[TotalSales])</f>
        <v>134.08000000000001</v>
      </c>
      <c r="D454">
        <f>COUNTIF(orders[BookTitle],B454)</f>
        <v>3</v>
      </c>
    </row>
    <row r="455" spans="2:4" x14ac:dyDescent="0.3">
      <c r="B455" t="str">
        <v>His population factor</v>
      </c>
      <c r="C455" s="24">
        <f>SUMIF(orders[BookTitle],B455,orders[TotalSales])</f>
        <v>63.319999999999993</v>
      </c>
      <c r="D455">
        <f>COUNTIF(orders[BookTitle],B455)</f>
        <v>2</v>
      </c>
    </row>
    <row r="456" spans="2:4" x14ac:dyDescent="0.3">
      <c r="B456" t="str">
        <v>History daughter movement</v>
      </c>
      <c r="C456" s="24">
        <f>SUMIF(orders[BookTitle],B456,orders[TotalSales])</f>
        <v>31.8</v>
      </c>
      <c r="D456">
        <f>COUNTIF(orders[BookTitle],B456)</f>
        <v>1</v>
      </c>
    </row>
    <row r="457" spans="2:4" x14ac:dyDescent="0.3">
      <c r="B457" t="str">
        <v>Hit store</v>
      </c>
      <c r="C457" s="24">
        <f>SUMIF(orders[BookTitle],B457,orders[TotalSales])</f>
        <v>63.55</v>
      </c>
      <c r="D457">
        <f>COUNTIF(orders[BookTitle],B457)</f>
        <v>1</v>
      </c>
    </row>
    <row r="458" spans="2:4" x14ac:dyDescent="0.3">
      <c r="B458" t="str">
        <v>Home material the</v>
      </c>
      <c r="C458" s="24">
        <f>SUMIF(orders[BookTitle],B458,orders[TotalSales])</f>
        <v>58.84</v>
      </c>
      <c r="D458">
        <f>COUNTIF(orders[BookTitle],B458)</f>
        <v>2</v>
      </c>
    </row>
    <row r="459" spans="2:4" x14ac:dyDescent="0.3">
      <c r="B459" t="str">
        <v>Home part</v>
      </c>
      <c r="C459" s="24">
        <f>SUMIF(orders[BookTitle],B459,orders[TotalSales])</f>
        <v>35.97</v>
      </c>
      <c r="D459">
        <f>COUNTIF(orders[BookTitle],B459)</f>
        <v>2</v>
      </c>
    </row>
    <row r="460" spans="2:4" x14ac:dyDescent="0.3">
      <c r="B460" t="str">
        <v>Home study</v>
      </c>
      <c r="C460" s="24">
        <f>SUMIF(orders[BookTitle],B460,orders[TotalSales])</f>
        <v>120.31999999999998</v>
      </c>
      <c r="D460">
        <f>COUNTIF(orders[BookTitle],B460)</f>
        <v>5</v>
      </c>
    </row>
    <row r="461" spans="2:4" x14ac:dyDescent="0.3">
      <c r="B461" t="str">
        <v>Hope these</v>
      </c>
      <c r="C461" s="24">
        <f>SUMIF(orders[BookTitle],B461,orders[TotalSales])</f>
        <v>214.09</v>
      </c>
      <c r="D461">
        <f>COUNTIF(orders[BookTitle],B461)</f>
        <v>2</v>
      </c>
    </row>
    <row r="462" spans="2:4" x14ac:dyDescent="0.3">
      <c r="B462" t="str">
        <v>Hospital goal present</v>
      </c>
      <c r="C462" s="24">
        <f>SUMIF(orders[BookTitle],B462,orders[TotalSales])</f>
        <v>290.90999999999997</v>
      </c>
      <c r="D462">
        <f>COUNTIF(orders[BookTitle],B462)</f>
        <v>4</v>
      </c>
    </row>
    <row r="463" spans="2:4" x14ac:dyDescent="0.3">
      <c r="B463" t="str">
        <v>Hot meet list</v>
      </c>
      <c r="C463" s="24">
        <f>SUMIF(orders[BookTitle],B463,orders[TotalSales])</f>
        <v>101.99</v>
      </c>
      <c r="D463">
        <f>COUNTIF(orders[BookTitle],B463)</f>
        <v>3</v>
      </c>
    </row>
    <row r="464" spans="2:4" x14ac:dyDescent="0.3">
      <c r="B464" t="str">
        <v>Hot tree cost</v>
      </c>
      <c r="C464" s="24">
        <f>SUMIF(orders[BookTitle],B464,orders[TotalSales])</f>
        <v>44.43</v>
      </c>
      <c r="D464">
        <f>COUNTIF(orders[BookTitle],B464)</f>
        <v>1</v>
      </c>
    </row>
    <row r="465" spans="2:4" x14ac:dyDescent="0.3">
      <c r="B465" t="str">
        <v>Hotel imagine sign</v>
      </c>
      <c r="C465" s="24">
        <f>SUMIF(orders[BookTitle],B465,orders[TotalSales])</f>
        <v>387.06</v>
      </c>
      <c r="D465">
        <f>COUNTIF(orders[BookTitle],B465)</f>
        <v>2</v>
      </c>
    </row>
    <row r="466" spans="2:4" x14ac:dyDescent="0.3">
      <c r="B466" t="str">
        <v>Hour however</v>
      </c>
      <c r="C466" s="24">
        <f>SUMIF(orders[BookTitle],B466,orders[TotalSales])</f>
        <v>170.42000000000002</v>
      </c>
      <c r="D466">
        <f>COUNTIF(orders[BookTitle],B466)</f>
        <v>4</v>
      </c>
    </row>
    <row r="467" spans="2:4" x14ac:dyDescent="0.3">
      <c r="B467" t="str">
        <v>Hour indeed</v>
      </c>
      <c r="C467" s="24">
        <f>SUMIF(orders[BookTitle],B467,orders[TotalSales])</f>
        <v>75.28</v>
      </c>
      <c r="D467">
        <f>COUNTIF(orders[BookTitle],B467)</f>
        <v>2</v>
      </c>
    </row>
    <row r="468" spans="2:4" x14ac:dyDescent="0.3">
      <c r="B468" t="str">
        <v>House attention check</v>
      </c>
      <c r="C468" s="24">
        <f>SUMIF(orders[BookTitle],B468,orders[TotalSales])</f>
        <v>621.45000000000005</v>
      </c>
      <c r="D468">
        <f>COUNTIF(orders[BookTitle],B468)</f>
        <v>5</v>
      </c>
    </row>
    <row r="469" spans="2:4" x14ac:dyDescent="0.3">
      <c r="B469" t="str">
        <v>House chair occur</v>
      </c>
      <c r="C469" s="24">
        <f>SUMIF(orders[BookTitle],B469,orders[TotalSales])</f>
        <v>76.239999999999995</v>
      </c>
      <c r="D469">
        <f>COUNTIF(orders[BookTitle],B469)</f>
        <v>1</v>
      </c>
    </row>
    <row r="470" spans="2:4" x14ac:dyDescent="0.3">
      <c r="B470" t="str">
        <v>House food</v>
      </c>
      <c r="C470" s="24">
        <f>SUMIF(orders[BookTitle],B470,orders[TotalSales])</f>
        <v>257.34000000000003</v>
      </c>
      <c r="D470">
        <f>COUNTIF(orders[BookTitle],B470)</f>
        <v>2</v>
      </c>
    </row>
    <row r="471" spans="2:4" x14ac:dyDescent="0.3">
      <c r="B471" t="str">
        <v>House political</v>
      </c>
      <c r="C471" s="24">
        <f>SUMIF(orders[BookTitle],B471,orders[TotalSales])</f>
        <v>211.28</v>
      </c>
      <c r="D471">
        <f>COUNTIF(orders[BookTitle],B471)</f>
        <v>3</v>
      </c>
    </row>
    <row r="472" spans="2:4" x14ac:dyDescent="0.3">
      <c r="B472" t="str">
        <v>House significant forget war</v>
      </c>
      <c r="C472" s="24">
        <f>SUMIF(orders[BookTitle],B472,orders[TotalSales])</f>
        <v>217.4</v>
      </c>
      <c r="D472">
        <f>COUNTIF(orders[BookTitle],B472)</f>
        <v>2</v>
      </c>
    </row>
    <row r="473" spans="2:4" x14ac:dyDescent="0.3">
      <c r="B473" t="str">
        <v>How</v>
      </c>
      <c r="C473" s="24">
        <f>SUMIF(orders[BookTitle],B473,orders[TotalSales])</f>
        <v>186.8</v>
      </c>
      <c r="D473">
        <f>COUNTIF(orders[BookTitle],B473)</f>
        <v>2</v>
      </c>
    </row>
    <row r="474" spans="2:4" x14ac:dyDescent="0.3">
      <c r="B474" t="str">
        <v>However member let</v>
      </c>
      <c r="C474" s="24">
        <f>SUMIF(orders[BookTitle],B474,orders[TotalSales])</f>
        <v>60.129999999999995</v>
      </c>
      <c r="D474">
        <f>COUNTIF(orders[BookTitle],B474)</f>
        <v>2</v>
      </c>
    </row>
    <row r="475" spans="2:4" x14ac:dyDescent="0.3">
      <c r="B475" t="str">
        <v>Hundred owner baby</v>
      </c>
      <c r="C475" s="24">
        <f>SUMIF(orders[BookTitle],B475,orders[TotalSales])</f>
        <v>416.23</v>
      </c>
      <c r="D475">
        <f>COUNTIF(orders[BookTitle],B475)</f>
        <v>5</v>
      </c>
    </row>
    <row r="476" spans="2:4" x14ac:dyDescent="0.3">
      <c r="B476" t="str">
        <v>Hundred your</v>
      </c>
      <c r="C476" s="24">
        <f>SUMIF(orders[BookTitle],B476,orders[TotalSales])</f>
        <v>44.56</v>
      </c>
      <c r="D476">
        <f>COUNTIF(orders[BookTitle],B476)</f>
        <v>1</v>
      </c>
    </row>
    <row r="477" spans="2:4" x14ac:dyDescent="0.3">
      <c r="B477" t="str">
        <v>Husband throughout pattern</v>
      </c>
      <c r="C477" s="24">
        <f>SUMIF(orders[BookTitle],B477,orders[TotalSales])</f>
        <v>310.5</v>
      </c>
      <c r="D477">
        <f>COUNTIF(orders[BookTitle],B477)</f>
        <v>2</v>
      </c>
    </row>
    <row r="478" spans="2:4" x14ac:dyDescent="0.3">
      <c r="B478" t="str">
        <v>Idea direction</v>
      </c>
      <c r="C478" s="24">
        <f>SUMIF(orders[BookTitle],B478,orders[TotalSales])</f>
        <v>258.61</v>
      </c>
      <c r="D478">
        <f>COUNTIF(orders[BookTitle],B478)</f>
        <v>3</v>
      </c>
    </row>
    <row r="479" spans="2:4" x14ac:dyDescent="0.3">
      <c r="B479" t="str">
        <v>Idea each south</v>
      </c>
      <c r="C479" s="24">
        <f>SUMIF(orders[BookTitle],B479,orders[TotalSales])</f>
        <v>182.36</v>
      </c>
      <c r="D479">
        <f>COUNTIF(orders[BookTitle],B479)</f>
        <v>1</v>
      </c>
    </row>
    <row r="480" spans="2:4" x14ac:dyDescent="0.3">
      <c r="B480" t="str">
        <v>If</v>
      </c>
      <c r="C480" s="24">
        <f>SUMIF(orders[BookTitle],B480,orders[TotalSales])</f>
        <v>57.519999999999996</v>
      </c>
      <c r="D480">
        <f>COUNTIF(orders[BookTitle],B480)</f>
        <v>2</v>
      </c>
    </row>
    <row r="481" spans="2:4" x14ac:dyDescent="0.3">
      <c r="B481" t="str">
        <v>Image Mrs</v>
      </c>
      <c r="C481" s="24">
        <f>SUMIF(orders[BookTitle],B481,orders[TotalSales])</f>
        <v>99.289999999999992</v>
      </c>
      <c r="D481">
        <f>COUNTIF(orders[BookTitle],B481)</f>
        <v>2</v>
      </c>
    </row>
    <row r="482" spans="2:4" x14ac:dyDescent="0.3">
      <c r="B482" t="str">
        <v>Image opportunity</v>
      </c>
      <c r="C482" s="24">
        <f>SUMIF(orders[BookTitle],B482,orders[TotalSales])</f>
        <v>130.97</v>
      </c>
      <c r="D482">
        <f>COUNTIF(orders[BookTitle],B482)</f>
        <v>2</v>
      </c>
    </row>
    <row r="483" spans="2:4" x14ac:dyDescent="0.3">
      <c r="B483" t="str">
        <v>Image process machine</v>
      </c>
      <c r="C483" s="24">
        <f>SUMIF(orders[BookTitle],B483,orders[TotalSales])</f>
        <v>459.46000000000004</v>
      </c>
      <c r="D483">
        <f>COUNTIF(orders[BookTitle],B483)</f>
        <v>4</v>
      </c>
    </row>
    <row r="484" spans="2:4" x14ac:dyDescent="0.3">
      <c r="B484" t="str">
        <v>Image purpose notice</v>
      </c>
      <c r="C484" s="24">
        <f>SUMIF(orders[BookTitle],B484,orders[TotalSales])</f>
        <v>237.76999999999998</v>
      </c>
      <c r="D484">
        <f>COUNTIF(orders[BookTitle],B484)</f>
        <v>3</v>
      </c>
    </row>
    <row r="485" spans="2:4" x14ac:dyDescent="0.3">
      <c r="B485" t="str">
        <v>Impact could</v>
      </c>
      <c r="C485" s="24">
        <f>SUMIF(orders[BookTitle],B485,orders[TotalSales])</f>
        <v>131.1</v>
      </c>
      <c r="D485">
        <f>COUNTIF(orders[BookTitle],B485)</f>
        <v>2</v>
      </c>
    </row>
    <row r="486" spans="2:4" x14ac:dyDescent="0.3">
      <c r="B486" t="str">
        <v>Impact else born</v>
      </c>
      <c r="C486" s="24">
        <f>SUMIF(orders[BookTitle],B486,orders[TotalSales])</f>
        <v>272.62</v>
      </c>
      <c r="D486">
        <f>COUNTIF(orders[BookTitle],B486)</f>
        <v>2</v>
      </c>
    </row>
    <row r="487" spans="2:4" x14ac:dyDescent="0.3">
      <c r="B487" t="str">
        <v>Impact family</v>
      </c>
      <c r="C487" s="24">
        <f>SUMIF(orders[BookTitle],B487,orders[TotalSales])</f>
        <v>25.7</v>
      </c>
      <c r="D487">
        <f>COUNTIF(orders[BookTitle],B487)</f>
        <v>2</v>
      </c>
    </row>
    <row r="488" spans="2:4" x14ac:dyDescent="0.3">
      <c r="B488" t="str">
        <v>Improve become price against</v>
      </c>
      <c r="C488" s="24">
        <f>SUMIF(orders[BookTitle],B488,orders[TotalSales])</f>
        <v>49.24</v>
      </c>
      <c r="D488">
        <f>COUNTIF(orders[BookTitle],B488)</f>
        <v>1</v>
      </c>
    </row>
    <row r="489" spans="2:4" x14ac:dyDescent="0.3">
      <c r="B489" t="str">
        <v>Improve eye</v>
      </c>
      <c r="C489" s="24">
        <f>SUMIF(orders[BookTitle],B489,orders[TotalSales])</f>
        <v>210.91000000000003</v>
      </c>
      <c r="D489">
        <f>COUNTIF(orders[BookTitle],B489)</f>
        <v>4</v>
      </c>
    </row>
    <row r="490" spans="2:4" x14ac:dyDescent="0.3">
      <c r="B490" t="str">
        <v>In</v>
      </c>
      <c r="C490" s="24">
        <f>SUMIF(orders[BookTitle],B490,orders[TotalSales])</f>
        <v>414</v>
      </c>
      <c r="D490">
        <f>COUNTIF(orders[BookTitle],B490)</f>
        <v>2</v>
      </c>
    </row>
    <row r="491" spans="2:4" x14ac:dyDescent="0.3">
      <c r="B491" t="str">
        <v>Include form</v>
      </c>
      <c r="C491" s="24">
        <f>SUMIF(orders[BookTitle],B491,orders[TotalSales])</f>
        <v>436.24</v>
      </c>
      <c r="D491">
        <f>COUNTIF(orders[BookTitle],B491)</f>
        <v>3</v>
      </c>
    </row>
    <row r="492" spans="2:4" x14ac:dyDescent="0.3">
      <c r="B492" t="str">
        <v>Include know</v>
      </c>
      <c r="C492" s="24">
        <f>SUMIF(orders[BookTitle],B492,orders[TotalSales])</f>
        <v>248.10000000000002</v>
      </c>
      <c r="D492">
        <f>COUNTIF(orders[BookTitle],B492)</f>
        <v>2</v>
      </c>
    </row>
    <row r="493" spans="2:4" x14ac:dyDescent="0.3">
      <c r="B493" t="str">
        <v>Including news vote</v>
      </c>
      <c r="C493" s="24">
        <f>SUMIF(orders[BookTitle],B493,orders[TotalSales])</f>
        <v>235.54000000000002</v>
      </c>
      <c r="D493">
        <f>COUNTIF(orders[BookTitle],B493)</f>
        <v>5</v>
      </c>
    </row>
    <row r="494" spans="2:4" x14ac:dyDescent="0.3">
      <c r="B494" t="str">
        <v>Increase about catch hold</v>
      </c>
      <c r="C494" s="24">
        <f>SUMIF(orders[BookTitle],B494,orders[TotalSales])</f>
        <v>571.6400000000001</v>
      </c>
      <c r="D494">
        <f>COUNTIF(orders[BookTitle],B494)</f>
        <v>4</v>
      </c>
    </row>
    <row r="495" spans="2:4" x14ac:dyDescent="0.3">
      <c r="B495" t="str">
        <v>Increase behind movie</v>
      </c>
      <c r="C495" s="24">
        <f>SUMIF(orders[BookTitle],B495,orders[TotalSales])</f>
        <v>212.4</v>
      </c>
      <c r="D495">
        <f>COUNTIF(orders[BookTitle],B495)</f>
        <v>1</v>
      </c>
    </row>
    <row r="496" spans="2:4" x14ac:dyDescent="0.3">
      <c r="B496" t="str">
        <v>Indeed fast too</v>
      </c>
      <c r="C496" s="24">
        <f>SUMIF(orders[BookTitle],B496,orders[TotalSales])</f>
        <v>69.33</v>
      </c>
      <c r="D496">
        <f>COUNTIF(orders[BookTitle],B496)</f>
        <v>2</v>
      </c>
    </row>
    <row r="497" spans="2:4" x14ac:dyDescent="0.3">
      <c r="B497" t="str">
        <v>Indeed trade main</v>
      </c>
      <c r="C497" s="24">
        <f>SUMIF(orders[BookTitle],B497,orders[TotalSales])</f>
        <v>434.27</v>
      </c>
      <c r="D497">
        <f>COUNTIF(orders[BookTitle],B497)</f>
        <v>4</v>
      </c>
    </row>
    <row r="498" spans="2:4" x14ac:dyDescent="0.3">
      <c r="B498" t="str">
        <v>Indicate rich</v>
      </c>
      <c r="C498" s="24">
        <f>SUMIF(orders[BookTitle],B498,orders[TotalSales])</f>
        <v>153.44</v>
      </c>
      <c r="D498">
        <f>COUNTIF(orders[BookTitle],B498)</f>
        <v>3</v>
      </c>
    </row>
    <row r="499" spans="2:4" x14ac:dyDescent="0.3">
      <c r="B499" t="str">
        <v>Information central</v>
      </c>
      <c r="C499" s="24">
        <f>SUMIF(orders[BookTitle],B499,orders[TotalSales])</f>
        <v>319.8</v>
      </c>
      <c r="D499">
        <f>COUNTIF(orders[BookTitle],B499)</f>
        <v>4</v>
      </c>
    </row>
    <row r="500" spans="2:4" x14ac:dyDescent="0.3">
      <c r="B500" t="str">
        <v>Information once affect</v>
      </c>
      <c r="C500" s="24">
        <f>SUMIF(orders[BookTitle],B500,orders[TotalSales])</f>
        <v>357.15000000000003</v>
      </c>
      <c r="D500">
        <f>COUNTIF(orders[BookTitle],B500)</f>
        <v>3</v>
      </c>
    </row>
    <row r="501" spans="2:4" x14ac:dyDescent="0.3">
      <c r="B501" t="str">
        <v>Inside green</v>
      </c>
      <c r="C501" s="24">
        <f>SUMIF(orders[BookTitle],B501,orders[TotalSales])</f>
        <v>210.68</v>
      </c>
      <c r="D501">
        <f>COUNTIF(orders[BookTitle],B501)</f>
        <v>3</v>
      </c>
    </row>
    <row r="502" spans="2:4" x14ac:dyDescent="0.3">
      <c r="B502" t="str">
        <v>Inside section figure</v>
      </c>
      <c r="C502" s="24">
        <f>SUMIF(orders[BookTitle],B502,orders[TotalSales])</f>
        <v>68.64</v>
      </c>
      <c r="D502">
        <f>COUNTIF(orders[BookTitle],B502)</f>
        <v>1</v>
      </c>
    </row>
    <row r="503" spans="2:4" x14ac:dyDescent="0.3">
      <c r="B503" t="str">
        <v>Instead resource</v>
      </c>
      <c r="C503" s="24">
        <f>SUMIF(orders[BookTitle],B503,orders[TotalSales])</f>
        <v>185.95</v>
      </c>
      <c r="D503">
        <f>COUNTIF(orders[BookTitle],B503)</f>
        <v>2</v>
      </c>
    </row>
    <row r="504" spans="2:4" x14ac:dyDescent="0.3">
      <c r="B504" t="str">
        <v>Instead sea</v>
      </c>
      <c r="C504" s="24">
        <f>SUMIF(orders[BookTitle],B504,orders[TotalSales])</f>
        <v>130.38999999999999</v>
      </c>
      <c r="D504">
        <f>COUNTIF(orders[BookTitle],B504)</f>
        <v>3</v>
      </c>
    </row>
    <row r="505" spans="2:4" x14ac:dyDescent="0.3">
      <c r="B505" t="str">
        <v>Institution night pull</v>
      </c>
      <c r="C505" s="24">
        <f>SUMIF(orders[BookTitle],B505,orders[TotalSales])</f>
        <v>404.13</v>
      </c>
      <c r="D505">
        <f>COUNTIF(orders[BookTitle],B505)</f>
        <v>3</v>
      </c>
    </row>
    <row r="506" spans="2:4" x14ac:dyDescent="0.3">
      <c r="B506" t="str">
        <v>Interesting either</v>
      </c>
      <c r="C506" s="24">
        <f>SUMIF(orders[BookTitle],B506,orders[TotalSales])</f>
        <v>102.27000000000001</v>
      </c>
      <c r="D506">
        <f>COUNTIF(orders[BookTitle],B506)</f>
        <v>3</v>
      </c>
    </row>
    <row r="507" spans="2:4" x14ac:dyDescent="0.3">
      <c r="B507" t="str">
        <v>International college</v>
      </c>
      <c r="C507" s="24">
        <f>SUMIF(orders[BookTitle],B507,orders[TotalSales])</f>
        <v>228.07</v>
      </c>
      <c r="D507">
        <f>COUNTIF(orders[BookTitle],B507)</f>
        <v>5</v>
      </c>
    </row>
    <row r="508" spans="2:4" x14ac:dyDescent="0.3">
      <c r="B508" t="str">
        <v>International play</v>
      </c>
      <c r="C508" s="24">
        <f>SUMIF(orders[BookTitle],B508,orders[TotalSales])</f>
        <v>446.64000000000004</v>
      </c>
      <c r="D508">
        <f>COUNTIF(orders[BookTitle],B508)</f>
        <v>3</v>
      </c>
    </row>
    <row r="509" spans="2:4" x14ac:dyDescent="0.3">
      <c r="B509" t="str">
        <v>International their</v>
      </c>
      <c r="C509" s="24">
        <f>SUMIF(orders[BookTitle],B509,orders[TotalSales])</f>
        <v>265.69</v>
      </c>
      <c r="D509">
        <f>COUNTIF(orders[BookTitle],B509)</f>
        <v>3</v>
      </c>
    </row>
    <row r="510" spans="2:4" x14ac:dyDescent="0.3">
      <c r="B510" t="str">
        <v>Interview professor per</v>
      </c>
      <c r="C510" s="24">
        <f>SUMIF(orders[BookTitle],B510,orders[TotalSales])</f>
        <v>241.29000000000002</v>
      </c>
      <c r="D510">
        <f>COUNTIF(orders[BookTitle],B510)</f>
        <v>3</v>
      </c>
    </row>
    <row r="511" spans="2:4" x14ac:dyDescent="0.3">
      <c r="B511" t="str">
        <v>Interview quickly central</v>
      </c>
      <c r="C511" s="24">
        <f>SUMIF(orders[BookTitle],B511,orders[TotalSales])</f>
        <v>70.77</v>
      </c>
      <c r="D511">
        <f>COUNTIF(orders[BookTitle],B511)</f>
        <v>1</v>
      </c>
    </row>
    <row r="512" spans="2:4" x14ac:dyDescent="0.3">
      <c r="B512" t="str">
        <v>Interview say</v>
      </c>
      <c r="C512" s="24">
        <f>SUMIF(orders[BookTitle],B512,orders[TotalSales])</f>
        <v>165.78</v>
      </c>
      <c r="D512">
        <f>COUNTIF(orders[BookTitle],B512)</f>
        <v>2</v>
      </c>
    </row>
    <row r="513" spans="2:4" x14ac:dyDescent="0.3">
      <c r="B513" t="str">
        <v>Interview sound</v>
      </c>
      <c r="C513" s="24">
        <f>SUMIF(orders[BookTitle],B513,orders[TotalSales])</f>
        <v>35.24</v>
      </c>
      <c r="D513">
        <f>COUNTIF(orders[BookTitle],B513)</f>
        <v>2</v>
      </c>
    </row>
    <row r="514" spans="2:4" x14ac:dyDescent="0.3">
      <c r="B514" t="str">
        <v>Interview worry edge</v>
      </c>
      <c r="C514" s="24">
        <f>SUMIF(orders[BookTitle],B514,orders[TotalSales])</f>
        <v>433</v>
      </c>
      <c r="D514">
        <f>COUNTIF(orders[BookTitle],B514)</f>
        <v>5</v>
      </c>
    </row>
    <row r="515" spans="2:4" x14ac:dyDescent="0.3">
      <c r="B515" t="str">
        <v>Investment figure sing</v>
      </c>
      <c r="C515" s="24">
        <f>SUMIF(orders[BookTitle],B515,orders[TotalSales])</f>
        <v>441.22</v>
      </c>
      <c r="D515">
        <f>COUNTIF(orders[BookTitle],B515)</f>
        <v>4</v>
      </c>
    </row>
    <row r="516" spans="2:4" x14ac:dyDescent="0.3">
      <c r="B516" t="str">
        <v>It sit</v>
      </c>
      <c r="C516" s="24">
        <f>SUMIF(orders[BookTitle],B516,orders[TotalSales])</f>
        <v>63.08</v>
      </c>
      <c r="D516">
        <f>COUNTIF(orders[BookTitle],B516)</f>
        <v>2</v>
      </c>
    </row>
    <row r="517" spans="2:4" x14ac:dyDescent="0.3">
      <c r="B517" t="str">
        <v>It wish</v>
      </c>
      <c r="C517" s="24">
        <f>SUMIF(orders[BookTitle],B517,orders[TotalSales])</f>
        <v>242.06</v>
      </c>
      <c r="D517">
        <f>COUNTIF(orders[BookTitle],B517)</f>
        <v>2</v>
      </c>
    </row>
    <row r="518" spans="2:4" x14ac:dyDescent="0.3">
      <c r="B518" t="str">
        <v>It worker</v>
      </c>
      <c r="C518" s="24">
        <f>SUMIF(orders[BookTitle],B518,orders[TotalSales])</f>
        <v>86.22</v>
      </c>
      <c r="D518">
        <f>COUNTIF(orders[BookTitle],B518)</f>
        <v>1</v>
      </c>
    </row>
    <row r="519" spans="2:4" x14ac:dyDescent="0.3">
      <c r="B519" t="str">
        <v>Item how</v>
      </c>
      <c r="C519" s="24">
        <f>SUMIF(orders[BookTitle],B519,orders[TotalSales])</f>
        <v>283.79999999999995</v>
      </c>
      <c r="D519">
        <f>COUNTIF(orders[BookTitle],B519)</f>
        <v>2</v>
      </c>
    </row>
    <row r="520" spans="2:4" x14ac:dyDescent="0.3">
      <c r="B520" t="str">
        <v>Item morning</v>
      </c>
      <c r="C520" s="24">
        <f>SUMIF(orders[BookTitle],B520,orders[TotalSales])</f>
        <v>224</v>
      </c>
      <c r="D520">
        <f>COUNTIF(orders[BookTitle],B520)</f>
        <v>1</v>
      </c>
    </row>
    <row r="521" spans="2:4" x14ac:dyDescent="0.3">
      <c r="B521" t="str">
        <v>Itself physical</v>
      </c>
      <c r="C521" s="24">
        <f>SUMIF(orders[BookTitle],B521,orders[TotalSales])</f>
        <v>93.67</v>
      </c>
      <c r="D521">
        <f>COUNTIF(orders[BookTitle],B521)</f>
        <v>3</v>
      </c>
    </row>
    <row r="522" spans="2:4" x14ac:dyDescent="0.3">
      <c r="B522" t="str">
        <v>Itself thought</v>
      </c>
      <c r="C522" s="24">
        <f>SUMIF(orders[BookTitle],B522,orders[TotalSales])</f>
        <v>33.81</v>
      </c>
      <c r="D522">
        <f>COUNTIF(orders[BookTitle],B522)</f>
        <v>1</v>
      </c>
    </row>
    <row r="523" spans="2:4" x14ac:dyDescent="0.3">
      <c r="B523" t="str">
        <v>Itself TV</v>
      </c>
      <c r="C523" s="24">
        <f>SUMIF(orders[BookTitle],B523,orders[TotalSales])</f>
        <v>124.12</v>
      </c>
      <c r="D523">
        <f>COUNTIF(orders[BookTitle],B523)</f>
        <v>2</v>
      </c>
    </row>
    <row r="524" spans="2:4" x14ac:dyDescent="0.3">
      <c r="B524" t="str">
        <v>Job somebody</v>
      </c>
      <c r="C524" s="24">
        <f>SUMIF(orders[BookTitle],B524,orders[TotalSales])</f>
        <v>169.26999999999998</v>
      </c>
      <c r="D524">
        <f>COUNTIF(orders[BookTitle],B524)</f>
        <v>4</v>
      </c>
    </row>
    <row r="525" spans="2:4" x14ac:dyDescent="0.3">
      <c r="B525" t="str">
        <v>Join source successful</v>
      </c>
      <c r="C525" s="24">
        <f>SUMIF(orders[BookTitle],B525,orders[TotalSales])</f>
        <v>309.33999999999997</v>
      </c>
      <c r="D525">
        <f>COUNTIF(orders[BookTitle],B525)</f>
        <v>4</v>
      </c>
    </row>
    <row r="526" spans="2:4" x14ac:dyDescent="0.3">
      <c r="B526" t="str">
        <v>Just list</v>
      </c>
      <c r="C526" s="24">
        <f>SUMIF(orders[BookTitle],B526,orders[TotalSales])</f>
        <v>403.45</v>
      </c>
      <c r="D526">
        <f>COUNTIF(orders[BookTitle],B526)</f>
        <v>5</v>
      </c>
    </row>
    <row r="527" spans="2:4" x14ac:dyDescent="0.3">
      <c r="B527" t="str">
        <v>Just machine participant account</v>
      </c>
      <c r="C527" s="24">
        <f>SUMIF(orders[BookTitle],B527,orders[TotalSales])</f>
        <v>166.6</v>
      </c>
      <c r="D527">
        <f>COUNTIF(orders[BookTitle],B527)</f>
        <v>1</v>
      </c>
    </row>
    <row r="528" spans="2:4" x14ac:dyDescent="0.3">
      <c r="B528" t="str">
        <v>Just speech whom</v>
      </c>
      <c r="C528" s="24">
        <f>SUMIF(orders[BookTitle],B528,orders[TotalSales])</f>
        <v>158.13999999999999</v>
      </c>
      <c r="D528">
        <f>COUNTIF(orders[BookTitle],B528)</f>
        <v>3</v>
      </c>
    </row>
    <row r="529" spans="2:4" x14ac:dyDescent="0.3">
      <c r="B529" t="str">
        <v>Key send make</v>
      </c>
      <c r="C529" s="24">
        <f>SUMIF(orders[BookTitle],B529,orders[TotalSales])</f>
        <v>253.24</v>
      </c>
      <c r="D529">
        <f>COUNTIF(orders[BookTitle],B529)</f>
        <v>2</v>
      </c>
    </row>
    <row r="530" spans="2:4" x14ac:dyDescent="0.3">
      <c r="B530" t="str">
        <v>Kitchen think evening environmental</v>
      </c>
      <c r="C530" s="24">
        <f>SUMIF(orders[BookTitle],B530,orders[TotalSales])</f>
        <v>67.11</v>
      </c>
      <c r="D530">
        <f>COUNTIF(orders[BookTitle],B530)</f>
        <v>1</v>
      </c>
    </row>
    <row r="531" spans="2:4" x14ac:dyDescent="0.3">
      <c r="B531" t="str">
        <v>Know democratic still</v>
      </c>
      <c r="C531" s="24">
        <f>SUMIF(orders[BookTitle],B531,orders[TotalSales])</f>
        <v>92.8</v>
      </c>
      <c r="D531">
        <f>COUNTIF(orders[BookTitle],B531)</f>
        <v>3</v>
      </c>
    </row>
    <row r="532" spans="2:4" x14ac:dyDescent="0.3">
      <c r="B532" t="str">
        <v>Know space against safe</v>
      </c>
      <c r="C532" s="24">
        <f>SUMIF(orders[BookTitle],B532,orders[TotalSales])</f>
        <v>414.72</v>
      </c>
      <c r="D532">
        <f>COUNTIF(orders[BookTitle],B532)</f>
        <v>4</v>
      </c>
    </row>
    <row r="533" spans="2:4" x14ac:dyDescent="0.3">
      <c r="B533" t="str">
        <v>Know water</v>
      </c>
      <c r="C533" s="24">
        <f>SUMIF(orders[BookTitle],B533,orders[TotalSales])</f>
        <v>206.48000000000002</v>
      </c>
      <c r="D533">
        <f>COUNTIF(orders[BookTitle],B533)</f>
        <v>6</v>
      </c>
    </row>
    <row r="534" spans="2:4" x14ac:dyDescent="0.3">
      <c r="B534" t="str">
        <v>Knowledge beyond lot</v>
      </c>
      <c r="C534" s="24">
        <f>SUMIF(orders[BookTitle],B534,orders[TotalSales])</f>
        <v>73.61</v>
      </c>
      <c r="D534">
        <f>COUNTIF(orders[BookTitle],B534)</f>
        <v>2</v>
      </c>
    </row>
    <row r="535" spans="2:4" x14ac:dyDescent="0.3">
      <c r="B535" t="str">
        <v>Knowledge establish</v>
      </c>
      <c r="C535" s="24">
        <f>SUMIF(orders[BookTitle],B535,orders[TotalSales])</f>
        <v>212.86</v>
      </c>
      <c r="D535">
        <f>COUNTIF(orders[BookTitle],B535)</f>
        <v>3</v>
      </c>
    </row>
    <row r="536" spans="2:4" x14ac:dyDescent="0.3">
      <c r="B536" t="str">
        <v>Knowledge other ground</v>
      </c>
      <c r="C536" s="24">
        <f>SUMIF(orders[BookTitle],B536,orders[TotalSales])</f>
        <v>415.28</v>
      </c>
      <c r="D536">
        <f>COUNTIF(orders[BookTitle],B536)</f>
        <v>5</v>
      </c>
    </row>
    <row r="537" spans="2:4" x14ac:dyDescent="0.3">
      <c r="B537" t="str">
        <v>Knowledge white</v>
      </c>
      <c r="C537" s="24">
        <f>SUMIF(orders[BookTitle],B537,orders[TotalSales])</f>
        <v>417.21</v>
      </c>
      <c r="D537">
        <f>COUNTIF(orders[BookTitle],B537)</f>
        <v>3</v>
      </c>
    </row>
    <row r="538" spans="2:4" x14ac:dyDescent="0.3">
      <c r="B538" t="str">
        <v>Land rate treat</v>
      </c>
      <c r="C538" s="24">
        <f>SUMIF(orders[BookTitle],B538,orders[TotalSales])</f>
        <v>16.850000000000001</v>
      </c>
      <c r="D538">
        <f>COUNTIF(orders[BookTitle],B538)</f>
        <v>3</v>
      </c>
    </row>
    <row r="539" spans="2:4" x14ac:dyDescent="0.3">
      <c r="B539" t="str">
        <v>Language</v>
      </c>
      <c r="C539" s="24">
        <f>SUMIF(orders[BookTitle],B539,orders[TotalSales])</f>
        <v>210.26999999999998</v>
      </c>
      <c r="D539">
        <f>COUNTIF(orders[BookTitle],B539)</f>
        <v>2</v>
      </c>
    </row>
    <row r="540" spans="2:4" x14ac:dyDescent="0.3">
      <c r="B540" t="str">
        <v>Language current</v>
      </c>
      <c r="C540" s="24">
        <f>SUMIF(orders[BookTitle],B540,orders[TotalSales])</f>
        <v>89.72</v>
      </c>
      <c r="D540">
        <f>COUNTIF(orders[BookTitle],B540)</f>
        <v>1</v>
      </c>
    </row>
    <row r="541" spans="2:4" x14ac:dyDescent="0.3">
      <c r="B541" t="str">
        <v>Language serve</v>
      </c>
      <c r="C541" s="24">
        <f>SUMIF(orders[BookTitle],B541,orders[TotalSales])</f>
        <v>21.52</v>
      </c>
      <c r="D541">
        <f>COUNTIF(orders[BookTitle],B541)</f>
        <v>1</v>
      </c>
    </row>
    <row r="542" spans="2:4" x14ac:dyDescent="0.3">
      <c r="B542" t="str">
        <v>Large history same</v>
      </c>
      <c r="C542" s="24">
        <f>SUMIF(orders[BookTitle],B542,orders[TotalSales])</f>
        <v>176.97</v>
      </c>
      <c r="D542">
        <f>COUNTIF(orders[BookTitle],B542)</f>
        <v>4</v>
      </c>
    </row>
    <row r="543" spans="2:4" x14ac:dyDescent="0.3">
      <c r="B543" t="str">
        <v>Large minute appear</v>
      </c>
      <c r="C543" s="24">
        <f>SUMIF(orders[BookTitle],B543,orders[TotalSales])</f>
        <v>833.8599999999999</v>
      </c>
      <c r="D543">
        <f>COUNTIF(orders[BookTitle],B543)</f>
        <v>5</v>
      </c>
    </row>
    <row r="544" spans="2:4" x14ac:dyDescent="0.3">
      <c r="B544" t="str">
        <v>Late</v>
      </c>
      <c r="C544" s="24">
        <f>SUMIF(orders[BookTitle],B544,orders[TotalSales])</f>
        <v>153.1</v>
      </c>
      <c r="D544">
        <f>COUNTIF(orders[BookTitle],B544)</f>
        <v>2</v>
      </c>
    </row>
    <row r="545" spans="2:4" x14ac:dyDescent="0.3">
      <c r="B545" t="str">
        <v>Late begin</v>
      </c>
      <c r="C545" s="24">
        <f>SUMIF(orders[BookTitle],B545,orders[TotalSales])</f>
        <v>581.04999999999995</v>
      </c>
      <c r="D545">
        <f>COUNTIF(orders[BookTitle],B545)</f>
        <v>5</v>
      </c>
    </row>
    <row r="546" spans="2:4" x14ac:dyDescent="0.3">
      <c r="B546" t="str">
        <v>Late watch read</v>
      </c>
      <c r="C546" s="24">
        <f>SUMIF(orders[BookTitle],B546,orders[TotalSales])</f>
        <v>117.73</v>
      </c>
      <c r="D546">
        <f>COUNTIF(orders[BookTitle],B546)</f>
        <v>4</v>
      </c>
    </row>
    <row r="547" spans="2:4" x14ac:dyDescent="0.3">
      <c r="B547" t="str">
        <v>Later</v>
      </c>
      <c r="C547" s="24">
        <f>SUMIF(orders[BookTitle],B547,orders[TotalSales])</f>
        <v>355.74</v>
      </c>
      <c r="D547">
        <f>COUNTIF(orders[BookTitle],B547)</f>
        <v>3</v>
      </c>
    </row>
    <row r="548" spans="2:4" x14ac:dyDescent="0.3">
      <c r="B548" t="str">
        <v>Later baby everybody</v>
      </c>
      <c r="C548" s="24">
        <f>SUMIF(orders[BookTitle],B548,orders[TotalSales])</f>
        <v>18.809999999999999</v>
      </c>
      <c r="D548">
        <f>COUNTIF(orders[BookTitle],B548)</f>
        <v>1</v>
      </c>
    </row>
    <row r="549" spans="2:4" x14ac:dyDescent="0.3">
      <c r="B549" t="str">
        <v>Later brother</v>
      </c>
      <c r="C549" s="24">
        <f>SUMIF(orders[BookTitle],B549,orders[TotalSales])</f>
        <v>46.25</v>
      </c>
      <c r="D549">
        <f>COUNTIF(orders[BookTitle],B549)</f>
        <v>2</v>
      </c>
    </row>
    <row r="550" spans="2:4" x14ac:dyDescent="0.3">
      <c r="B550" t="str">
        <v>Later light avoid</v>
      </c>
      <c r="C550" s="24">
        <f>SUMIF(orders[BookTitle],B550,orders[TotalSales])</f>
        <v>37.39</v>
      </c>
      <c r="D550">
        <f>COUNTIF(orders[BookTitle],B550)</f>
        <v>3</v>
      </c>
    </row>
    <row r="551" spans="2:4" x14ac:dyDescent="0.3">
      <c r="B551" t="str">
        <v>Laugh</v>
      </c>
      <c r="C551" s="24">
        <f>SUMIF(orders[BookTitle],B551,orders[TotalSales])</f>
        <v>92.38</v>
      </c>
      <c r="D551">
        <f>COUNTIF(orders[BookTitle],B551)</f>
        <v>2</v>
      </c>
    </row>
    <row r="552" spans="2:4" x14ac:dyDescent="0.3">
      <c r="B552" t="str">
        <v>Lawyer modern south somebody</v>
      </c>
      <c r="C552" s="24">
        <f>SUMIF(orders[BookTitle],B552,orders[TotalSales])</f>
        <v>10.42</v>
      </c>
      <c r="D552">
        <f>COUNTIF(orders[BookTitle],B552)</f>
        <v>1</v>
      </c>
    </row>
    <row r="553" spans="2:4" x14ac:dyDescent="0.3">
      <c r="B553" t="str">
        <v>Lay agent account</v>
      </c>
      <c r="C553" s="24">
        <f>SUMIF(orders[BookTitle],B553,orders[TotalSales])</f>
        <v>124.16</v>
      </c>
      <c r="D553">
        <f>COUNTIF(orders[BookTitle],B553)</f>
        <v>2</v>
      </c>
    </row>
    <row r="554" spans="2:4" x14ac:dyDescent="0.3">
      <c r="B554" t="str">
        <v>Lay arm</v>
      </c>
      <c r="C554" s="24">
        <f>SUMIF(orders[BookTitle],B554,orders[TotalSales])</f>
        <v>282.14000000000004</v>
      </c>
      <c r="D554">
        <f>COUNTIF(orders[BookTitle],B554)</f>
        <v>4</v>
      </c>
    </row>
    <row r="555" spans="2:4" x14ac:dyDescent="0.3">
      <c r="B555" t="str">
        <v>Lay form everyone</v>
      </c>
      <c r="C555" s="24">
        <f>SUMIF(orders[BookTitle],B555,orders[TotalSales])</f>
        <v>37.78</v>
      </c>
      <c r="D555">
        <f>COUNTIF(orders[BookTitle],B555)</f>
        <v>1</v>
      </c>
    </row>
    <row r="556" spans="2:4" x14ac:dyDescent="0.3">
      <c r="B556" t="str">
        <v>Lay region</v>
      </c>
      <c r="C556" s="24">
        <f>SUMIF(orders[BookTitle],B556,orders[TotalSales])</f>
        <v>345.2</v>
      </c>
      <c r="D556">
        <f>COUNTIF(orders[BookTitle],B556)</f>
        <v>3</v>
      </c>
    </row>
    <row r="557" spans="2:4" x14ac:dyDescent="0.3">
      <c r="B557" t="str">
        <v>Leader computer one</v>
      </c>
      <c r="C557" s="24">
        <f>SUMIF(orders[BookTitle],B557,orders[TotalSales])</f>
        <v>270.37</v>
      </c>
      <c r="D557">
        <f>COUNTIF(orders[BookTitle],B557)</f>
        <v>2</v>
      </c>
    </row>
    <row r="558" spans="2:4" x14ac:dyDescent="0.3">
      <c r="B558" t="str">
        <v>Leader well they most</v>
      </c>
      <c r="C558" s="24">
        <f>SUMIF(orders[BookTitle],B558,orders[TotalSales])</f>
        <v>567.83000000000004</v>
      </c>
      <c r="D558">
        <f>COUNTIF(orders[BookTitle],B558)</f>
        <v>3</v>
      </c>
    </row>
    <row r="559" spans="2:4" x14ac:dyDescent="0.3">
      <c r="B559" t="str">
        <v>Learn</v>
      </c>
      <c r="C559" s="24">
        <f>SUMIF(orders[BookTitle],B559,orders[TotalSales])</f>
        <v>183.28</v>
      </c>
      <c r="D559">
        <f>COUNTIF(orders[BookTitle],B559)</f>
        <v>1</v>
      </c>
    </row>
    <row r="560" spans="2:4" x14ac:dyDescent="0.3">
      <c r="B560" t="str">
        <v>Learn enter military</v>
      </c>
      <c r="C560" s="24">
        <f>SUMIF(orders[BookTitle],B560,orders[TotalSales])</f>
        <v>240.82</v>
      </c>
      <c r="D560">
        <f>COUNTIF(orders[BookTitle],B560)</f>
        <v>4</v>
      </c>
    </row>
    <row r="561" spans="2:4" x14ac:dyDescent="0.3">
      <c r="B561" t="str">
        <v>Learn have culture</v>
      </c>
      <c r="C561" s="24">
        <f>SUMIF(orders[BookTitle],B561,orders[TotalSales])</f>
        <v>119.46000000000001</v>
      </c>
      <c r="D561">
        <f>COUNTIF(orders[BookTitle],B561)</f>
        <v>3</v>
      </c>
    </row>
    <row r="562" spans="2:4" x14ac:dyDescent="0.3">
      <c r="B562" t="str">
        <v>Least current</v>
      </c>
      <c r="C562" s="24">
        <f>SUMIF(orders[BookTitle],B562,orders[TotalSales])</f>
        <v>331.98</v>
      </c>
      <c r="D562">
        <f>COUNTIF(orders[BookTitle],B562)</f>
        <v>3</v>
      </c>
    </row>
    <row r="563" spans="2:4" x14ac:dyDescent="0.3">
      <c r="B563" t="str">
        <v>Leave while</v>
      </c>
      <c r="C563" s="24">
        <f>SUMIF(orders[BookTitle],B563,orders[TotalSales])</f>
        <v>45.8</v>
      </c>
      <c r="D563">
        <f>COUNTIF(orders[BookTitle],B563)</f>
        <v>2</v>
      </c>
    </row>
    <row r="564" spans="2:4" x14ac:dyDescent="0.3">
      <c r="B564" t="str">
        <v>Leg close discuss</v>
      </c>
      <c r="C564" s="24">
        <f>SUMIF(orders[BookTitle],B564,orders[TotalSales])</f>
        <v>244.54000000000002</v>
      </c>
      <c r="D564">
        <f>COUNTIF(orders[BookTitle],B564)</f>
        <v>2</v>
      </c>
    </row>
    <row r="565" spans="2:4" x14ac:dyDescent="0.3">
      <c r="B565" t="str">
        <v>Leg see low true</v>
      </c>
      <c r="C565" s="24">
        <f>SUMIF(orders[BookTitle],B565,orders[TotalSales])</f>
        <v>617.4</v>
      </c>
      <c r="D565">
        <f>COUNTIF(orders[BookTitle],B565)</f>
        <v>5</v>
      </c>
    </row>
    <row r="566" spans="2:4" x14ac:dyDescent="0.3">
      <c r="B566" t="str">
        <v>Less national</v>
      </c>
      <c r="C566" s="24">
        <f>SUMIF(orders[BookTitle],B566,orders[TotalSales])</f>
        <v>609.20999999999992</v>
      </c>
      <c r="D566">
        <f>COUNTIF(orders[BookTitle],B566)</f>
        <v>4</v>
      </c>
    </row>
    <row r="567" spans="2:4" x14ac:dyDescent="0.3">
      <c r="B567" t="str">
        <v>Letter possible</v>
      </c>
      <c r="C567" s="24">
        <f>SUMIF(orders[BookTitle],B567,orders[TotalSales])</f>
        <v>406.99</v>
      </c>
      <c r="D567">
        <f>COUNTIF(orders[BookTitle],B567)</f>
        <v>3</v>
      </c>
    </row>
    <row r="568" spans="2:4" x14ac:dyDescent="0.3">
      <c r="B568" t="str">
        <v>Letter process cause</v>
      </c>
      <c r="C568" s="24">
        <f>SUMIF(orders[BookTitle],B568,orders[TotalSales])</f>
        <v>159.32</v>
      </c>
      <c r="D568">
        <f>COUNTIF(orders[BookTitle],B568)</f>
        <v>2</v>
      </c>
    </row>
    <row r="569" spans="2:4" x14ac:dyDescent="0.3">
      <c r="B569" t="str">
        <v>Life policy run three</v>
      </c>
      <c r="C569" s="24">
        <f>SUMIF(orders[BookTitle],B569,orders[TotalSales])</f>
        <v>47.18</v>
      </c>
      <c r="D569">
        <f>COUNTIF(orders[BookTitle],B569)</f>
        <v>1</v>
      </c>
    </row>
    <row r="570" spans="2:4" x14ac:dyDescent="0.3">
      <c r="B570" t="str">
        <v>Life she fire</v>
      </c>
      <c r="C570" s="24">
        <f>SUMIF(orders[BookTitle],B570,orders[TotalSales])</f>
        <v>171.27</v>
      </c>
      <c r="D570">
        <f>COUNTIF(orders[BookTitle],B570)</f>
        <v>2</v>
      </c>
    </row>
    <row r="571" spans="2:4" x14ac:dyDescent="0.3">
      <c r="B571" t="str">
        <v>Light term</v>
      </c>
      <c r="C571" s="24">
        <f>SUMIF(orders[BookTitle],B571,orders[TotalSales])</f>
        <v>160.63</v>
      </c>
      <c r="D571">
        <f>COUNTIF(orders[BookTitle],B571)</f>
        <v>2</v>
      </c>
    </row>
    <row r="572" spans="2:4" x14ac:dyDescent="0.3">
      <c r="B572" t="str">
        <v>Likely red</v>
      </c>
      <c r="C572" s="24">
        <f>SUMIF(orders[BookTitle],B572,orders[TotalSales])</f>
        <v>172.2</v>
      </c>
      <c r="D572">
        <f>COUNTIF(orders[BookTitle],B572)</f>
        <v>3</v>
      </c>
    </row>
    <row r="573" spans="2:4" x14ac:dyDescent="0.3">
      <c r="B573" t="str">
        <v>Line board</v>
      </c>
      <c r="C573" s="24">
        <f>SUMIF(orders[BookTitle],B573,orders[TotalSales])</f>
        <v>61.41</v>
      </c>
      <c r="D573">
        <f>COUNTIF(orders[BookTitle],B573)</f>
        <v>3</v>
      </c>
    </row>
    <row r="574" spans="2:4" x14ac:dyDescent="0.3">
      <c r="B574" t="str">
        <v>Line perhaps enjoy</v>
      </c>
      <c r="C574" s="24">
        <f>SUMIF(orders[BookTitle],B574,orders[TotalSales])</f>
        <v>97.15</v>
      </c>
      <c r="D574">
        <f>COUNTIF(orders[BookTitle],B574)</f>
        <v>2</v>
      </c>
    </row>
    <row r="575" spans="2:4" x14ac:dyDescent="0.3">
      <c r="B575" t="str">
        <v>Line prepare some</v>
      </c>
      <c r="C575" s="24">
        <f>SUMIF(orders[BookTitle],B575,orders[TotalSales])</f>
        <v>88.59</v>
      </c>
      <c r="D575">
        <f>COUNTIF(orders[BookTitle],B575)</f>
        <v>1</v>
      </c>
    </row>
    <row r="576" spans="2:4" x14ac:dyDescent="0.3">
      <c r="B576" t="str">
        <v>Listen</v>
      </c>
      <c r="C576" s="24">
        <f>SUMIF(orders[BookTitle],B576,orders[TotalSales])</f>
        <v>207.23</v>
      </c>
      <c r="D576">
        <f>COUNTIF(orders[BookTitle],B576)</f>
        <v>5</v>
      </c>
    </row>
    <row r="577" spans="2:4" x14ac:dyDescent="0.3">
      <c r="B577" t="str">
        <v>Little eight campaign</v>
      </c>
      <c r="C577" s="24">
        <f>SUMIF(orders[BookTitle],B577,orders[TotalSales])</f>
        <v>250.1</v>
      </c>
      <c r="D577">
        <f>COUNTIF(orders[BookTitle],B577)</f>
        <v>2</v>
      </c>
    </row>
    <row r="578" spans="2:4" x14ac:dyDescent="0.3">
      <c r="B578" t="str">
        <v>Live</v>
      </c>
      <c r="C578" s="24">
        <f>SUMIF(orders[BookTitle],B578,orders[TotalSales])</f>
        <v>75.83</v>
      </c>
      <c r="D578">
        <f>COUNTIF(orders[BookTitle],B578)</f>
        <v>4</v>
      </c>
    </row>
    <row r="579" spans="2:4" x14ac:dyDescent="0.3">
      <c r="B579" t="str">
        <v>Live method girl visit</v>
      </c>
      <c r="C579" s="24">
        <f>SUMIF(orders[BookTitle],B579,orders[TotalSales])</f>
        <v>148.52000000000001</v>
      </c>
      <c r="D579">
        <f>COUNTIF(orders[BookTitle],B579)</f>
        <v>1</v>
      </c>
    </row>
    <row r="580" spans="2:4" x14ac:dyDescent="0.3">
      <c r="B580" t="str">
        <v>Local citizen</v>
      </c>
      <c r="C580" s="24">
        <f>SUMIF(orders[BookTitle],B580,orders[TotalSales])</f>
        <v>182</v>
      </c>
      <c r="D580">
        <f>COUNTIF(orders[BookTitle],B580)</f>
        <v>3</v>
      </c>
    </row>
    <row r="581" spans="2:4" x14ac:dyDescent="0.3">
      <c r="B581" t="str">
        <v>Local difficult feeling</v>
      </c>
      <c r="C581" s="24">
        <f>SUMIF(orders[BookTitle],B581,orders[TotalSales])</f>
        <v>39.33</v>
      </c>
      <c r="D581">
        <f>COUNTIF(orders[BookTitle],B581)</f>
        <v>1</v>
      </c>
    </row>
    <row r="582" spans="2:4" x14ac:dyDescent="0.3">
      <c r="B582" t="str">
        <v>Long fire</v>
      </c>
      <c r="C582" s="24">
        <f>SUMIF(orders[BookTitle],B582,orders[TotalSales])</f>
        <v>167.07999999999998</v>
      </c>
      <c r="D582">
        <f>COUNTIF(orders[BookTitle],B582)</f>
        <v>2</v>
      </c>
    </row>
    <row r="583" spans="2:4" x14ac:dyDescent="0.3">
      <c r="B583" t="str">
        <v>Long yes PM</v>
      </c>
      <c r="C583" s="24">
        <f>SUMIF(orders[BookTitle],B583,orders[TotalSales])</f>
        <v>170.95</v>
      </c>
      <c r="D583">
        <f>COUNTIF(orders[BookTitle],B583)</f>
        <v>1</v>
      </c>
    </row>
    <row r="584" spans="2:4" x14ac:dyDescent="0.3">
      <c r="B584" t="str">
        <v>Look every</v>
      </c>
      <c r="C584" s="24">
        <f>SUMIF(orders[BookTitle],B584,orders[TotalSales])</f>
        <v>610.65</v>
      </c>
      <c r="D584">
        <f>COUNTIF(orders[BookTitle],B584)</f>
        <v>4</v>
      </c>
    </row>
    <row r="585" spans="2:4" x14ac:dyDescent="0.3">
      <c r="B585" t="str">
        <v>Look fall trip</v>
      </c>
      <c r="C585" s="24">
        <f>SUMIF(orders[BookTitle],B585,orders[TotalSales])</f>
        <v>47.8</v>
      </c>
      <c r="D585">
        <f>COUNTIF(orders[BookTitle],B585)</f>
        <v>1</v>
      </c>
    </row>
    <row r="586" spans="2:4" x14ac:dyDescent="0.3">
      <c r="B586" t="str">
        <v>Loss magazine</v>
      </c>
      <c r="C586" s="24">
        <f>SUMIF(orders[BookTitle],B586,orders[TotalSales])</f>
        <v>246.44</v>
      </c>
      <c r="D586">
        <f>COUNTIF(orders[BookTitle],B586)</f>
        <v>2</v>
      </c>
    </row>
    <row r="587" spans="2:4" x14ac:dyDescent="0.3">
      <c r="B587" t="str">
        <v>Loss test word produce</v>
      </c>
      <c r="C587" s="24">
        <f>SUMIF(orders[BookTitle],B587,orders[TotalSales])</f>
        <v>526.51</v>
      </c>
      <c r="D587">
        <f>COUNTIF(orders[BookTitle],B587)</f>
        <v>3</v>
      </c>
    </row>
    <row r="588" spans="2:4" x14ac:dyDescent="0.3">
      <c r="B588" t="str">
        <v>Low machine</v>
      </c>
      <c r="C588" s="24">
        <f>SUMIF(orders[BookTitle],B588,orders[TotalSales])</f>
        <v>84.9</v>
      </c>
      <c r="D588">
        <f>COUNTIF(orders[BookTitle],B588)</f>
        <v>1</v>
      </c>
    </row>
    <row r="589" spans="2:4" x14ac:dyDescent="0.3">
      <c r="B589" t="str">
        <v>Main</v>
      </c>
      <c r="C589" s="24">
        <f>SUMIF(orders[BookTitle],B589,orders[TotalSales])</f>
        <v>333.18</v>
      </c>
      <c r="D589">
        <f>COUNTIF(orders[BookTitle],B589)</f>
        <v>2</v>
      </c>
    </row>
    <row r="590" spans="2:4" x14ac:dyDescent="0.3">
      <c r="B590" t="str">
        <v>Maintain some lose</v>
      </c>
      <c r="C590" s="24">
        <f>SUMIF(orders[BookTitle],B590,orders[TotalSales])</f>
        <v>318.52000000000004</v>
      </c>
      <c r="D590">
        <f>COUNTIF(orders[BookTitle],B590)</f>
        <v>4</v>
      </c>
    </row>
    <row r="591" spans="2:4" x14ac:dyDescent="0.3">
      <c r="B591" t="str">
        <v>Major business single</v>
      </c>
      <c r="C591" s="24">
        <f>SUMIF(orders[BookTitle],B591,orders[TotalSales])</f>
        <v>31.73</v>
      </c>
      <c r="D591">
        <f>COUNTIF(orders[BookTitle],B591)</f>
        <v>1</v>
      </c>
    </row>
    <row r="592" spans="2:4" x14ac:dyDescent="0.3">
      <c r="B592" t="str">
        <v>Major of determine</v>
      </c>
      <c r="C592" s="24">
        <f>SUMIF(orders[BookTitle],B592,orders[TotalSales])</f>
        <v>103.23</v>
      </c>
      <c r="D592">
        <f>COUNTIF(orders[BookTitle],B592)</f>
        <v>1</v>
      </c>
    </row>
    <row r="593" spans="2:4" x14ac:dyDescent="0.3">
      <c r="B593" t="str">
        <v>Majority reduce</v>
      </c>
      <c r="C593" s="24">
        <f>SUMIF(orders[BookTitle],B593,orders[TotalSales])</f>
        <v>382.96999999999997</v>
      </c>
      <c r="D593">
        <f>COUNTIF(orders[BookTitle],B593)</f>
        <v>5</v>
      </c>
    </row>
    <row r="594" spans="2:4" x14ac:dyDescent="0.3">
      <c r="B594" t="str">
        <v>Make machine budget</v>
      </c>
      <c r="C594" s="24">
        <f>SUMIF(orders[BookTitle],B594,orders[TotalSales])</f>
        <v>313.62</v>
      </c>
      <c r="D594">
        <f>COUNTIF(orders[BookTitle],B594)</f>
        <v>4</v>
      </c>
    </row>
    <row r="595" spans="2:4" x14ac:dyDescent="0.3">
      <c r="B595" t="str">
        <v>Man direction door</v>
      </c>
      <c r="C595" s="24">
        <f>SUMIF(orders[BookTitle],B595,orders[TotalSales])</f>
        <v>130.88</v>
      </c>
      <c r="D595">
        <f>COUNTIF(orders[BookTitle],B595)</f>
        <v>1</v>
      </c>
    </row>
    <row r="596" spans="2:4" x14ac:dyDescent="0.3">
      <c r="B596" t="str">
        <v>Manage catch maybe</v>
      </c>
      <c r="C596" s="24">
        <f>SUMIF(orders[BookTitle],B596,orders[TotalSales])</f>
        <v>166.12</v>
      </c>
      <c r="D596">
        <f>COUNTIF(orders[BookTitle],B596)</f>
        <v>3</v>
      </c>
    </row>
    <row r="597" spans="2:4" x14ac:dyDescent="0.3">
      <c r="B597" t="str">
        <v>Manage piece</v>
      </c>
      <c r="C597" s="24">
        <f>SUMIF(orders[BookTitle],B597,orders[TotalSales])</f>
        <v>498.72999999999996</v>
      </c>
      <c r="D597">
        <f>COUNTIF(orders[BookTitle],B597)</f>
        <v>4</v>
      </c>
    </row>
    <row r="598" spans="2:4" x14ac:dyDescent="0.3">
      <c r="B598" t="str">
        <v>Manage wish condition</v>
      </c>
      <c r="C598" s="24">
        <f>SUMIF(orders[BookTitle],B598,orders[TotalSales])</f>
        <v>99</v>
      </c>
      <c r="D598">
        <f>COUNTIF(orders[BookTitle],B598)</f>
        <v>1</v>
      </c>
    </row>
    <row r="599" spans="2:4" x14ac:dyDescent="0.3">
      <c r="B599" t="str">
        <v>Market</v>
      </c>
      <c r="C599" s="24">
        <f>SUMIF(orders[BookTitle],B599,orders[TotalSales])</f>
        <v>522.97</v>
      </c>
      <c r="D599">
        <f>COUNTIF(orders[BookTitle],B599)</f>
        <v>6</v>
      </c>
    </row>
    <row r="600" spans="2:4" x14ac:dyDescent="0.3">
      <c r="B600" t="str">
        <v>Market region issue</v>
      </c>
      <c r="C600" s="24">
        <f>SUMIF(orders[BookTitle],B600,orders[TotalSales])</f>
        <v>64.78</v>
      </c>
      <c r="D600">
        <f>COUNTIF(orders[BookTitle],B600)</f>
        <v>2</v>
      </c>
    </row>
    <row r="601" spans="2:4" x14ac:dyDescent="0.3">
      <c r="B601" t="str">
        <v>Marriage have</v>
      </c>
      <c r="C601" s="24">
        <f>SUMIF(orders[BookTitle],B601,orders[TotalSales])</f>
        <v>251.68</v>
      </c>
      <c r="D601">
        <f>COUNTIF(orders[BookTitle],B601)</f>
        <v>2</v>
      </c>
    </row>
    <row r="602" spans="2:4" x14ac:dyDescent="0.3">
      <c r="B602" t="str">
        <v>Material economy</v>
      </c>
      <c r="C602" s="24">
        <f>SUMIF(orders[BookTitle],B602,orders[TotalSales])</f>
        <v>365.51</v>
      </c>
      <c r="D602">
        <f>COUNTIF(orders[BookTitle],B602)</f>
        <v>4</v>
      </c>
    </row>
    <row r="603" spans="2:4" x14ac:dyDescent="0.3">
      <c r="B603" t="str">
        <v>Material word</v>
      </c>
      <c r="C603" s="24">
        <f>SUMIF(orders[BookTitle],B603,orders[TotalSales])</f>
        <v>60.660000000000004</v>
      </c>
      <c r="D603">
        <f>COUNTIF(orders[BookTitle],B603)</f>
        <v>3</v>
      </c>
    </row>
    <row r="604" spans="2:4" x14ac:dyDescent="0.3">
      <c r="B604" t="str">
        <v>Matter community fund</v>
      </c>
      <c r="C604" s="24">
        <f>SUMIF(orders[BookTitle],B604,orders[TotalSales])</f>
        <v>9.57</v>
      </c>
      <c r="D604">
        <f>COUNTIF(orders[BookTitle],B604)</f>
        <v>1</v>
      </c>
    </row>
    <row r="605" spans="2:4" x14ac:dyDescent="0.3">
      <c r="B605" t="str">
        <v>May able bar</v>
      </c>
      <c r="C605" s="24">
        <f>SUMIF(orders[BookTitle],B605,orders[TotalSales])</f>
        <v>123.64</v>
      </c>
      <c r="D605">
        <f>COUNTIF(orders[BookTitle],B605)</f>
        <v>1</v>
      </c>
    </row>
    <row r="606" spans="2:4" x14ac:dyDescent="0.3">
      <c r="B606" t="str">
        <v>May agent</v>
      </c>
      <c r="C606" s="24">
        <f>SUMIF(orders[BookTitle],B606,orders[TotalSales])</f>
        <v>166.07999999999998</v>
      </c>
      <c r="D606">
        <f>COUNTIF(orders[BookTitle],B606)</f>
        <v>4</v>
      </c>
    </row>
    <row r="607" spans="2:4" x14ac:dyDescent="0.3">
      <c r="B607" t="str">
        <v>Me over stock practice</v>
      </c>
      <c r="C607" s="24">
        <f>SUMIF(orders[BookTitle],B607,orders[TotalSales])</f>
        <v>131.09</v>
      </c>
      <c r="D607">
        <f>COUNTIF(orders[BookTitle],B607)</f>
        <v>3</v>
      </c>
    </row>
    <row r="608" spans="2:4" x14ac:dyDescent="0.3">
      <c r="B608" t="str">
        <v>Mean</v>
      </c>
      <c r="C608" s="24">
        <f>SUMIF(orders[BookTitle],B608,orders[TotalSales])</f>
        <v>88.25</v>
      </c>
      <c r="D608">
        <f>COUNTIF(orders[BookTitle],B608)</f>
        <v>1</v>
      </c>
    </row>
    <row r="609" spans="2:4" x14ac:dyDescent="0.3">
      <c r="B609" t="str">
        <v>Mean forward</v>
      </c>
      <c r="C609" s="24">
        <f>SUMIF(orders[BookTitle],B609,orders[TotalSales])</f>
        <v>147.38</v>
      </c>
      <c r="D609">
        <f>COUNTIF(orders[BookTitle],B609)</f>
        <v>4</v>
      </c>
    </row>
    <row r="610" spans="2:4" x14ac:dyDescent="0.3">
      <c r="B610" t="str">
        <v>Mean fund</v>
      </c>
      <c r="C610" s="24">
        <f>SUMIF(orders[BookTitle],B610,orders[TotalSales])</f>
        <v>485.80999999999995</v>
      </c>
      <c r="D610">
        <f>COUNTIF(orders[BookTitle],B610)</f>
        <v>4</v>
      </c>
    </row>
    <row r="611" spans="2:4" x14ac:dyDescent="0.3">
      <c r="B611" t="str">
        <v>Mean sing</v>
      </c>
      <c r="C611" s="24">
        <f>SUMIF(orders[BookTitle],B611,orders[TotalSales])</f>
        <v>232.55</v>
      </c>
      <c r="D611">
        <f>COUNTIF(orders[BookTitle],B611)</f>
        <v>1</v>
      </c>
    </row>
    <row r="612" spans="2:4" x14ac:dyDescent="0.3">
      <c r="B612" t="str">
        <v>Measure suggest possible</v>
      </c>
      <c r="C612" s="24">
        <f>SUMIF(orders[BookTitle],B612,orders[TotalSales])</f>
        <v>116.28</v>
      </c>
      <c r="D612">
        <f>COUNTIF(orders[BookTitle],B612)</f>
        <v>1</v>
      </c>
    </row>
    <row r="613" spans="2:4" x14ac:dyDescent="0.3">
      <c r="B613" t="str">
        <v>Media suddenly</v>
      </c>
      <c r="C613" s="24">
        <f>SUMIF(orders[BookTitle],B613,orders[TotalSales])</f>
        <v>220.55</v>
      </c>
      <c r="D613">
        <f>COUNTIF(orders[BookTitle],B613)</f>
        <v>3</v>
      </c>
    </row>
    <row r="614" spans="2:4" x14ac:dyDescent="0.3">
      <c r="B614" t="str">
        <v>Media without who</v>
      </c>
      <c r="C614" s="24">
        <f>SUMIF(orders[BookTitle],B614,orders[TotalSales])</f>
        <v>246.42000000000002</v>
      </c>
      <c r="D614">
        <f>COUNTIF(orders[BookTitle],B614)</f>
        <v>2</v>
      </c>
    </row>
    <row r="615" spans="2:4" x14ac:dyDescent="0.3">
      <c r="B615" t="str">
        <v>Member movement market</v>
      </c>
      <c r="C615" s="24">
        <f>SUMIF(orders[BookTitle],B615,orders[TotalSales])</f>
        <v>211.22</v>
      </c>
      <c r="D615">
        <f>COUNTIF(orders[BookTitle],B615)</f>
        <v>3</v>
      </c>
    </row>
    <row r="616" spans="2:4" x14ac:dyDescent="0.3">
      <c r="B616" t="str">
        <v>Mention marriage</v>
      </c>
      <c r="C616" s="24">
        <f>SUMIF(orders[BookTitle],B616,orders[TotalSales])</f>
        <v>396.01</v>
      </c>
      <c r="D616">
        <f>COUNTIF(orders[BookTitle],B616)</f>
        <v>3</v>
      </c>
    </row>
    <row r="617" spans="2:4" x14ac:dyDescent="0.3">
      <c r="B617" t="str">
        <v>Mention own</v>
      </c>
      <c r="C617" s="24">
        <f>SUMIF(orders[BookTitle],B617,orders[TotalSales])</f>
        <v>780.98</v>
      </c>
      <c r="D617">
        <f>COUNTIF(orders[BookTitle],B617)</f>
        <v>6</v>
      </c>
    </row>
    <row r="618" spans="2:4" x14ac:dyDescent="0.3">
      <c r="B618" t="str">
        <v>Mention smile</v>
      </c>
      <c r="C618" s="24">
        <f>SUMIF(orders[BookTitle],B618,orders[TotalSales])</f>
        <v>64.09</v>
      </c>
      <c r="D618">
        <f>COUNTIF(orders[BookTitle],B618)</f>
        <v>2</v>
      </c>
    </row>
    <row r="619" spans="2:4" x14ac:dyDescent="0.3">
      <c r="B619" t="str">
        <v>Message hotel</v>
      </c>
      <c r="C619" s="24">
        <f>SUMIF(orders[BookTitle],B619,orders[TotalSales])</f>
        <v>324.23</v>
      </c>
      <c r="D619">
        <f>COUNTIF(orders[BookTitle],B619)</f>
        <v>4</v>
      </c>
    </row>
    <row r="620" spans="2:4" x14ac:dyDescent="0.3">
      <c r="B620" t="str">
        <v>Message pay race</v>
      </c>
      <c r="C620" s="24">
        <f>SUMIF(orders[BookTitle],B620,orders[TotalSales])</f>
        <v>33.69</v>
      </c>
      <c r="D620">
        <f>COUNTIF(orders[BookTitle],B620)</f>
        <v>1</v>
      </c>
    </row>
    <row r="621" spans="2:4" x14ac:dyDescent="0.3">
      <c r="B621" t="str">
        <v>Method building</v>
      </c>
      <c r="C621" s="24">
        <f>SUMIF(orders[BookTitle],B621,orders[TotalSales])</f>
        <v>199.36</v>
      </c>
      <c r="D621">
        <f>COUNTIF(orders[BookTitle],B621)</f>
        <v>2</v>
      </c>
    </row>
    <row r="622" spans="2:4" x14ac:dyDescent="0.3">
      <c r="B622" t="str">
        <v>Middle serve understand</v>
      </c>
      <c r="C622" s="24">
        <f>SUMIF(orders[BookTitle],B622,orders[TotalSales])</f>
        <v>592.78</v>
      </c>
      <c r="D622">
        <f>COUNTIF(orders[BookTitle],B622)</f>
        <v>3</v>
      </c>
    </row>
    <row r="623" spans="2:4" x14ac:dyDescent="0.3">
      <c r="B623" t="str">
        <v>Might free standard</v>
      </c>
      <c r="C623" s="24">
        <f>SUMIF(orders[BookTitle],B623,orders[TotalSales])</f>
        <v>16.920000000000002</v>
      </c>
      <c r="D623">
        <f>COUNTIF(orders[BookTitle],B623)</f>
        <v>1</v>
      </c>
    </row>
    <row r="624" spans="2:4" x14ac:dyDescent="0.3">
      <c r="B624" t="str">
        <v>Might win pay</v>
      </c>
      <c r="C624" s="24">
        <f>SUMIF(orders[BookTitle],B624,orders[TotalSales])</f>
        <v>127.55000000000001</v>
      </c>
      <c r="D624">
        <f>COUNTIF(orders[BookTitle],B624)</f>
        <v>6</v>
      </c>
    </row>
    <row r="625" spans="2:4" x14ac:dyDescent="0.3">
      <c r="B625" t="str">
        <v>Mind beyond result</v>
      </c>
      <c r="C625" s="24">
        <f>SUMIF(orders[BookTitle],B625,orders[TotalSales])</f>
        <v>760.15000000000009</v>
      </c>
      <c r="D625">
        <f>COUNTIF(orders[BookTitle],B625)</f>
        <v>5</v>
      </c>
    </row>
    <row r="626" spans="2:4" x14ac:dyDescent="0.3">
      <c r="B626" t="str">
        <v>Mind either need</v>
      </c>
      <c r="C626" s="24">
        <f>SUMIF(orders[BookTitle],B626,orders[TotalSales])</f>
        <v>86.22</v>
      </c>
      <c r="D626">
        <f>COUNTIF(orders[BookTitle],B626)</f>
        <v>1</v>
      </c>
    </row>
    <row r="627" spans="2:4" x14ac:dyDescent="0.3">
      <c r="B627" t="str">
        <v>Mind morning</v>
      </c>
      <c r="C627" s="24">
        <f>SUMIF(orders[BookTitle],B627,orders[TotalSales])</f>
        <v>73.72</v>
      </c>
      <c r="D627">
        <f>COUNTIF(orders[BookTitle],B627)</f>
        <v>2</v>
      </c>
    </row>
    <row r="628" spans="2:4" x14ac:dyDescent="0.3">
      <c r="B628" t="str">
        <v>Minute their likely</v>
      </c>
      <c r="C628" s="24">
        <f>SUMIF(orders[BookTitle],B628,orders[TotalSales])</f>
        <v>594.86</v>
      </c>
      <c r="D628">
        <f>COUNTIF(orders[BookTitle],B628)</f>
        <v>4</v>
      </c>
    </row>
    <row r="629" spans="2:4" x14ac:dyDescent="0.3">
      <c r="B629" t="str">
        <v>Miss decade</v>
      </c>
      <c r="C629" s="24">
        <f>SUMIF(orders[BookTitle],B629,orders[TotalSales])</f>
        <v>377.43</v>
      </c>
      <c r="D629">
        <f>COUNTIF(orders[BookTitle],B629)</f>
        <v>3</v>
      </c>
    </row>
    <row r="630" spans="2:4" x14ac:dyDescent="0.3">
      <c r="B630" t="str">
        <v>Mission bit</v>
      </c>
      <c r="C630" s="24">
        <f>SUMIF(orders[BookTitle],B630,orders[TotalSales])</f>
        <v>48.04</v>
      </c>
      <c r="D630">
        <f>COUNTIF(orders[BookTitle],B630)</f>
        <v>1</v>
      </c>
    </row>
    <row r="631" spans="2:4" x14ac:dyDescent="0.3">
      <c r="B631" t="str">
        <v>Moment customer</v>
      </c>
      <c r="C631" s="24">
        <f>SUMIF(orders[BookTitle],B631,orders[TotalSales])</f>
        <v>125.22</v>
      </c>
      <c r="D631">
        <f>COUNTIF(orders[BookTitle],B631)</f>
        <v>1</v>
      </c>
    </row>
    <row r="632" spans="2:4" x14ac:dyDescent="0.3">
      <c r="B632" t="str">
        <v>Month whole</v>
      </c>
      <c r="C632" s="24">
        <f>SUMIF(orders[BookTitle],B632,orders[TotalSales])</f>
        <v>32.299999999999997</v>
      </c>
      <c r="D632">
        <f>COUNTIF(orders[BookTitle],B632)</f>
        <v>1</v>
      </c>
    </row>
    <row r="633" spans="2:4" x14ac:dyDescent="0.3">
      <c r="B633" t="str">
        <v>More discussion democratic</v>
      </c>
      <c r="C633" s="24">
        <f>SUMIF(orders[BookTitle],B633,orders[TotalSales])</f>
        <v>17.100000000000001</v>
      </c>
      <c r="D633">
        <f>COUNTIF(orders[BookTitle],B633)</f>
        <v>1</v>
      </c>
    </row>
    <row r="634" spans="2:4" x14ac:dyDescent="0.3">
      <c r="B634" t="str">
        <v>More least low</v>
      </c>
      <c r="C634" s="24">
        <f>SUMIF(orders[BookTitle],B634,orders[TotalSales])</f>
        <v>194.86</v>
      </c>
      <c r="D634">
        <f>COUNTIF(orders[BookTitle],B634)</f>
        <v>3</v>
      </c>
    </row>
    <row r="635" spans="2:4" x14ac:dyDescent="0.3">
      <c r="B635" t="str">
        <v>More natural commercial</v>
      </c>
      <c r="C635" s="24">
        <f>SUMIF(orders[BookTitle],B635,orders[TotalSales])</f>
        <v>176.57999999999998</v>
      </c>
      <c r="D635">
        <f>COUNTIF(orders[BookTitle],B635)</f>
        <v>3</v>
      </c>
    </row>
    <row r="636" spans="2:4" x14ac:dyDescent="0.3">
      <c r="B636" t="str">
        <v>Morning past</v>
      </c>
      <c r="C636" s="24">
        <f>SUMIF(orders[BookTitle],B636,orders[TotalSales])</f>
        <v>104.74000000000001</v>
      </c>
      <c r="D636">
        <f>COUNTIF(orders[BookTitle],B636)</f>
        <v>3</v>
      </c>
    </row>
    <row r="637" spans="2:4" x14ac:dyDescent="0.3">
      <c r="B637" t="str">
        <v>Mother ball</v>
      </c>
      <c r="C637" s="24">
        <f>SUMIF(orders[BookTitle],B637,orders[TotalSales])</f>
        <v>61.94</v>
      </c>
      <c r="D637">
        <f>COUNTIF(orders[BookTitle],B637)</f>
        <v>2</v>
      </c>
    </row>
    <row r="638" spans="2:4" x14ac:dyDescent="0.3">
      <c r="B638" t="str">
        <v>Mouth young simply</v>
      </c>
      <c r="C638" s="24">
        <f>SUMIF(orders[BookTitle],B638,orders[TotalSales])</f>
        <v>109.75</v>
      </c>
      <c r="D638">
        <f>COUNTIF(orders[BookTitle],B638)</f>
        <v>2</v>
      </c>
    </row>
    <row r="639" spans="2:4" x14ac:dyDescent="0.3">
      <c r="B639" t="str">
        <v>Move term</v>
      </c>
      <c r="C639" s="24">
        <f>SUMIF(orders[BookTitle],B639,orders[TotalSales])</f>
        <v>33.36</v>
      </c>
      <c r="D639">
        <f>COUNTIF(orders[BookTitle],B639)</f>
        <v>1</v>
      </c>
    </row>
    <row r="640" spans="2:4" x14ac:dyDescent="0.3">
      <c r="B640" t="str">
        <v>Mrs collection</v>
      </c>
      <c r="C640" s="24">
        <f>SUMIF(orders[BookTitle],B640,orders[TotalSales])</f>
        <v>66.400000000000006</v>
      </c>
      <c r="D640">
        <f>COUNTIF(orders[BookTitle],B640)</f>
        <v>1</v>
      </c>
    </row>
    <row r="641" spans="2:4" x14ac:dyDescent="0.3">
      <c r="B641" t="str">
        <v>Much evidence</v>
      </c>
      <c r="C641" s="24">
        <f>SUMIF(orders[BookTitle],B641,orders[TotalSales])</f>
        <v>80.099999999999994</v>
      </c>
      <c r="D641">
        <f>COUNTIF(orders[BookTitle],B641)</f>
        <v>2</v>
      </c>
    </row>
    <row r="642" spans="2:4" x14ac:dyDescent="0.3">
      <c r="B642" t="str">
        <v>Music human</v>
      </c>
      <c r="C642" s="24">
        <f>SUMIF(orders[BookTitle],B642,orders[TotalSales])</f>
        <v>511.67</v>
      </c>
      <c r="D642">
        <f>COUNTIF(orders[BookTitle],B642)</f>
        <v>4</v>
      </c>
    </row>
    <row r="643" spans="2:4" x14ac:dyDescent="0.3">
      <c r="B643" t="str">
        <v>Music large</v>
      </c>
      <c r="C643" s="24">
        <f>SUMIF(orders[BookTitle],B643,orders[TotalSales])</f>
        <v>103.85999999999999</v>
      </c>
      <c r="D643">
        <f>COUNTIF(orders[BookTitle],B643)</f>
        <v>2</v>
      </c>
    </row>
    <row r="644" spans="2:4" x14ac:dyDescent="0.3">
      <c r="B644" t="str">
        <v>Music thought</v>
      </c>
      <c r="C644" s="24">
        <f>SUMIF(orders[BookTitle],B644,orders[TotalSales])</f>
        <v>193.71</v>
      </c>
      <c r="D644">
        <f>COUNTIF(orders[BookTitle],B644)</f>
        <v>5</v>
      </c>
    </row>
    <row r="645" spans="2:4" x14ac:dyDescent="0.3">
      <c r="B645" t="str">
        <v>Must government</v>
      </c>
      <c r="C645" s="24">
        <f>SUMIF(orders[BookTitle],B645,orders[TotalSales])</f>
        <v>463.06</v>
      </c>
      <c r="D645">
        <f>COUNTIF(orders[BookTitle],B645)</f>
        <v>3</v>
      </c>
    </row>
    <row r="646" spans="2:4" x14ac:dyDescent="0.3">
      <c r="B646" t="str">
        <v>Must notice million</v>
      </c>
      <c r="C646" s="24">
        <f>SUMIF(orders[BookTitle],B646,orders[TotalSales])</f>
        <v>204.82</v>
      </c>
      <c r="D646">
        <f>COUNTIF(orders[BookTitle],B646)</f>
        <v>3</v>
      </c>
    </row>
    <row r="647" spans="2:4" x14ac:dyDescent="0.3">
      <c r="B647" t="str">
        <v>My establish indeed let</v>
      </c>
      <c r="C647" s="24">
        <f>SUMIF(orders[BookTitle],B647,orders[TotalSales])</f>
        <v>108.61</v>
      </c>
      <c r="D647">
        <f>COUNTIF(orders[BookTitle],B647)</f>
        <v>4</v>
      </c>
    </row>
    <row r="648" spans="2:4" x14ac:dyDescent="0.3">
      <c r="B648" t="str">
        <v>Myself number hold</v>
      </c>
      <c r="C648" s="24">
        <f>SUMIF(orders[BookTitle],B648,orders[TotalSales])</f>
        <v>57.67</v>
      </c>
      <c r="D648">
        <f>COUNTIF(orders[BookTitle],B648)</f>
        <v>3</v>
      </c>
    </row>
    <row r="649" spans="2:4" x14ac:dyDescent="0.3">
      <c r="B649" t="str">
        <v>Name third</v>
      </c>
      <c r="C649" s="24">
        <f>SUMIF(orders[BookTitle],B649,orders[TotalSales])</f>
        <v>36</v>
      </c>
      <c r="D649">
        <f>COUNTIF(orders[BookTitle],B649)</f>
        <v>1</v>
      </c>
    </row>
    <row r="650" spans="2:4" x14ac:dyDescent="0.3">
      <c r="B650" t="str">
        <v>Nation do price</v>
      </c>
      <c r="C650" s="24">
        <f>SUMIF(orders[BookTitle],B650,orders[TotalSales])</f>
        <v>35.659999999999997</v>
      </c>
      <c r="D650">
        <f>COUNTIF(orders[BookTitle],B650)</f>
        <v>1</v>
      </c>
    </row>
    <row r="651" spans="2:4" x14ac:dyDescent="0.3">
      <c r="B651" t="str">
        <v>Nation reduce lot</v>
      </c>
      <c r="C651" s="24">
        <f>SUMIF(orders[BookTitle],B651,orders[TotalSales])</f>
        <v>407.6</v>
      </c>
      <c r="D651">
        <f>COUNTIF(orders[BookTitle],B651)</f>
        <v>3</v>
      </c>
    </row>
    <row r="652" spans="2:4" x14ac:dyDescent="0.3">
      <c r="B652" t="str">
        <v>Nation somebody far</v>
      </c>
      <c r="C652" s="24">
        <f>SUMIF(orders[BookTitle],B652,orders[TotalSales])</f>
        <v>74.760000000000005</v>
      </c>
      <c r="D652">
        <f>COUNTIF(orders[BookTitle],B652)</f>
        <v>1</v>
      </c>
    </row>
    <row r="653" spans="2:4" x14ac:dyDescent="0.3">
      <c r="B653" t="str">
        <v>National feeling</v>
      </c>
      <c r="C653" s="24">
        <f>SUMIF(orders[BookTitle],B653,orders[TotalSales])</f>
        <v>152.76</v>
      </c>
      <c r="D653">
        <f>COUNTIF(orders[BookTitle],B653)</f>
        <v>5</v>
      </c>
    </row>
    <row r="654" spans="2:4" x14ac:dyDescent="0.3">
      <c r="B654" t="str">
        <v>Near condition cost</v>
      </c>
      <c r="C654" s="24">
        <f>SUMIF(orders[BookTitle],B654,orders[TotalSales])</f>
        <v>215.23000000000002</v>
      </c>
      <c r="D654">
        <f>COUNTIF(orders[BookTitle],B654)</f>
        <v>2</v>
      </c>
    </row>
    <row r="655" spans="2:4" x14ac:dyDescent="0.3">
      <c r="B655" t="str">
        <v>Near lay</v>
      </c>
      <c r="C655" s="24">
        <f>SUMIF(orders[BookTitle],B655,orders[TotalSales])</f>
        <v>59.67</v>
      </c>
      <c r="D655">
        <f>COUNTIF(orders[BookTitle],B655)</f>
        <v>1</v>
      </c>
    </row>
    <row r="656" spans="2:4" x14ac:dyDescent="0.3">
      <c r="B656" t="str">
        <v>Nearly western into</v>
      </c>
      <c r="C656" s="24">
        <f>SUMIF(orders[BookTitle],B656,orders[TotalSales])</f>
        <v>120.36</v>
      </c>
      <c r="D656">
        <f>COUNTIF(orders[BookTitle],B656)</f>
        <v>1</v>
      </c>
    </row>
    <row r="657" spans="2:4" x14ac:dyDescent="0.3">
      <c r="B657" t="str">
        <v>Need meeting hope</v>
      </c>
      <c r="C657" s="24">
        <f>SUMIF(orders[BookTitle],B657,orders[TotalSales])</f>
        <v>193.4</v>
      </c>
      <c r="D657">
        <f>COUNTIF(orders[BookTitle],B657)</f>
        <v>1</v>
      </c>
    </row>
    <row r="658" spans="2:4" x14ac:dyDescent="0.3">
      <c r="B658" t="str">
        <v>Need red</v>
      </c>
      <c r="C658" s="24">
        <f>SUMIF(orders[BookTitle],B658,orders[TotalSales])</f>
        <v>230.64000000000004</v>
      </c>
      <c r="D658">
        <f>COUNTIF(orders[BookTitle],B658)</f>
        <v>5</v>
      </c>
    </row>
    <row r="659" spans="2:4" x14ac:dyDescent="0.3">
      <c r="B659" t="str">
        <v>Need wrong benefit</v>
      </c>
      <c r="C659" s="24">
        <f>SUMIF(orders[BookTitle],B659,orders[TotalSales])</f>
        <v>203.8</v>
      </c>
      <c r="D659">
        <f>COUNTIF(orders[BookTitle],B659)</f>
        <v>1</v>
      </c>
    </row>
    <row r="660" spans="2:4" x14ac:dyDescent="0.3">
      <c r="B660" t="str">
        <v>Never day</v>
      </c>
      <c r="C660" s="24">
        <f>SUMIF(orders[BookTitle],B660,orders[TotalSales])</f>
        <v>506.51</v>
      </c>
      <c r="D660">
        <f>COUNTIF(orders[BookTitle],B660)</f>
        <v>3</v>
      </c>
    </row>
    <row r="661" spans="2:4" x14ac:dyDescent="0.3">
      <c r="B661" t="str">
        <v>New hotel</v>
      </c>
      <c r="C661" s="24">
        <f>SUMIF(orders[BookTitle],B661,orders[TotalSales])</f>
        <v>165.71</v>
      </c>
      <c r="D661">
        <f>COUNTIF(orders[BookTitle],B661)</f>
        <v>4</v>
      </c>
    </row>
    <row r="662" spans="2:4" x14ac:dyDescent="0.3">
      <c r="B662" t="str">
        <v>New they ever long</v>
      </c>
      <c r="C662" s="24">
        <f>SUMIF(orders[BookTitle],B662,orders[TotalSales])</f>
        <v>158.85000000000002</v>
      </c>
      <c r="D662">
        <f>COUNTIF(orders[BookTitle],B662)</f>
        <v>2</v>
      </c>
    </row>
    <row r="663" spans="2:4" x14ac:dyDescent="0.3">
      <c r="B663" t="str">
        <v>News</v>
      </c>
      <c r="C663" s="24">
        <f>SUMIF(orders[BookTitle],B663,orders[TotalSales])</f>
        <v>354.97</v>
      </c>
      <c r="D663">
        <f>COUNTIF(orders[BookTitle],B663)</f>
        <v>3</v>
      </c>
    </row>
    <row r="664" spans="2:4" x14ac:dyDescent="0.3">
      <c r="B664" t="str">
        <v>News air</v>
      </c>
      <c r="C664" s="24">
        <f>SUMIF(orders[BookTitle],B664,orders[TotalSales])</f>
        <v>286.94</v>
      </c>
      <c r="D664">
        <f>COUNTIF(orders[BookTitle],B664)</f>
        <v>2</v>
      </c>
    </row>
    <row r="665" spans="2:4" x14ac:dyDescent="0.3">
      <c r="B665" t="str">
        <v>News better</v>
      </c>
      <c r="C665" s="24">
        <f>SUMIF(orders[BookTitle],B665,orders[TotalSales])</f>
        <v>186</v>
      </c>
      <c r="D665">
        <f>COUNTIF(orders[BookTitle],B665)</f>
        <v>3</v>
      </c>
    </row>
    <row r="666" spans="2:4" x14ac:dyDescent="0.3">
      <c r="B666" t="str">
        <v>Newspaper put key</v>
      </c>
      <c r="C666" s="24">
        <f>SUMIF(orders[BookTitle],B666,orders[TotalSales])</f>
        <v>146.34</v>
      </c>
      <c r="D666">
        <f>COUNTIF(orders[BookTitle],B666)</f>
        <v>1</v>
      </c>
    </row>
    <row r="667" spans="2:4" x14ac:dyDescent="0.3">
      <c r="B667" t="str">
        <v>Next</v>
      </c>
      <c r="C667" s="24">
        <f>SUMIF(orders[BookTitle],B667,orders[TotalSales])</f>
        <v>23.15</v>
      </c>
      <c r="D667">
        <f>COUNTIF(orders[BookTitle],B667)</f>
        <v>2</v>
      </c>
    </row>
    <row r="668" spans="2:4" x14ac:dyDescent="0.3">
      <c r="B668" t="str">
        <v>Next admit</v>
      </c>
      <c r="C668" s="24">
        <f>SUMIF(orders[BookTitle],B668,orders[TotalSales])</f>
        <v>244.72</v>
      </c>
      <c r="D668">
        <f>COUNTIF(orders[BookTitle],B668)</f>
        <v>3</v>
      </c>
    </row>
    <row r="669" spans="2:4" x14ac:dyDescent="0.3">
      <c r="B669" t="str">
        <v>Nice effort surface</v>
      </c>
      <c r="C669" s="24">
        <f>SUMIF(orders[BookTitle],B669,orders[TotalSales])</f>
        <v>899.51</v>
      </c>
      <c r="D669">
        <f>COUNTIF(orders[BookTitle],B669)</f>
        <v>6</v>
      </c>
    </row>
    <row r="670" spans="2:4" x14ac:dyDescent="0.3">
      <c r="B670" t="str">
        <v>Nice nation</v>
      </c>
      <c r="C670" s="24">
        <f>SUMIF(orders[BookTitle],B670,orders[TotalSales])</f>
        <v>674.96</v>
      </c>
      <c r="D670">
        <f>COUNTIF(orders[BookTitle],B670)</f>
        <v>5</v>
      </c>
    </row>
    <row r="671" spans="2:4" x14ac:dyDescent="0.3">
      <c r="B671" t="str">
        <v>Night all</v>
      </c>
      <c r="C671" s="24">
        <f>SUMIF(orders[BookTitle],B671,orders[TotalSales])</f>
        <v>219.79000000000002</v>
      </c>
      <c r="D671">
        <f>COUNTIF(orders[BookTitle],B671)</f>
        <v>3</v>
      </c>
    </row>
    <row r="672" spans="2:4" x14ac:dyDescent="0.3">
      <c r="B672" t="str">
        <v>Night blue little herself</v>
      </c>
      <c r="C672" s="24">
        <f>SUMIF(orders[BookTitle],B672,orders[TotalSales])</f>
        <v>332.32000000000005</v>
      </c>
      <c r="D672">
        <f>COUNTIF(orders[BookTitle],B672)</f>
        <v>2</v>
      </c>
    </row>
    <row r="673" spans="2:4" x14ac:dyDescent="0.3">
      <c r="B673" t="str">
        <v>None push</v>
      </c>
      <c r="C673" s="24">
        <f>SUMIF(orders[BookTitle],B673,orders[TotalSales])</f>
        <v>81.8</v>
      </c>
      <c r="D673">
        <f>COUNTIF(orders[BookTitle],B673)</f>
        <v>1</v>
      </c>
    </row>
    <row r="674" spans="2:4" x14ac:dyDescent="0.3">
      <c r="B674" t="str">
        <v>Nor book</v>
      </c>
      <c r="C674" s="24">
        <f>SUMIF(orders[BookTitle],B674,orders[TotalSales])</f>
        <v>203.74</v>
      </c>
      <c r="D674">
        <f>COUNTIF(orders[BookTitle],B674)</f>
        <v>3</v>
      </c>
    </row>
    <row r="675" spans="2:4" x14ac:dyDescent="0.3">
      <c r="B675" t="str">
        <v>Nor city</v>
      </c>
      <c r="C675" s="24">
        <f>SUMIF(orders[BookTitle],B675,orders[TotalSales])</f>
        <v>567.75</v>
      </c>
      <c r="D675">
        <f>COUNTIF(orders[BookTitle],B675)</f>
        <v>3</v>
      </c>
    </row>
    <row r="676" spans="2:4" x14ac:dyDescent="0.3">
      <c r="B676" t="str">
        <v>Nor speak</v>
      </c>
      <c r="C676" s="24">
        <f>SUMIF(orders[BookTitle],B676,orders[TotalSales])</f>
        <v>16.45</v>
      </c>
      <c r="D676">
        <f>COUNTIF(orders[BookTitle],B676)</f>
        <v>1</v>
      </c>
    </row>
    <row r="677" spans="2:4" x14ac:dyDescent="0.3">
      <c r="B677" t="str">
        <v>Not shoulder</v>
      </c>
      <c r="C677" s="24">
        <f>SUMIF(orders[BookTitle],B677,orders[TotalSales])</f>
        <v>64.44</v>
      </c>
      <c r="D677">
        <f>COUNTIF(orders[BookTitle],B677)</f>
        <v>1</v>
      </c>
    </row>
    <row r="678" spans="2:4" x14ac:dyDescent="0.3">
      <c r="B678" t="str">
        <v>Nothing</v>
      </c>
      <c r="C678" s="24">
        <f>SUMIF(orders[BookTitle],B678,orders[TotalSales])</f>
        <v>169.14</v>
      </c>
      <c r="D678">
        <f>COUNTIF(orders[BookTitle],B678)</f>
        <v>2</v>
      </c>
    </row>
    <row r="679" spans="2:4" x14ac:dyDescent="0.3">
      <c r="B679" t="str">
        <v>Nothing about</v>
      </c>
      <c r="C679" s="24">
        <f>SUMIF(orders[BookTitle],B679,orders[TotalSales])</f>
        <v>71.28</v>
      </c>
      <c r="D679">
        <f>COUNTIF(orders[BookTitle],B679)</f>
        <v>3</v>
      </c>
    </row>
    <row r="680" spans="2:4" x14ac:dyDescent="0.3">
      <c r="B680" t="str">
        <v>Nothing approach image</v>
      </c>
      <c r="C680" s="24">
        <f>SUMIF(orders[BookTitle],B680,orders[TotalSales])</f>
        <v>171.09</v>
      </c>
      <c r="D680">
        <f>COUNTIF(orders[BookTitle],B680)</f>
        <v>3</v>
      </c>
    </row>
    <row r="681" spans="2:4" x14ac:dyDescent="0.3">
      <c r="B681" t="str">
        <v>Nothing show both</v>
      </c>
      <c r="C681" s="24">
        <f>SUMIF(orders[BookTitle],B681,orders[TotalSales])</f>
        <v>64.459999999999994</v>
      </c>
      <c r="D681">
        <f>COUNTIF(orders[BookTitle],B681)</f>
        <v>1</v>
      </c>
    </row>
    <row r="682" spans="2:4" x14ac:dyDescent="0.3">
      <c r="B682" t="str">
        <v>Nothing summer</v>
      </c>
      <c r="C682" s="24">
        <f>SUMIF(orders[BookTitle],B682,orders[TotalSales])</f>
        <v>241.3</v>
      </c>
      <c r="D682">
        <f>COUNTIF(orders[BookTitle],B682)</f>
        <v>1</v>
      </c>
    </row>
    <row r="683" spans="2:4" x14ac:dyDescent="0.3">
      <c r="B683" t="str">
        <v>Notice cell</v>
      </c>
      <c r="C683" s="24">
        <f>SUMIF(orders[BookTitle],B683,orders[TotalSales])</f>
        <v>245.82999999999998</v>
      </c>
      <c r="D683">
        <f>COUNTIF(orders[BookTitle],B683)</f>
        <v>3</v>
      </c>
    </row>
    <row r="684" spans="2:4" x14ac:dyDescent="0.3">
      <c r="B684" t="str">
        <v>Notice Mrs language</v>
      </c>
      <c r="C684" s="24">
        <f>SUMIF(orders[BookTitle],B684,orders[TotalSales])</f>
        <v>261.76</v>
      </c>
      <c r="D684">
        <f>COUNTIF(orders[BookTitle],B684)</f>
        <v>2</v>
      </c>
    </row>
    <row r="685" spans="2:4" x14ac:dyDescent="0.3">
      <c r="B685" t="str">
        <v>Notice sense pass</v>
      </c>
      <c r="C685" s="24">
        <f>SUMIF(orders[BookTitle],B685,orders[TotalSales])</f>
        <v>267.14</v>
      </c>
      <c r="D685">
        <f>COUNTIF(orders[BookTitle],B685)</f>
        <v>5</v>
      </c>
    </row>
    <row r="686" spans="2:4" x14ac:dyDescent="0.3">
      <c r="B686" t="str">
        <v>Now act maybe way</v>
      </c>
      <c r="C686" s="24">
        <f>SUMIF(orders[BookTitle],B686,orders[TotalSales])</f>
        <v>77.680000000000007</v>
      </c>
      <c r="D686">
        <f>COUNTIF(orders[BookTitle],B686)</f>
        <v>2</v>
      </c>
    </row>
    <row r="687" spans="2:4" x14ac:dyDescent="0.3">
      <c r="B687" t="str">
        <v>Now small whole upon</v>
      </c>
      <c r="C687" s="24">
        <f>SUMIF(orders[BookTitle],B687,orders[TotalSales])</f>
        <v>291.32</v>
      </c>
      <c r="D687">
        <f>COUNTIF(orders[BookTitle],B687)</f>
        <v>3</v>
      </c>
    </row>
    <row r="688" spans="2:4" x14ac:dyDescent="0.3">
      <c r="B688" t="str">
        <v>Now thus because</v>
      </c>
      <c r="C688" s="24">
        <f>SUMIF(orders[BookTitle],B688,orders[TotalSales])</f>
        <v>125.55000000000001</v>
      </c>
      <c r="D688">
        <f>COUNTIF(orders[BookTitle],B688)</f>
        <v>3</v>
      </c>
    </row>
    <row r="689" spans="2:4" x14ac:dyDescent="0.3">
      <c r="B689" t="str">
        <v>Number young</v>
      </c>
      <c r="C689" s="24">
        <f>SUMIF(orders[BookTitle],B689,orders[TotalSales])</f>
        <v>113.5</v>
      </c>
      <c r="D689">
        <f>COUNTIF(orders[BookTitle],B689)</f>
        <v>2</v>
      </c>
    </row>
    <row r="690" spans="2:4" x14ac:dyDescent="0.3">
      <c r="B690" t="str">
        <v>Occur type</v>
      </c>
      <c r="C690" s="24">
        <f>SUMIF(orders[BookTitle],B690,orders[TotalSales])</f>
        <v>191.74</v>
      </c>
      <c r="D690">
        <f>COUNTIF(orders[BookTitle],B690)</f>
        <v>2</v>
      </c>
    </row>
    <row r="691" spans="2:4" x14ac:dyDescent="0.3">
      <c r="B691" t="str">
        <v>Of move somebody</v>
      </c>
      <c r="C691" s="24">
        <f>SUMIF(orders[BookTitle],B691,orders[TotalSales])</f>
        <v>208.13</v>
      </c>
      <c r="D691">
        <f>COUNTIF(orders[BookTitle],B691)</f>
        <v>3</v>
      </c>
    </row>
    <row r="692" spans="2:4" x14ac:dyDescent="0.3">
      <c r="B692" t="str">
        <v>Offer fly</v>
      </c>
      <c r="C692" s="24">
        <f>SUMIF(orders[BookTitle],B692,orders[TotalSales])</f>
        <v>86.4</v>
      </c>
      <c r="D692">
        <f>COUNTIF(orders[BookTitle],B692)</f>
        <v>1</v>
      </c>
    </row>
    <row r="693" spans="2:4" x14ac:dyDescent="0.3">
      <c r="B693" t="str">
        <v>Offer say</v>
      </c>
      <c r="C693" s="24">
        <f>SUMIF(orders[BookTitle],B693,orders[TotalSales])</f>
        <v>230.97</v>
      </c>
      <c r="D693">
        <f>COUNTIF(orders[BookTitle],B693)</f>
        <v>2</v>
      </c>
    </row>
    <row r="694" spans="2:4" x14ac:dyDescent="0.3">
      <c r="B694" t="str">
        <v>Office</v>
      </c>
      <c r="C694" s="24">
        <f>SUMIF(orders[BookTitle],B694,orders[TotalSales])</f>
        <v>81</v>
      </c>
      <c r="D694">
        <f>COUNTIF(orders[BookTitle],B694)</f>
        <v>1</v>
      </c>
    </row>
    <row r="695" spans="2:4" x14ac:dyDescent="0.3">
      <c r="B695" t="str">
        <v>Often tend</v>
      </c>
      <c r="C695" s="24">
        <f>SUMIF(orders[BookTitle],B695,orders[TotalSales])</f>
        <v>148.28</v>
      </c>
      <c r="D695">
        <f>COUNTIF(orders[BookTitle],B695)</f>
        <v>3</v>
      </c>
    </row>
    <row r="696" spans="2:4" x14ac:dyDescent="0.3">
      <c r="B696" t="str">
        <v>Oil size up</v>
      </c>
      <c r="C696" s="24">
        <f>SUMIF(orders[BookTitle],B696,orders[TotalSales])</f>
        <v>711.53</v>
      </c>
      <c r="D696">
        <f>COUNTIF(orders[BookTitle],B696)</f>
        <v>4</v>
      </c>
    </row>
    <row r="697" spans="2:4" x14ac:dyDescent="0.3">
      <c r="B697" t="str">
        <v>Ok American probably</v>
      </c>
      <c r="C697" s="24">
        <f>SUMIF(orders[BookTitle],B697,orders[TotalSales])</f>
        <v>129.86000000000001</v>
      </c>
      <c r="D697">
        <f>COUNTIF(orders[BookTitle],B697)</f>
        <v>3</v>
      </c>
    </row>
    <row r="698" spans="2:4" x14ac:dyDescent="0.3">
      <c r="B698" t="str">
        <v>Old billion research</v>
      </c>
      <c r="C698" s="24">
        <f>SUMIF(orders[BookTitle],B698,orders[TotalSales])</f>
        <v>311.14</v>
      </c>
      <c r="D698">
        <f>COUNTIF(orders[BookTitle],B698)</f>
        <v>2</v>
      </c>
    </row>
    <row r="699" spans="2:4" x14ac:dyDescent="0.3">
      <c r="B699" t="str">
        <v>Open large difficult summer</v>
      </c>
      <c r="C699" s="24">
        <f>SUMIF(orders[BookTitle],B699,orders[TotalSales])</f>
        <v>206.54</v>
      </c>
      <c r="D699">
        <f>COUNTIF(orders[BookTitle],B699)</f>
        <v>4</v>
      </c>
    </row>
    <row r="700" spans="2:4" x14ac:dyDescent="0.3">
      <c r="B700" t="str">
        <v>Option</v>
      </c>
      <c r="C700" s="24">
        <f>SUMIF(orders[BookTitle],B700,orders[TotalSales])</f>
        <v>54.06</v>
      </c>
      <c r="D700">
        <f>COUNTIF(orders[BookTitle],B700)</f>
        <v>2</v>
      </c>
    </row>
    <row r="701" spans="2:4" x14ac:dyDescent="0.3">
      <c r="B701" t="str">
        <v>Option loss</v>
      </c>
      <c r="C701" s="24">
        <f>SUMIF(orders[BookTitle],B701,orders[TotalSales])</f>
        <v>253.48</v>
      </c>
      <c r="D701">
        <f>COUNTIF(orders[BookTitle],B701)</f>
        <v>2</v>
      </c>
    </row>
    <row r="702" spans="2:4" x14ac:dyDescent="0.3">
      <c r="B702" t="str">
        <v>Or</v>
      </c>
      <c r="C702" s="24">
        <f>SUMIF(orders[BookTitle],B702,orders[TotalSales])</f>
        <v>262.07</v>
      </c>
      <c r="D702">
        <f>COUNTIF(orders[BookTitle],B702)</f>
        <v>2</v>
      </c>
    </row>
    <row r="703" spans="2:4" x14ac:dyDescent="0.3">
      <c r="B703" t="str">
        <v>Or already along</v>
      </c>
      <c r="C703" s="24">
        <f>SUMIF(orders[BookTitle],B703,orders[TotalSales])</f>
        <v>116.55000000000001</v>
      </c>
      <c r="D703">
        <f>COUNTIF(orders[BookTitle],B703)</f>
        <v>2</v>
      </c>
    </row>
    <row r="704" spans="2:4" x14ac:dyDescent="0.3">
      <c r="B704" t="str">
        <v>Or environmental</v>
      </c>
      <c r="C704" s="24">
        <f>SUMIF(orders[BookTitle],B704,orders[TotalSales])</f>
        <v>247.45999999999998</v>
      </c>
      <c r="D704">
        <f>COUNTIF(orders[BookTitle],B704)</f>
        <v>2</v>
      </c>
    </row>
    <row r="705" spans="2:4" x14ac:dyDescent="0.3">
      <c r="B705" t="str">
        <v>Or prevent agreement</v>
      </c>
      <c r="C705" s="24">
        <f>SUMIF(orders[BookTitle],B705,orders[TotalSales])</f>
        <v>96.45</v>
      </c>
      <c r="D705">
        <f>COUNTIF(orders[BookTitle],B705)</f>
        <v>1</v>
      </c>
    </row>
    <row r="706" spans="2:4" x14ac:dyDescent="0.3">
      <c r="B706" t="str">
        <v>Or top</v>
      </c>
      <c r="C706" s="24">
        <f>SUMIF(orders[BookTitle],B706,orders[TotalSales])</f>
        <v>265.41999999999996</v>
      </c>
      <c r="D706">
        <f>COUNTIF(orders[BookTitle],B706)</f>
        <v>4</v>
      </c>
    </row>
    <row r="707" spans="2:4" x14ac:dyDescent="0.3">
      <c r="B707" t="str">
        <v>Order</v>
      </c>
      <c r="C707" s="24">
        <f>SUMIF(orders[BookTitle],B707,orders[TotalSales])</f>
        <v>87.06</v>
      </c>
      <c r="D707">
        <f>COUNTIF(orders[BookTitle],B707)</f>
        <v>2</v>
      </c>
    </row>
    <row r="708" spans="2:4" x14ac:dyDescent="0.3">
      <c r="B708" t="str">
        <v>Organization himself play whole</v>
      </c>
      <c r="C708" s="24">
        <f>SUMIF(orders[BookTitle],B708,orders[TotalSales])</f>
        <v>39.659999999999997</v>
      </c>
      <c r="D708">
        <f>COUNTIF(orders[BookTitle],B708)</f>
        <v>3</v>
      </c>
    </row>
    <row r="709" spans="2:4" x14ac:dyDescent="0.3">
      <c r="B709" t="str">
        <v>Other edge radio</v>
      </c>
      <c r="C709" s="24">
        <f>SUMIF(orders[BookTitle],B709,orders[TotalSales])</f>
        <v>102.58</v>
      </c>
      <c r="D709">
        <f>COUNTIF(orders[BookTitle],B709)</f>
        <v>2</v>
      </c>
    </row>
    <row r="710" spans="2:4" x14ac:dyDescent="0.3">
      <c r="B710" t="str">
        <v>Others series lay</v>
      </c>
      <c r="C710" s="24">
        <f>SUMIF(orders[BookTitle],B710,orders[TotalSales])</f>
        <v>27.75</v>
      </c>
      <c r="D710">
        <f>COUNTIF(orders[BookTitle],B710)</f>
        <v>1</v>
      </c>
    </row>
    <row r="711" spans="2:4" x14ac:dyDescent="0.3">
      <c r="B711" t="str">
        <v>Our could reality</v>
      </c>
      <c r="C711" s="24">
        <f>SUMIF(orders[BookTitle],B711,orders[TotalSales])</f>
        <v>191</v>
      </c>
      <c r="D711">
        <f>COUNTIF(orders[BookTitle],B711)</f>
        <v>2</v>
      </c>
    </row>
    <row r="712" spans="2:4" x14ac:dyDescent="0.3">
      <c r="B712" t="str">
        <v>Our deal record</v>
      </c>
      <c r="C712" s="24">
        <f>SUMIF(orders[BookTitle],B712,orders[TotalSales])</f>
        <v>773.51</v>
      </c>
      <c r="D712">
        <f>COUNTIF(orders[BookTitle],B712)</f>
        <v>4</v>
      </c>
    </row>
    <row r="713" spans="2:4" x14ac:dyDescent="0.3">
      <c r="B713" t="str">
        <v>Our do</v>
      </c>
      <c r="C713" s="24">
        <f>SUMIF(orders[BookTitle],B713,orders[TotalSales])</f>
        <v>62.52</v>
      </c>
      <c r="D713">
        <f>COUNTIF(orders[BookTitle],B713)</f>
        <v>2</v>
      </c>
    </row>
    <row r="714" spans="2:4" x14ac:dyDescent="0.3">
      <c r="B714" t="str">
        <v>Out agree spend</v>
      </c>
      <c r="C714" s="24">
        <f>SUMIF(orders[BookTitle],B714,orders[TotalSales])</f>
        <v>60.76</v>
      </c>
      <c r="D714">
        <f>COUNTIF(orders[BookTitle],B714)</f>
        <v>1</v>
      </c>
    </row>
    <row r="715" spans="2:4" x14ac:dyDescent="0.3">
      <c r="B715" t="str">
        <v>Outside want beyond</v>
      </c>
      <c r="C715" s="24">
        <f>SUMIF(orders[BookTitle],B715,orders[TotalSales])</f>
        <v>49.81</v>
      </c>
      <c r="D715">
        <f>COUNTIF(orders[BookTitle],B715)</f>
        <v>1</v>
      </c>
    </row>
    <row r="716" spans="2:4" x14ac:dyDescent="0.3">
      <c r="B716" t="str">
        <v>Over pick</v>
      </c>
      <c r="C716" s="24">
        <f>SUMIF(orders[BookTitle],B716,orders[TotalSales])</f>
        <v>144.6</v>
      </c>
      <c r="D716">
        <f>COUNTIF(orders[BookTitle],B716)</f>
        <v>2</v>
      </c>
    </row>
    <row r="717" spans="2:4" x14ac:dyDescent="0.3">
      <c r="B717" t="str">
        <v>Own today</v>
      </c>
      <c r="C717" s="24">
        <f>SUMIF(orders[BookTitle],B717,orders[TotalSales])</f>
        <v>25.5</v>
      </c>
      <c r="D717">
        <f>COUNTIF(orders[BookTitle],B717)</f>
        <v>2</v>
      </c>
    </row>
    <row r="718" spans="2:4" x14ac:dyDescent="0.3">
      <c r="B718" t="str">
        <v>Page</v>
      </c>
      <c r="C718" s="24">
        <f>SUMIF(orders[BookTitle],B718,orders[TotalSales])</f>
        <v>196.14</v>
      </c>
      <c r="D718">
        <f>COUNTIF(orders[BookTitle],B718)</f>
        <v>2</v>
      </c>
    </row>
    <row r="719" spans="2:4" x14ac:dyDescent="0.3">
      <c r="B719" t="str">
        <v>Page data ahead suggest</v>
      </c>
      <c r="C719" s="24">
        <f>SUMIF(orders[BookTitle],B719,orders[TotalSales])</f>
        <v>322.14</v>
      </c>
      <c r="D719">
        <f>COUNTIF(orders[BookTitle],B719)</f>
        <v>3</v>
      </c>
    </row>
    <row r="720" spans="2:4" x14ac:dyDescent="0.3">
      <c r="B720" t="str">
        <v>Page method strategy</v>
      </c>
      <c r="C720" s="24">
        <f>SUMIF(orders[BookTitle],B720,orders[TotalSales])</f>
        <v>195.28</v>
      </c>
      <c r="D720">
        <f>COUNTIF(orders[BookTitle],B720)</f>
        <v>3</v>
      </c>
    </row>
    <row r="721" spans="2:4" x14ac:dyDescent="0.3">
      <c r="B721" t="str">
        <v>Painting vote</v>
      </c>
      <c r="C721" s="24">
        <f>SUMIF(orders[BookTitle],B721,orders[TotalSales])</f>
        <v>402.95</v>
      </c>
      <c r="D721">
        <f>COUNTIF(orders[BookTitle],B721)</f>
        <v>3</v>
      </c>
    </row>
    <row r="722" spans="2:4" x14ac:dyDescent="0.3">
      <c r="B722" t="str">
        <v>Painting yard</v>
      </c>
      <c r="C722" s="24">
        <f>SUMIF(orders[BookTitle],B722,orders[TotalSales])</f>
        <v>383.89</v>
      </c>
      <c r="D722">
        <f>COUNTIF(orders[BookTitle],B722)</f>
        <v>3</v>
      </c>
    </row>
    <row r="723" spans="2:4" x14ac:dyDescent="0.3">
      <c r="B723" t="str">
        <v>Parent eat skill</v>
      </c>
      <c r="C723" s="24">
        <f>SUMIF(orders[BookTitle],B723,orders[TotalSales])</f>
        <v>217.03000000000003</v>
      </c>
      <c r="D723">
        <f>COUNTIF(orders[BookTitle],B723)</f>
        <v>2</v>
      </c>
    </row>
    <row r="724" spans="2:4" x14ac:dyDescent="0.3">
      <c r="B724" t="str">
        <v>Part attorney</v>
      </c>
      <c r="C724" s="24">
        <f>SUMIF(orders[BookTitle],B724,orders[TotalSales])</f>
        <v>896.82</v>
      </c>
      <c r="D724">
        <f>COUNTIF(orders[BookTitle],B724)</f>
        <v>5</v>
      </c>
    </row>
    <row r="725" spans="2:4" x14ac:dyDescent="0.3">
      <c r="B725" t="str">
        <v>Part black</v>
      </c>
      <c r="C725" s="24">
        <f>SUMIF(orders[BookTitle],B725,orders[TotalSales])</f>
        <v>138.52000000000001</v>
      </c>
      <c r="D725">
        <f>COUNTIF(orders[BookTitle],B725)</f>
        <v>3</v>
      </c>
    </row>
    <row r="726" spans="2:4" x14ac:dyDescent="0.3">
      <c r="B726" t="str">
        <v>Part social</v>
      </c>
      <c r="C726" s="24">
        <f>SUMIF(orders[BookTitle],B726,orders[TotalSales])</f>
        <v>116.75999999999999</v>
      </c>
      <c r="D726">
        <f>COUNTIF(orders[BookTitle],B726)</f>
        <v>2</v>
      </c>
    </row>
    <row r="727" spans="2:4" x14ac:dyDescent="0.3">
      <c r="B727" t="str">
        <v>Part until</v>
      </c>
      <c r="C727" s="24">
        <f>SUMIF(orders[BookTitle],B727,orders[TotalSales])</f>
        <v>222.24</v>
      </c>
      <c r="D727">
        <f>COUNTIF(orders[BookTitle],B727)</f>
        <v>3</v>
      </c>
    </row>
    <row r="728" spans="2:4" x14ac:dyDescent="0.3">
      <c r="B728" t="str">
        <v>Participant development great much</v>
      </c>
      <c r="C728" s="24">
        <f>SUMIF(orders[BookTitle],B728,orders[TotalSales])</f>
        <v>49.08</v>
      </c>
      <c r="D728">
        <f>COUNTIF(orders[BookTitle],B728)</f>
        <v>2</v>
      </c>
    </row>
    <row r="729" spans="2:4" x14ac:dyDescent="0.3">
      <c r="B729" t="str">
        <v>Particular trouble soon</v>
      </c>
      <c r="C729" s="24">
        <f>SUMIF(orders[BookTitle],B729,orders[TotalSales])</f>
        <v>708.16</v>
      </c>
      <c r="D729">
        <f>COUNTIF(orders[BookTitle],B729)</f>
        <v>4</v>
      </c>
    </row>
    <row r="730" spans="2:4" x14ac:dyDescent="0.3">
      <c r="B730" t="str">
        <v>Particularly fast day</v>
      </c>
      <c r="C730" s="24">
        <f>SUMIF(orders[BookTitle],B730,orders[TotalSales])</f>
        <v>222.2</v>
      </c>
      <c r="D730">
        <f>COUNTIF(orders[BookTitle],B730)</f>
        <v>3</v>
      </c>
    </row>
    <row r="731" spans="2:4" x14ac:dyDescent="0.3">
      <c r="B731" t="str">
        <v>Partner another</v>
      </c>
      <c r="C731" s="24">
        <f>SUMIF(orders[BookTitle],B731,orders[TotalSales])</f>
        <v>30.11</v>
      </c>
      <c r="D731">
        <f>COUNTIF(orders[BookTitle],B731)</f>
        <v>1</v>
      </c>
    </row>
    <row r="732" spans="2:4" x14ac:dyDescent="0.3">
      <c r="B732" t="str">
        <v>Partner community</v>
      </c>
      <c r="C732" s="24">
        <f>SUMIF(orders[BookTitle],B732,orders[TotalSales])</f>
        <v>33.200000000000003</v>
      </c>
      <c r="D732">
        <f>COUNTIF(orders[BookTitle],B732)</f>
        <v>1</v>
      </c>
    </row>
    <row r="733" spans="2:4" x14ac:dyDescent="0.3">
      <c r="B733" t="str">
        <v>Partner we guess record</v>
      </c>
      <c r="C733" s="24">
        <f>SUMIF(orders[BookTitle],B733,orders[TotalSales])</f>
        <v>233.51999999999998</v>
      </c>
      <c r="D733">
        <f>COUNTIF(orders[BookTitle],B733)</f>
        <v>2</v>
      </c>
    </row>
    <row r="734" spans="2:4" x14ac:dyDescent="0.3">
      <c r="B734" t="str">
        <v>Party budget let month</v>
      </c>
      <c r="C734" s="24">
        <f>SUMIF(orders[BookTitle],B734,orders[TotalSales])</f>
        <v>114.65</v>
      </c>
      <c r="D734">
        <f>COUNTIF(orders[BookTitle],B734)</f>
        <v>2</v>
      </c>
    </row>
    <row r="735" spans="2:4" x14ac:dyDescent="0.3">
      <c r="B735" t="str">
        <v>Party computer base</v>
      </c>
      <c r="C735" s="24">
        <f>SUMIF(orders[BookTitle],B735,orders[TotalSales])</f>
        <v>92.3</v>
      </c>
      <c r="D735">
        <f>COUNTIF(orders[BookTitle],B735)</f>
        <v>2</v>
      </c>
    </row>
    <row r="736" spans="2:4" x14ac:dyDescent="0.3">
      <c r="B736" t="str">
        <v>Past try American</v>
      </c>
      <c r="C736" s="24">
        <f>SUMIF(orders[BookTitle],B736,orders[TotalSales])</f>
        <v>79.72</v>
      </c>
      <c r="D736">
        <f>COUNTIF(orders[BookTitle],B736)</f>
        <v>2</v>
      </c>
    </row>
    <row r="737" spans="2:4" x14ac:dyDescent="0.3">
      <c r="B737" t="str">
        <v>Pay ahead few magazine</v>
      </c>
      <c r="C737" s="24">
        <f>SUMIF(orders[BookTitle],B737,orders[TotalSales])</f>
        <v>431.53</v>
      </c>
      <c r="D737">
        <f>COUNTIF(orders[BookTitle],B737)</f>
        <v>4</v>
      </c>
    </row>
    <row r="738" spans="2:4" x14ac:dyDescent="0.3">
      <c r="B738" t="str">
        <v>Peace</v>
      </c>
      <c r="C738" s="24">
        <f>SUMIF(orders[BookTitle],B738,orders[TotalSales])</f>
        <v>273.44</v>
      </c>
      <c r="D738">
        <f>COUNTIF(orders[BookTitle],B738)</f>
        <v>3</v>
      </c>
    </row>
    <row r="739" spans="2:4" x14ac:dyDescent="0.3">
      <c r="B739" t="str">
        <v>Peace collection theory</v>
      </c>
      <c r="C739" s="24">
        <f>SUMIF(orders[BookTitle],B739,orders[TotalSales])</f>
        <v>333.95</v>
      </c>
      <c r="D739">
        <f>COUNTIF(orders[BookTitle],B739)</f>
        <v>2</v>
      </c>
    </row>
    <row r="740" spans="2:4" x14ac:dyDescent="0.3">
      <c r="B740" t="str">
        <v>Peace least find</v>
      </c>
      <c r="C740" s="24">
        <f>SUMIF(orders[BookTitle],B740,orders[TotalSales])</f>
        <v>226.84</v>
      </c>
      <c r="D740">
        <f>COUNTIF(orders[BookTitle],B740)</f>
        <v>3</v>
      </c>
    </row>
    <row r="741" spans="2:4" x14ac:dyDescent="0.3">
      <c r="B741" t="str">
        <v>People instead thousand</v>
      </c>
      <c r="C741" s="24">
        <f>SUMIF(orders[BookTitle],B741,orders[TotalSales])</f>
        <v>255.35</v>
      </c>
      <c r="D741">
        <f>COUNTIF(orders[BookTitle],B741)</f>
        <v>3</v>
      </c>
    </row>
    <row r="742" spans="2:4" x14ac:dyDescent="0.3">
      <c r="B742" t="str">
        <v>People scientist</v>
      </c>
      <c r="C742" s="24">
        <f>SUMIF(orders[BookTitle],B742,orders[TotalSales])</f>
        <v>65.38</v>
      </c>
      <c r="D742">
        <f>COUNTIF(orders[BookTitle],B742)</f>
        <v>1</v>
      </c>
    </row>
    <row r="743" spans="2:4" x14ac:dyDescent="0.3">
      <c r="B743" t="str">
        <v>Per course my</v>
      </c>
      <c r="C743" s="24">
        <f>SUMIF(orders[BookTitle],B743,orders[TotalSales])</f>
        <v>84.63</v>
      </c>
      <c r="D743">
        <f>COUNTIF(orders[BookTitle],B743)</f>
        <v>1</v>
      </c>
    </row>
    <row r="744" spans="2:4" x14ac:dyDescent="0.3">
      <c r="B744" t="str">
        <v>Per executive let</v>
      </c>
      <c r="C744" s="24">
        <f>SUMIF(orders[BookTitle],B744,orders[TotalSales])</f>
        <v>199.34</v>
      </c>
      <c r="D744">
        <f>COUNTIF(orders[BookTitle],B744)</f>
        <v>3</v>
      </c>
    </row>
    <row r="745" spans="2:4" x14ac:dyDescent="0.3">
      <c r="B745" t="str">
        <v>Per occur speech</v>
      </c>
      <c r="C745" s="24">
        <f>SUMIF(orders[BookTitle],B745,orders[TotalSales])</f>
        <v>342.92999999999995</v>
      </c>
      <c r="D745">
        <f>COUNTIF(orders[BookTitle],B745)</f>
        <v>3</v>
      </c>
    </row>
    <row r="746" spans="2:4" x14ac:dyDescent="0.3">
      <c r="B746" t="str">
        <v>Perform degree</v>
      </c>
      <c r="C746" s="24">
        <f>SUMIF(orders[BookTitle],B746,orders[TotalSales])</f>
        <v>77.710000000000008</v>
      </c>
      <c r="D746">
        <f>COUNTIF(orders[BookTitle],B746)</f>
        <v>3</v>
      </c>
    </row>
    <row r="747" spans="2:4" x14ac:dyDescent="0.3">
      <c r="B747" t="str">
        <v>Perform wait wait</v>
      </c>
      <c r="C747" s="24">
        <f>SUMIF(orders[BookTitle],B747,orders[TotalSales])</f>
        <v>175.31</v>
      </c>
      <c r="D747">
        <f>COUNTIF(orders[BookTitle],B747)</f>
        <v>2</v>
      </c>
    </row>
    <row r="748" spans="2:4" x14ac:dyDescent="0.3">
      <c r="B748" t="str">
        <v>Performance performance continue</v>
      </c>
      <c r="C748" s="24">
        <f>SUMIF(orders[BookTitle],B748,orders[TotalSales])</f>
        <v>97.259999999999991</v>
      </c>
      <c r="D748">
        <f>COUNTIF(orders[BookTitle],B748)</f>
        <v>3</v>
      </c>
    </row>
    <row r="749" spans="2:4" x14ac:dyDescent="0.3">
      <c r="B749" t="str">
        <v>Performance which</v>
      </c>
      <c r="C749" s="24">
        <f>SUMIF(orders[BookTitle],B749,orders[TotalSales])</f>
        <v>163.43</v>
      </c>
      <c r="D749">
        <f>COUNTIF(orders[BookTitle],B749)</f>
        <v>3</v>
      </c>
    </row>
    <row r="750" spans="2:4" x14ac:dyDescent="0.3">
      <c r="B750" t="str">
        <v>Perhaps low economy page</v>
      </c>
      <c r="C750" s="24">
        <f>SUMIF(orders[BookTitle],B750,orders[TotalSales])</f>
        <v>242.11</v>
      </c>
      <c r="D750">
        <f>COUNTIF(orders[BookTitle],B750)</f>
        <v>4</v>
      </c>
    </row>
    <row r="751" spans="2:4" x14ac:dyDescent="0.3">
      <c r="B751" t="str">
        <v>Perhaps seek</v>
      </c>
      <c r="C751" s="24">
        <f>SUMIF(orders[BookTitle],B751,orders[TotalSales])</f>
        <v>184.22</v>
      </c>
      <c r="D751">
        <f>COUNTIF(orders[BookTitle],B751)</f>
        <v>3</v>
      </c>
    </row>
    <row r="752" spans="2:4" x14ac:dyDescent="0.3">
      <c r="B752" t="str">
        <v>Person near</v>
      </c>
      <c r="C752" s="24">
        <f>SUMIF(orders[BookTitle],B752,orders[TotalSales])</f>
        <v>105.42999999999999</v>
      </c>
      <c r="D752">
        <f>COUNTIF(orders[BookTitle],B752)</f>
        <v>3</v>
      </c>
    </row>
    <row r="753" spans="2:4" x14ac:dyDescent="0.3">
      <c r="B753" t="str">
        <v>Person very always</v>
      </c>
      <c r="C753" s="24">
        <f>SUMIF(orders[BookTitle],B753,orders[TotalSales])</f>
        <v>393.63</v>
      </c>
      <c r="D753">
        <f>COUNTIF(orders[BookTitle],B753)</f>
        <v>2</v>
      </c>
    </row>
    <row r="754" spans="2:4" x14ac:dyDescent="0.3">
      <c r="B754" t="str">
        <v>Personal</v>
      </c>
      <c r="C754" s="24">
        <f>SUMIF(orders[BookTitle],B754,orders[TotalSales])</f>
        <v>83.47999999999999</v>
      </c>
      <c r="D754">
        <f>COUNTIF(orders[BookTitle],B754)</f>
        <v>2</v>
      </c>
    </row>
    <row r="755" spans="2:4" x14ac:dyDescent="0.3">
      <c r="B755" t="str">
        <v>Personal safe summer</v>
      </c>
      <c r="C755" s="24">
        <f>SUMIF(orders[BookTitle],B755,orders[TotalSales])</f>
        <v>50.55</v>
      </c>
      <c r="D755">
        <f>COUNTIF(orders[BookTitle],B755)</f>
        <v>2</v>
      </c>
    </row>
    <row r="756" spans="2:4" x14ac:dyDescent="0.3">
      <c r="B756" t="str">
        <v>Phone</v>
      </c>
      <c r="C756" s="24">
        <f>SUMIF(orders[BookTitle],B756,orders[TotalSales])</f>
        <v>85.4</v>
      </c>
      <c r="D756">
        <f>COUNTIF(orders[BookTitle],B756)</f>
        <v>1</v>
      </c>
    </row>
    <row r="757" spans="2:4" x14ac:dyDescent="0.3">
      <c r="B757" t="str">
        <v>Phone move base</v>
      </c>
      <c r="C757" s="24">
        <f>SUMIF(orders[BookTitle],B757,orders[TotalSales])</f>
        <v>79.62</v>
      </c>
      <c r="D757">
        <f>COUNTIF(orders[BookTitle],B757)</f>
        <v>4</v>
      </c>
    </row>
    <row r="758" spans="2:4" x14ac:dyDescent="0.3">
      <c r="B758" t="str">
        <v>Physical prove</v>
      </c>
      <c r="C758" s="24">
        <f>SUMIF(orders[BookTitle],B758,orders[TotalSales])</f>
        <v>97.08</v>
      </c>
      <c r="D758">
        <f>COUNTIF(orders[BookTitle],B758)</f>
        <v>2</v>
      </c>
    </row>
    <row r="759" spans="2:4" x14ac:dyDescent="0.3">
      <c r="B759" t="str">
        <v>Picture event place four</v>
      </c>
      <c r="C759" s="24">
        <f>SUMIF(orders[BookTitle],B759,orders[TotalSales])</f>
        <v>192.57</v>
      </c>
      <c r="D759">
        <f>COUNTIF(orders[BookTitle],B759)</f>
        <v>3</v>
      </c>
    </row>
    <row r="760" spans="2:4" x14ac:dyDescent="0.3">
      <c r="B760" t="str">
        <v>Picture particularly season together</v>
      </c>
      <c r="C760" s="24">
        <f>SUMIF(orders[BookTitle],B760,orders[TotalSales])</f>
        <v>19.05</v>
      </c>
      <c r="D760">
        <f>COUNTIF(orders[BookTitle],B760)</f>
        <v>1</v>
      </c>
    </row>
    <row r="761" spans="2:4" x14ac:dyDescent="0.3">
      <c r="B761" t="str">
        <v>Piece choice</v>
      </c>
      <c r="C761" s="24">
        <f>SUMIF(orders[BookTitle],B761,orders[TotalSales])</f>
        <v>237.3</v>
      </c>
      <c r="D761">
        <f>COUNTIF(orders[BookTitle],B761)</f>
        <v>4</v>
      </c>
    </row>
    <row r="762" spans="2:4" x14ac:dyDescent="0.3">
      <c r="B762" t="str">
        <v>Piece protect</v>
      </c>
      <c r="C762" s="24">
        <f>SUMIF(orders[BookTitle],B762,orders[TotalSales])</f>
        <v>592.29999999999995</v>
      </c>
      <c r="D762">
        <f>COUNTIF(orders[BookTitle],B762)</f>
        <v>4</v>
      </c>
    </row>
    <row r="763" spans="2:4" x14ac:dyDescent="0.3">
      <c r="B763" t="str">
        <v>Piece thought during fly</v>
      </c>
      <c r="C763" s="24">
        <f>SUMIF(orders[BookTitle],B763,orders[TotalSales])</f>
        <v>385.5</v>
      </c>
      <c r="D763">
        <f>COUNTIF(orders[BookTitle],B763)</f>
        <v>3</v>
      </c>
    </row>
    <row r="764" spans="2:4" x14ac:dyDescent="0.3">
      <c r="B764" t="str">
        <v>Plant ago</v>
      </c>
      <c r="C764" s="24">
        <f>SUMIF(orders[BookTitle],B764,orders[TotalSales])</f>
        <v>227.71</v>
      </c>
      <c r="D764">
        <f>COUNTIF(orders[BookTitle],B764)</f>
        <v>3</v>
      </c>
    </row>
    <row r="765" spans="2:4" x14ac:dyDescent="0.3">
      <c r="B765" t="str">
        <v>Player happen</v>
      </c>
      <c r="C765" s="24">
        <f>SUMIF(orders[BookTitle],B765,orders[TotalSales])</f>
        <v>541.51</v>
      </c>
      <c r="D765">
        <f>COUNTIF(orders[BookTitle],B765)</f>
        <v>3</v>
      </c>
    </row>
    <row r="766" spans="2:4" x14ac:dyDescent="0.3">
      <c r="B766" t="str">
        <v>Player send</v>
      </c>
      <c r="C766" s="24">
        <f>SUMIF(orders[BookTitle],B766,orders[TotalSales])</f>
        <v>149.63999999999999</v>
      </c>
      <c r="D766">
        <f>COUNTIF(orders[BookTitle],B766)</f>
        <v>4</v>
      </c>
    </row>
    <row r="767" spans="2:4" x14ac:dyDescent="0.3">
      <c r="B767" t="str">
        <v>Pm then</v>
      </c>
      <c r="C767" s="24">
        <f>SUMIF(orders[BookTitle],B767,orders[TotalSales])</f>
        <v>132.80000000000001</v>
      </c>
      <c r="D767">
        <f>COUNTIF(orders[BookTitle],B767)</f>
        <v>2</v>
      </c>
    </row>
    <row r="768" spans="2:4" x14ac:dyDescent="0.3">
      <c r="B768" t="str">
        <v>Police include dream</v>
      </c>
      <c r="C768" s="24">
        <f>SUMIF(orders[BookTitle],B768,orders[TotalSales])</f>
        <v>938.91000000000008</v>
      </c>
      <c r="D768">
        <f>COUNTIF(orders[BookTitle],B768)</f>
        <v>5</v>
      </c>
    </row>
    <row r="769" spans="2:4" x14ac:dyDescent="0.3">
      <c r="B769" t="str">
        <v>Policy turn</v>
      </c>
      <c r="C769" s="24">
        <f>SUMIF(orders[BookTitle],B769,orders[TotalSales])</f>
        <v>243.17000000000002</v>
      </c>
      <c r="D769">
        <f>COUNTIF(orders[BookTitle],B769)</f>
        <v>2</v>
      </c>
    </row>
    <row r="770" spans="2:4" x14ac:dyDescent="0.3">
      <c r="B770" t="str">
        <v>Political threat</v>
      </c>
      <c r="C770" s="24">
        <f>SUMIF(orders[BookTitle],B770,orders[TotalSales])</f>
        <v>254.45</v>
      </c>
      <c r="D770">
        <f>COUNTIF(orders[BookTitle],B770)</f>
        <v>3</v>
      </c>
    </row>
    <row r="771" spans="2:4" x14ac:dyDescent="0.3">
      <c r="B771" t="str">
        <v>Poor film measure</v>
      </c>
      <c r="C771" s="24">
        <f>SUMIF(orders[BookTitle],B771,orders[TotalSales])</f>
        <v>76.760000000000005</v>
      </c>
      <c r="D771">
        <f>COUNTIF(orders[BookTitle],B771)</f>
        <v>1</v>
      </c>
    </row>
    <row r="772" spans="2:4" x14ac:dyDescent="0.3">
      <c r="B772" t="str">
        <v>Poor western market</v>
      </c>
      <c r="C772" s="24">
        <f>SUMIF(orders[BookTitle],B772,orders[TotalSales])</f>
        <v>76.64</v>
      </c>
      <c r="D772">
        <f>COUNTIF(orders[BookTitle],B772)</f>
        <v>1</v>
      </c>
    </row>
    <row r="773" spans="2:4" x14ac:dyDescent="0.3">
      <c r="B773" t="str">
        <v>Population reflect issue father</v>
      </c>
      <c r="C773" s="24">
        <f>SUMIF(orders[BookTitle],B773,orders[TotalSales])</f>
        <v>16.47</v>
      </c>
      <c r="D773">
        <f>COUNTIF(orders[BookTitle],B773)</f>
        <v>1</v>
      </c>
    </row>
    <row r="774" spans="2:4" x14ac:dyDescent="0.3">
      <c r="B774" t="str">
        <v>Position clear question</v>
      </c>
      <c r="C774" s="24">
        <f>SUMIF(orders[BookTitle],B774,orders[TotalSales])</f>
        <v>109.34</v>
      </c>
      <c r="D774">
        <f>COUNTIF(orders[BookTitle],B774)</f>
        <v>2</v>
      </c>
    </row>
    <row r="775" spans="2:4" x14ac:dyDescent="0.3">
      <c r="B775" t="str">
        <v>Positive about</v>
      </c>
      <c r="C775" s="24">
        <f>SUMIF(orders[BookTitle],B775,orders[TotalSales])</f>
        <v>214.4</v>
      </c>
      <c r="D775">
        <f>COUNTIF(orders[BookTitle],B775)</f>
        <v>2</v>
      </c>
    </row>
    <row r="776" spans="2:4" x14ac:dyDescent="0.3">
      <c r="B776" t="str">
        <v>Positive near</v>
      </c>
      <c r="C776" s="24">
        <f>SUMIF(orders[BookTitle],B776,orders[TotalSales])</f>
        <v>366.65</v>
      </c>
      <c r="D776">
        <f>COUNTIF(orders[BookTitle],B776)</f>
        <v>2</v>
      </c>
    </row>
    <row r="777" spans="2:4" x14ac:dyDescent="0.3">
      <c r="B777" t="str">
        <v>Positive way</v>
      </c>
      <c r="C777" s="24">
        <f>SUMIF(orders[BookTitle],B777,orders[TotalSales])</f>
        <v>264.74</v>
      </c>
      <c r="D777">
        <f>COUNTIF(orders[BookTitle],B777)</f>
        <v>2</v>
      </c>
    </row>
    <row r="778" spans="2:4" x14ac:dyDescent="0.3">
      <c r="B778" t="str">
        <v>Power on town</v>
      </c>
      <c r="C778" s="24">
        <f>SUMIF(orders[BookTitle],B778,orders[TotalSales])</f>
        <v>120.03</v>
      </c>
      <c r="D778">
        <f>COUNTIF(orders[BookTitle],B778)</f>
        <v>2</v>
      </c>
    </row>
    <row r="779" spans="2:4" x14ac:dyDescent="0.3">
      <c r="B779" t="str">
        <v>Power second everybody</v>
      </c>
      <c r="C779" s="24">
        <f>SUMIF(orders[BookTitle],B779,orders[TotalSales])</f>
        <v>68.430000000000007</v>
      </c>
      <c r="D779">
        <f>COUNTIF(orders[BookTitle],B779)</f>
        <v>2</v>
      </c>
    </row>
    <row r="780" spans="2:4" x14ac:dyDescent="0.3">
      <c r="B780" t="str">
        <v>Power until source worker</v>
      </c>
      <c r="C780" s="24">
        <f>SUMIF(orders[BookTitle],B780,orders[TotalSales])</f>
        <v>53.74</v>
      </c>
      <c r="D780">
        <f>COUNTIF(orders[BookTitle],B780)</f>
        <v>1</v>
      </c>
    </row>
    <row r="781" spans="2:4" x14ac:dyDescent="0.3">
      <c r="B781" t="str">
        <v>Practice father</v>
      </c>
      <c r="C781" s="24">
        <f>SUMIF(orders[BookTitle],B781,orders[TotalSales])</f>
        <v>127.4</v>
      </c>
      <c r="D781">
        <f>COUNTIF(orders[BookTitle],B781)</f>
        <v>1</v>
      </c>
    </row>
    <row r="782" spans="2:4" x14ac:dyDescent="0.3">
      <c r="B782" t="str">
        <v>Prepare trial</v>
      </c>
      <c r="C782" s="24">
        <f>SUMIF(orders[BookTitle],B782,orders[TotalSales])</f>
        <v>564.76</v>
      </c>
      <c r="D782">
        <f>COUNTIF(orders[BookTitle],B782)</f>
        <v>5</v>
      </c>
    </row>
    <row r="783" spans="2:4" x14ac:dyDescent="0.3">
      <c r="B783" t="str">
        <v>Prepare world court</v>
      </c>
      <c r="C783" s="24">
        <f>SUMIF(orders[BookTitle],B783,orders[TotalSales])</f>
        <v>409.9</v>
      </c>
      <c r="D783">
        <f>COUNTIF(orders[BookTitle],B783)</f>
        <v>7</v>
      </c>
    </row>
    <row r="784" spans="2:4" x14ac:dyDescent="0.3">
      <c r="B784" t="str">
        <v>Present listen</v>
      </c>
      <c r="C784" s="24">
        <f>SUMIF(orders[BookTitle],B784,orders[TotalSales])</f>
        <v>180.22</v>
      </c>
      <c r="D784">
        <f>COUNTIF(orders[BookTitle],B784)</f>
        <v>2</v>
      </c>
    </row>
    <row r="785" spans="2:4" x14ac:dyDescent="0.3">
      <c r="B785" t="str">
        <v>President food news</v>
      </c>
      <c r="C785" s="24">
        <f>SUMIF(orders[BookTitle],B785,orders[TotalSales])</f>
        <v>229.15</v>
      </c>
      <c r="D785">
        <f>COUNTIF(orders[BookTitle],B785)</f>
        <v>2</v>
      </c>
    </row>
    <row r="786" spans="2:4" x14ac:dyDescent="0.3">
      <c r="B786" t="str">
        <v>President read lawyer</v>
      </c>
      <c r="C786" s="24">
        <f>SUMIF(orders[BookTitle],B786,orders[TotalSales])</f>
        <v>33.6</v>
      </c>
      <c r="D786">
        <f>COUNTIF(orders[BookTitle],B786)</f>
        <v>1</v>
      </c>
    </row>
    <row r="787" spans="2:4" x14ac:dyDescent="0.3">
      <c r="B787" t="str">
        <v>Pressure American</v>
      </c>
      <c r="C787" s="24">
        <f>SUMIF(orders[BookTitle],B787,orders[TotalSales])</f>
        <v>38.72</v>
      </c>
      <c r="D787">
        <f>COUNTIF(orders[BookTitle],B787)</f>
        <v>1</v>
      </c>
    </row>
    <row r="788" spans="2:4" x14ac:dyDescent="0.3">
      <c r="B788" t="str">
        <v>Pressure father exist hour</v>
      </c>
      <c r="C788" s="24">
        <f>SUMIF(orders[BookTitle],B788,orders[TotalSales])</f>
        <v>28.509999999999998</v>
      </c>
      <c r="D788">
        <f>COUNTIF(orders[BookTitle],B788)</f>
        <v>2</v>
      </c>
    </row>
    <row r="789" spans="2:4" x14ac:dyDescent="0.3">
      <c r="B789" t="str">
        <v>Pretty system government</v>
      </c>
      <c r="C789" s="24">
        <f>SUMIF(orders[BookTitle],B789,orders[TotalSales])</f>
        <v>219.7</v>
      </c>
      <c r="D789">
        <f>COUNTIF(orders[BookTitle],B789)</f>
        <v>3</v>
      </c>
    </row>
    <row r="790" spans="2:4" x14ac:dyDescent="0.3">
      <c r="B790" t="str">
        <v>Prevent allow</v>
      </c>
      <c r="C790" s="24">
        <f>SUMIF(orders[BookTitle],B790,orders[TotalSales])</f>
        <v>124.71</v>
      </c>
      <c r="D790">
        <f>COUNTIF(orders[BookTitle],B790)</f>
        <v>1</v>
      </c>
    </row>
    <row r="791" spans="2:4" x14ac:dyDescent="0.3">
      <c r="B791" t="str">
        <v>Prevent likely technology same</v>
      </c>
      <c r="C791" s="24">
        <f>SUMIF(orders[BookTitle],B791,orders[TotalSales])</f>
        <v>10.84</v>
      </c>
      <c r="D791">
        <f>COUNTIF(orders[BookTitle],B791)</f>
        <v>1</v>
      </c>
    </row>
    <row r="792" spans="2:4" x14ac:dyDescent="0.3">
      <c r="B792" t="str">
        <v>Price senior whom down</v>
      </c>
      <c r="C792" s="24">
        <f>SUMIF(orders[BookTitle],B792,orders[TotalSales])</f>
        <v>253.48000000000002</v>
      </c>
      <c r="D792">
        <f>COUNTIF(orders[BookTitle],B792)</f>
        <v>4</v>
      </c>
    </row>
    <row r="793" spans="2:4" x14ac:dyDescent="0.3">
      <c r="B793" t="str">
        <v>Probably seek subject</v>
      </c>
      <c r="C793" s="24">
        <f>SUMIF(orders[BookTitle],B793,orders[TotalSales])</f>
        <v>327.32</v>
      </c>
      <c r="D793">
        <f>COUNTIF(orders[BookTitle],B793)</f>
        <v>2</v>
      </c>
    </row>
    <row r="794" spans="2:4" x14ac:dyDescent="0.3">
      <c r="B794" t="str">
        <v>Process social room</v>
      </c>
      <c r="C794" s="24">
        <f>SUMIF(orders[BookTitle],B794,orders[TotalSales])</f>
        <v>175.16</v>
      </c>
      <c r="D794">
        <f>COUNTIF(orders[BookTitle],B794)</f>
        <v>3</v>
      </c>
    </row>
    <row r="795" spans="2:4" x14ac:dyDescent="0.3">
      <c r="B795" t="str">
        <v>Produce imagine memory use</v>
      </c>
      <c r="C795" s="24">
        <f>SUMIF(orders[BookTitle],B795,orders[TotalSales])</f>
        <v>97.710000000000008</v>
      </c>
      <c r="D795">
        <f>COUNTIF(orders[BookTitle],B795)</f>
        <v>2</v>
      </c>
    </row>
    <row r="796" spans="2:4" x14ac:dyDescent="0.3">
      <c r="B796" t="str">
        <v>Produce trip site</v>
      </c>
      <c r="C796" s="24">
        <f>SUMIF(orders[BookTitle],B796,orders[TotalSales])</f>
        <v>208.32</v>
      </c>
      <c r="D796">
        <f>COUNTIF(orders[BookTitle],B796)</f>
        <v>6</v>
      </c>
    </row>
    <row r="797" spans="2:4" x14ac:dyDescent="0.3">
      <c r="B797" t="str">
        <v>Production eight citizen</v>
      </c>
      <c r="C797" s="24">
        <f>SUMIF(orders[BookTitle],B797,orders[TotalSales])</f>
        <v>72.930000000000007</v>
      </c>
      <c r="D797">
        <f>COUNTIF(orders[BookTitle],B797)</f>
        <v>2</v>
      </c>
    </row>
    <row r="798" spans="2:4" x14ac:dyDescent="0.3">
      <c r="B798" t="str">
        <v>Production significant wrong</v>
      </c>
      <c r="C798" s="24">
        <f>SUMIF(orders[BookTitle],B798,orders[TotalSales])</f>
        <v>153</v>
      </c>
      <c r="D798">
        <f>COUNTIF(orders[BookTitle],B798)</f>
        <v>4</v>
      </c>
    </row>
    <row r="799" spans="2:4" x14ac:dyDescent="0.3">
      <c r="B799" t="str">
        <v>Professional scene author</v>
      </c>
      <c r="C799" s="24">
        <f>SUMIF(orders[BookTitle],B799,orders[TotalSales])</f>
        <v>155.82999999999998</v>
      </c>
      <c r="D799">
        <f>COUNTIF(orders[BookTitle],B799)</f>
        <v>3</v>
      </c>
    </row>
    <row r="800" spans="2:4" x14ac:dyDescent="0.3">
      <c r="B800" t="str">
        <v>Professor more</v>
      </c>
      <c r="C800" s="24">
        <f>SUMIF(orders[BookTitle],B800,orders[TotalSales])</f>
        <v>223.76</v>
      </c>
      <c r="D800">
        <f>COUNTIF(orders[BookTitle],B800)</f>
        <v>3</v>
      </c>
    </row>
    <row r="801" spans="2:4" x14ac:dyDescent="0.3">
      <c r="B801" t="str">
        <v>Professor record style</v>
      </c>
      <c r="C801" s="24">
        <f>SUMIF(orders[BookTitle],B801,orders[TotalSales])</f>
        <v>186.48</v>
      </c>
      <c r="D801">
        <f>COUNTIF(orders[BookTitle],B801)</f>
        <v>6</v>
      </c>
    </row>
    <row r="802" spans="2:4" x14ac:dyDescent="0.3">
      <c r="B802" t="str">
        <v>Professor sometimes</v>
      </c>
      <c r="C802" s="24">
        <f>SUMIF(orders[BookTitle],B802,orders[TotalSales])</f>
        <v>50.38</v>
      </c>
      <c r="D802">
        <f>COUNTIF(orders[BookTitle],B802)</f>
        <v>2</v>
      </c>
    </row>
    <row r="803" spans="2:4" x14ac:dyDescent="0.3">
      <c r="B803" t="str">
        <v>Project develop decide</v>
      </c>
      <c r="C803" s="24">
        <f>SUMIF(orders[BookTitle],B803,orders[TotalSales])</f>
        <v>401</v>
      </c>
      <c r="D803">
        <f>COUNTIF(orders[BookTitle],B803)</f>
        <v>6</v>
      </c>
    </row>
    <row r="804" spans="2:4" x14ac:dyDescent="0.3">
      <c r="B804" t="str">
        <v>Prove involve</v>
      </c>
      <c r="C804" s="24">
        <f>SUMIF(orders[BookTitle],B804,orders[TotalSales])</f>
        <v>225.66</v>
      </c>
      <c r="D804">
        <f>COUNTIF(orders[BookTitle],B804)</f>
        <v>2</v>
      </c>
    </row>
    <row r="805" spans="2:4" x14ac:dyDescent="0.3">
      <c r="B805" t="str">
        <v>Prove off</v>
      </c>
      <c r="C805" s="24">
        <f>SUMIF(orders[BookTitle],B805,orders[TotalSales])</f>
        <v>28.2</v>
      </c>
      <c r="D805">
        <f>COUNTIF(orders[BookTitle],B805)</f>
        <v>2</v>
      </c>
    </row>
    <row r="806" spans="2:4" x14ac:dyDescent="0.3">
      <c r="B806" t="str">
        <v>Prove tax</v>
      </c>
      <c r="C806" s="24">
        <f>SUMIF(orders[BookTitle],B806,orders[TotalSales])</f>
        <v>49.37</v>
      </c>
      <c r="D806">
        <f>COUNTIF(orders[BookTitle],B806)</f>
        <v>1</v>
      </c>
    </row>
    <row r="807" spans="2:4" x14ac:dyDescent="0.3">
      <c r="B807" t="str">
        <v>Pull behind bring</v>
      </c>
      <c r="C807" s="24">
        <f>SUMIF(orders[BookTitle],B807,orders[TotalSales])</f>
        <v>61.8</v>
      </c>
      <c r="D807">
        <f>COUNTIF(orders[BookTitle],B807)</f>
        <v>1</v>
      </c>
    </row>
    <row r="808" spans="2:4" x14ac:dyDescent="0.3">
      <c r="B808" t="str">
        <v>Purpose present Mr</v>
      </c>
      <c r="C808" s="24">
        <f>SUMIF(orders[BookTitle],B808,orders[TotalSales])</f>
        <v>182</v>
      </c>
      <c r="D808">
        <f>COUNTIF(orders[BookTitle],B808)</f>
        <v>2</v>
      </c>
    </row>
    <row r="809" spans="2:4" x14ac:dyDescent="0.3">
      <c r="B809" t="str">
        <v>Purpose trial</v>
      </c>
      <c r="C809" s="24">
        <f>SUMIF(orders[BookTitle],B809,orders[TotalSales])</f>
        <v>256.78000000000003</v>
      </c>
      <c r="D809">
        <f>COUNTIF(orders[BookTitle],B809)</f>
        <v>4</v>
      </c>
    </row>
    <row r="810" spans="2:4" x14ac:dyDescent="0.3">
      <c r="B810" t="str">
        <v>Push learn</v>
      </c>
      <c r="C810" s="24">
        <f>SUMIF(orders[BookTitle],B810,orders[TotalSales])</f>
        <v>92.23</v>
      </c>
      <c r="D810">
        <f>COUNTIF(orders[BookTitle],B810)</f>
        <v>2</v>
      </c>
    </row>
    <row r="811" spans="2:4" x14ac:dyDescent="0.3">
      <c r="B811" t="str">
        <v>Put knowledge consumer</v>
      </c>
      <c r="C811" s="24">
        <f>SUMIF(orders[BookTitle],B811,orders[TotalSales])</f>
        <v>411.78</v>
      </c>
      <c r="D811">
        <f>COUNTIF(orders[BookTitle],B811)</f>
        <v>3</v>
      </c>
    </row>
    <row r="812" spans="2:4" x14ac:dyDescent="0.3">
      <c r="B812" t="str">
        <v>Put star expect close</v>
      </c>
      <c r="C812" s="24">
        <f>SUMIF(orders[BookTitle],B812,orders[TotalSales])</f>
        <v>157.45999999999998</v>
      </c>
      <c r="D812">
        <f>COUNTIF(orders[BookTitle],B812)</f>
        <v>3</v>
      </c>
    </row>
    <row r="813" spans="2:4" x14ac:dyDescent="0.3">
      <c r="B813" t="str">
        <v>Quickly five direction</v>
      </c>
      <c r="C813" s="24">
        <f>SUMIF(orders[BookTitle],B813,orders[TotalSales])</f>
        <v>30.54</v>
      </c>
      <c r="D813">
        <f>COUNTIF(orders[BookTitle],B813)</f>
        <v>1</v>
      </c>
    </row>
    <row r="814" spans="2:4" x14ac:dyDescent="0.3">
      <c r="B814" t="str">
        <v>Quickly short measure</v>
      </c>
      <c r="C814" s="24">
        <f>SUMIF(orders[BookTitle],B814,orders[TotalSales])</f>
        <v>402.03</v>
      </c>
      <c r="D814">
        <f>COUNTIF(orders[BookTitle],B814)</f>
        <v>3</v>
      </c>
    </row>
    <row r="815" spans="2:4" x14ac:dyDescent="0.3">
      <c r="B815" t="str">
        <v>Radio we crime</v>
      </c>
      <c r="C815" s="24">
        <f>SUMIF(orders[BookTitle],B815,orders[TotalSales])</f>
        <v>454.03999999999996</v>
      </c>
      <c r="D815">
        <f>COUNTIF(orders[BookTitle],B815)</f>
        <v>5</v>
      </c>
    </row>
    <row r="816" spans="2:4" x14ac:dyDescent="0.3">
      <c r="B816" t="str">
        <v>Reach budget</v>
      </c>
      <c r="C816" s="24">
        <f>SUMIF(orders[BookTitle],B816,orders[TotalSales])</f>
        <v>538.04</v>
      </c>
      <c r="D816">
        <f>COUNTIF(orders[BookTitle],B816)</f>
        <v>3</v>
      </c>
    </row>
    <row r="817" spans="2:4" x14ac:dyDescent="0.3">
      <c r="B817" t="str">
        <v>Reach game black</v>
      </c>
      <c r="C817" s="24">
        <f>SUMIF(orders[BookTitle],B817,orders[TotalSales])</f>
        <v>218.96</v>
      </c>
      <c r="D817">
        <f>COUNTIF(orders[BookTitle],B817)</f>
        <v>4</v>
      </c>
    </row>
    <row r="818" spans="2:4" x14ac:dyDescent="0.3">
      <c r="B818" t="str">
        <v>Reach property</v>
      </c>
      <c r="C818" s="24">
        <f>SUMIF(orders[BookTitle],B818,orders[TotalSales])</f>
        <v>116.6</v>
      </c>
      <c r="D818">
        <f>COUNTIF(orders[BookTitle],B818)</f>
        <v>1</v>
      </c>
    </row>
    <row r="819" spans="2:4" x14ac:dyDescent="0.3">
      <c r="B819" t="str">
        <v>Reach third else</v>
      </c>
      <c r="C819" s="24">
        <f>SUMIF(orders[BookTitle],B819,orders[TotalSales])</f>
        <v>274.5</v>
      </c>
      <c r="D819">
        <f>COUNTIF(orders[BookTitle],B819)</f>
        <v>2</v>
      </c>
    </row>
    <row r="820" spans="2:4" x14ac:dyDescent="0.3">
      <c r="B820" t="str">
        <v>Read</v>
      </c>
      <c r="C820" s="24">
        <f>SUMIF(orders[BookTitle],B820,orders[TotalSales])</f>
        <v>135.4</v>
      </c>
      <c r="D820">
        <f>COUNTIF(orders[BookTitle],B820)</f>
        <v>1</v>
      </c>
    </row>
    <row r="821" spans="2:4" x14ac:dyDescent="0.3">
      <c r="B821" t="str">
        <v>Read moment</v>
      </c>
      <c r="C821" s="24">
        <f>SUMIF(orders[BookTitle],B821,orders[TotalSales])</f>
        <v>20.92</v>
      </c>
      <c r="D821">
        <f>COUNTIF(orders[BookTitle],B821)</f>
        <v>1</v>
      </c>
    </row>
    <row r="822" spans="2:4" x14ac:dyDescent="0.3">
      <c r="B822" t="str">
        <v>Read shoulder us</v>
      </c>
      <c r="C822" s="24">
        <f>SUMIF(orders[BookTitle],B822,orders[TotalSales])</f>
        <v>155.6</v>
      </c>
      <c r="D822">
        <f>COUNTIF(orders[BookTitle],B822)</f>
        <v>1</v>
      </c>
    </row>
    <row r="823" spans="2:4" x14ac:dyDescent="0.3">
      <c r="B823" t="str">
        <v>Real teacher</v>
      </c>
      <c r="C823" s="24">
        <f>SUMIF(orders[BookTitle],B823,orders[TotalSales])</f>
        <v>307.35000000000002</v>
      </c>
      <c r="D823">
        <f>COUNTIF(orders[BookTitle],B823)</f>
        <v>3</v>
      </c>
    </row>
    <row r="824" spans="2:4" x14ac:dyDescent="0.3">
      <c r="B824" t="str">
        <v>Real term public</v>
      </c>
      <c r="C824" s="24">
        <f>SUMIF(orders[BookTitle],B824,orders[TotalSales])</f>
        <v>432.32000000000005</v>
      </c>
      <c r="D824">
        <f>COUNTIF(orders[BookTitle],B824)</f>
        <v>6</v>
      </c>
    </row>
    <row r="825" spans="2:4" x14ac:dyDescent="0.3">
      <c r="B825" t="str">
        <v>Reality different</v>
      </c>
      <c r="C825" s="24">
        <f>SUMIF(orders[BookTitle],B825,orders[TotalSales])</f>
        <v>308.45000000000005</v>
      </c>
      <c r="D825">
        <f>COUNTIF(orders[BookTitle],B825)</f>
        <v>3</v>
      </c>
    </row>
    <row r="826" spans="2:4" x14ac:dyDescent="0.3">
      <c r="B826" t="str">
        <v>Reason</v>
      </c>
      <c r="C826" s="24">
        <f>SUMIF(orders[BookTitle],B826,orders[TotalSales])</f>
        <v>202.04</v>
      </c>
      <c r="D826">
        <f>COUNTIF(orders[BookTitle],B826)</f>
        <v>4</v>
      </c>
    </row>
    <row r="827" spans="2:4" x14ac:dyDescent="0.3">
      <c r="B827" t="str">
        <v>Reason participant</v>
      </c>
      <c r="C827" s="24">
        <f>SUMIF(orders[BookTitle],B827,orders[TotalSales])</f>
        <v>336.90999999999997</v>
      </c>
      <c r="D827">
        <f>COUNTIF(orders[BookTitle],B827)</f>
        <v>5</v>
      </c>
    </row>
    <row r="828" spans="2:4" x14ac:dyDescent="0.3">
      <c r="B828" t="str">
        <v>Receive add past</v>
      </c>
      <c r="C828" s="24">
        <f>SUMIF(orders[BookTitle],B828,orders[TotalSales])</f>
        <v>58.519999999999996</v>
      </c>
      <c r="D828">
        <f>COUNTIF(orders[BookTitle],B828)</f>
        <v>2</v>
      </c>
    </row>
    <row r="829" spans="2:4" x14ac:dyDescent="0.3">
      <c r="B829" t="str">
        <v>Receive hotel fly</v>
      </c>
      <c r="C829" s="24">
        <f>SUMIF(orders[BookTitle],B829,orders[TotalSales])</f>
        <v>23.4</v>
      </c>
      <c r="D829">
        <f>COUNTIF(orders[BookTitle],B829)</f>
        <v>2</v>
      </c>
    </row>
    <row r="830" spans="2:4" x14ac:dyDescent="0.3">
      <c r="B830" t="str">
        <v>Recently some</v>
      </c>
      <c r="C830" s="24">
        <f>SUMIF(orders[BookTitle],B830,orders[TotalSales])</f>
        <v>246.87</v>
      </c>
      <c r="D830">
        <f>COUNTIF(orders[BookTitle],B830)</f>
        <v>2</v>
      </c>
    </row>
    <row r="831" spans="2:4" x14ac:dyDescent="0.3">
      <c r="B831" t="str">
        <v>Recently take</v>
      </c>
      <c r="C831" s="24">
        <f>SUMIF(orders[BookTitle],B831,orders[TotalSales])</f>
        <v>37.270000000000003</v>
      </c>
      <c r="D831">
        <f>COUNTIF(orders[BookTitle],B831)</f>
        <v>2</v>
      </c>
    </row>
    <row r="832" spans="2:4" x14ac:dyDescent="0.3">
      <c r="B832" t="str">
        <v>Recognize range since particularly</v>
      </c>
      <c r="C832" s="24">
        <f>SUMIF(orders[BookTitle],B832,orders[TotalSales])</f>
        <v>109.5</v>
      </c>
      <c r="D832">
        <f>COUNTIF(orders[BookTitle],B832)</f>
        <v>2</v>
      </c>
    </row>
    <row r="833" spans="2:4" x14ac:dyDescent="0.3">
      <c r="B833" t="str">
        <v>Record attention ability name</v>
      </c>
      <c r="C833" s="24">
        <f>SUMIF(orders[BookTitle],B833,orders[TotalSales])</f>
        <v>131.57</v>
      </c>
      <c r="D833">
        <f>COUNTIF(orders[BookTitle],B833)</f>
        <v>2</v>
      </c>
    </row>
    <row r="834" spans="2:4" x14ac:dyDescent="0.3">
      <c r="B834" t="str">
        <v>Record statement phone</v>
      </c>
      <c r="C834" s="24">
        <f>SUMIF(orders[BookTitle],B834,orders[TotalSales])</f>
        <v>244.15</v>
      </c>
      <c r="D834">
        <f>COUNTIF(orders[BookTitle],B834)</f>
        <v>2</v>
      </c>
    </row>
    <row r="835" spans="2:4" x14ac:dyDescent="0.3">
      <c r="B835" t="str">
        <v>Record your</v>
      </c>
      <c r="C835" s="24">
        <f>SUMIF(orders[BookTitle],B835,orders[TotalSales])</f>
        <v>95.35</v>
      </c>
      <c r="D835">
        <f>COUNTIF(orders[BookTitle],B835)</f>
        <v>2</v>
      </c>
    </row>
    <row r="836" spans="2:4" x14ac:dyDescent="0.3">
      <c r="B836" t="str">
        <v>Red themselves</v>
      </c>
      <c r="C836" s="24">
        <f>SUMIF(orders[BookTitle],B836,orders[TotalSales])</f>
        <v>557.82000000000005</v>
      </c>
      <c r="D836">
        <f>COUNTIF(orders[BookTitle],B836)</f>
        <v>3</v>
      </c>
    </row>
    <row r="837" spans="2:4" x14ac:dyDescent="0.3">
      <c r="B837" t="str">
        <v>Reflect</v>
      </c>
      <c r="C837" s="24">
        <f>SUMIF(orders[BookTitle],B837,orders[TotalSales])</f>
        <v>141.51</v>
      </c>
      <c r="D837">
        <f>COUNTIF(orders[BookTitle],B837)</f>
        <v>2</v>
      </c>
    </row>
    <row r="838" spans="2:4" x14ac:dyDescent="0.3">
      <c r="B838" t="str">
        <v>Region assume career</v>
      </c>
      <c r="C838" s="24">
        <f>SUMIF(orders[BookTitle],B838,orders[TotalSales])</f>
        <v>375.14</v>
      </c>
      <c r="D838">
        <f>COUNTIF(orders[BookTitle],B838)</f>
        <v>2</v>
      </c>
    </row>
    <row r="839" spans="2:4" x14ac:dyDescent="0.3">
      <c r="B839" t="str">
        <v>Region society</v>
      </c>
      <c r="C839" s="24">
        <f>SUMIF(orders[BookTitle],B839,orders[TotalSales])</f>
        <v>157.74</v>
      </c>
      <c r="D839">
        <f>COUNTIF(orders[BookTitle],B839)</f>
        <v>2</v>
      </c>
    </row>
    <row r="840" spans="2:4" x14ac:dyDescent="0.3">
      <c r="B840" t="str">
        <v>Region where gas</v>
      </c>
      <c r="C840" s="24">
        <f>SUMIF(orders[BookTitle],B840,orders[TotalSales])</f>
        <v>82</v>
      </c>
      <c r="D840">
        <f>COUNTIF(orders[BookTitle],B840)</f>
        <v>1</v>
      </c>
    </row>
    <row r="841" spans="2:4" x14ac:dyDescent="0.3">
      <c r="B841" t="str">
        <v>Relate tree</v>
      </c>
      <c r="C841" s="24">
        <f>SUMIF(orders[BookTitle],B841,orders[TotalSales])</f>
        <v>74.38</v>
      </c>
      <c r="D841">
        <f>COUNTIF(orders[BookTitle],B841)</f>
        <v>4</v>
      </c>
    </row>
    <row r="842" spans="2:4" x14ac:dyDescent="0.3">
      <c r="B842" t="str">
        <v>Relationship treatment</v>
      </c>
      <c r="C842" s="24">
        <f>SUMIF(orders[BookTitle],B842,orders[TotalSales])</f>
        <v>39.700000000000003</v>
      </c>
      <c r="D842">
        <f>COUNTIF(orders[BookTitle],B842)</f>
        <v>3</v>
      </c>
    </row>
    <row r="843" spans="2:4" x14ac:dyDescent="0.3">
      <c r="B843" t="str">
        <v>Religious partner southern</v>
      </c>
      <c r="C843" s="24">
        <f>SUMIF(orders[BookTitle],B843,orders[TotalSales])</f>
        <v>118.17</v>
      </c>
      <c r="D843">
        <f>COUNTIF(orders[BookTitle],B843)</f>
        <v>3</v>
      </c>
    </row>
    <row r="844" spans="2:4" x14ac:dyDescent="0.3">
      <c r="B844" t="str">
        <v>Remember key</v>
      </c>
      <c r="C844" s="24">
        <f>SUMIF(orders[BookTitle],B844,orders[TotalSales])</f>
        <v>150.19999999999999</v>
      </c>
      <c r="D844">
        <f>COUNTIF(orders[BookTitle],B844)</f>
        <v>1</v>
      </c>
    </row>
    <row r="845" spans="2:4" x14ac:dyDescent="0.3">
      <c r="B845" t="str">
        <v>Remember share this</v>
      </c>
      <c r="C845" s="24">
        <f>SUMIF(orders[BookTitle],B845,orders[TotalSales])</f>
        <v>69.69</v>
      </c>
      <c r="D845">
        <f>COUNTIF(orders[BookTitle],B845)</f>
        <v>3</v>
      </c>
    </row>
    <row r="846" spans="2:4" x14ac:dyDescent="0.3">
      <c r="B846" t="str">
        <v>Report every force</v>
      </c>
      <c r="C846" s="24">
        <f>SUMIF(orders[BookTitle],B846,orders[TotalSales])</f>
        <v>32.93</v>
      </c>
      <c r="D846">
        <f>COUNTIF(orders[BookTitle],B846)</f>
        <v>3</v>
      </c>
    </row>
    <row r="847" spans="2:4" x14ac:dyDescent="0.3">
      <c r="B847" t="str">
        <v>Represent pretty ten</v>
      </c>
      <c r="C847" s="24">
        <f>SUMIF(orders[BookTitle],B847,orders[TotalSales])</f>
        <v>257.02</v>
      </c>
      <c r="D847">
        <f>COUNTIF(orders[BookTitle],B847)</f>
        <v>5</v>
      </c>
    </row>
    <row r="848" spans="2:4" x14ac:dyDescent="0.3">
      <c r="B848" t="str">
        <v>Represent too</v>
      </c>
      <c r="C848" s="24">
        <f>SUMIF(orders[BookTitle],B848,orders[TotalSales])</f>
        <v>145.69</v>
      </c>
      <c r="D848">
        <f>COUNTIF(orders[BookTitle],B848)</f>
        <v>3</v>
      </c>
    </row>
    <row r="849" spans="2:4" x14ac:dyDescent="0.3">
      <c r="B849" t="str">
        <v>Republican</v>
      </c>
      <c r="C849" s="24">
        <f>SUMIF(orders[BookTitle],B849,orders[TotalSales])</f>
        <v>363.97999999999996</v>
      </c>
      <c r="D849">
        <f>COUNTIF(orders[BookTitle],B849)</f>
        <v>5</v>
      </c>
    </row>
    <row r="850" spans="2:4" x14ac:dyDescent="0.3">
      <c r="B850" t="str">
        <v>Republican after live</v>
      </c>
      <c r="C850" s="24">
        <f>SUMIF(orders[BookTitle],B850,orders[TotalSales])</f>
        <v>40.22</v>
      </c>
      <c r="D850">
        <f>COUNTIF(orders[BookTitle],B850)</f>
        <v>1</v>
      </c>
    </row>
    <row r="851" spans="2:4" x14ac:dyDescent="0.3">
      <c r="B851" t="str">
        <v>Require difficult find</v>
      </c>
      <c r="C851" s="24">
        <f>SUMIF(orders[BookTitle],B851,orders[TotalSales])</f>
        <v>243.60000000000002</v>
      </c>
      <c r="D851">
        <f>COUNTIF(orders[BookTitle],B851)</f>
        <v>2</v>
      </c>
    </row>
    <row r="852" spans="2:4" x14ac:dyDescent="0.3">
      <c r="B852" t="str">
        <v>Require role realize</v>
      </c>
      <c r="C852" s="24">
        <f>SUMIF(orders[BookTitle],B852,orders[TotalSales])</f>
        <v>116.7</v>
      </c>
      <c r="D852">
        <f>COUNTIF(orders[BookTitle],B852)</f>
        <v>1</v>
      </c>
    </row>
    <row r="853" spans="2:4" x14ac:dyDescent="0.3">
      <c r="B853" t="str">
        <v>Require stay away</v>
      </c>
      <c r="C853" s="24">
        <f>SUMIF(orders[BookTitle],B853,orders[TotalSales])</f>
        <v>200.39</v>
      </c>
      <c r="D853">
        <f>COUNTIF(orders[BookTitle],B853)</f>
        <v>2</v>
      </c>
    </row>
    <row r="854" spans="2:4" x14ac:dyDescent="0.3">
      <c r="B854" t="str">
        <v>Research</v>
      </c>
      <c r="C854" s="24">
        <f>SUMIF(orders[BookTitle],B854,orders[TotalSales])</f>
        <v>360.92999999999995</v>
      </c>
      <c r="D854">
        <f>COUNTIF(orders[BookTitle],B854)</f>
        <v>5</v>
      </c>
    </row>
    <row r="855" spans="2:4" x14ac:dyDescent="0.3">
      <c r="B855" t="str">
        <v>Research base</v>
      </c>
      <c r="C855" s="24">
        <f>SUMIF(orders[BookTitle],B855,orders[TotalSales])</f>
        <v>224.62</v>
      </c>
      <c r="D855">
        <f>COUNTIF(orders[BookTitle],B855)</f>
        <v>2</v>
      </c>
    </row>
    <row r="856" spans="2:4" x14ac:dyDescent="0.3">
      <c r="B856" t="str">
        <v>Rest</v>
      </c>
      <c r="C856" s="24">
        <f>SUMIF(orders[BookTitle],B856,orders[TotalSales])</f>
        <v>471.28</v>
      </c>
      <c r="D856">
        <f>COUNTIF(orders[BookTitle],B856)</f>
        <v>5</v>
      </c>
    </row>
    <row r="857" spans="2:4" x14ac:dyDescent="0.3">
      <c r="B857" t="str">
        <v>Result lead</v>
      </c>
      <c r="C857" s="24">
        <f>SUMIF(orders[BookTitle],B857,orders[TotalSales])</f>
        <v>418.64</v>
      </c>
      <c r="D857">
        <f>COUNTIF(orders[BookTitle],B857)</f>
        <v>4</v>
      </c>
    </row>
    <row r="858" spans="2:4" x14ac:dyDescent="0.3">
      <c r="B858" t="str">
        <v>Reveal each them</v>
      </c>
      <c r="C858" s="24">
        <f>SUMIF(orders[BookTitle],B858,orders[TotalSales])</f>
        <v>95.99</v>
      </c>
      <c r="D858">
        <f>COUNTIF(orders[BookTitle],B858)</f>
        <v>2</v>
      </c>
    </row>
    <row r="859" spans="2:4" x14ac:dyDescent="0.3">
      <c r="B859" t="str">
        <v>Reveal reflect</v>
      </c>
      <c r="C859" s="24">
        <f>SUMIF(orders[BookTitle],B859,orders[TotalSales])</f>
        <v>294.96000000000004</v>
      </c>
      <c r="D859">
        <f>COUNTIF(orders[BookTitle],B859)</f>
        <v>3</v>
      </c>
    </row>
    <row r="860" spans="2:4" x14ac:dyDescent="0.3">
      <c r="B860" t="str">
        <v>Reveal second</v>
      </c>
      <c r="C860" s="24">
        <f>SUMIF(orders[BookTitle],B860,orders[TotalSales])</f>
        <v>110.13</v>
      </c>
      <c r="D860">
        <f>COUNTIF(orders[BookTitle],B860)</f>
        <v>1</v>
      </c>
    </row>
    <row r="861" spans="2:4" x14ac:dyDescent="0.3">
      <c r="B861" t="str">
        <v>Reveal wide</v>
      </c>
      <c r="C861" s="24">
        <f>SUMIF(orders[BookTitle],B861,orders[TotalSales])</f>
        <v>315.86</v>
      </c>
      <c r="D861">
        <f>COUNTIF(orders[BookTitle],B861)</f>
        <v>3</v>
      </c>
    </row>
    <row r="862" spans="2:4" x14ac:dyDescent="0.3">
      <c r="B862" t="str">
        <v>Rise</v>
      </c>
      <c r="C862" s="24">
        <f>SUMIF(orders[BookTitle],B862,orders[TotalSales])</f>
        <v>15.2</v>
      </c>
      <c r="D862">
        <f>COUNTIF(orders[BookTitle],B862)</f>
        <v>1</v>
      </c>
    </row>
    <row r="863" spans="2:4" x14ac:dyDescent="0.3">
      <c r="B863" t="str">
        <v>Risk quickly finally</v>
      </c>
      <c r="C863" s="24">
        <f>SUMIF(orders[BookTitle],B863,orders[TotalSales])</f>
        <v>298.45999999999998</v>
      </c>
      <c r="D863">
        <f>COUNTIF(orders[BookTitle],B863)</f>
        <v>3</v>
      </c>
    </row>
    <row r="864" spans="2:4" x14ac:dyDescent="0.3">
      <c r="B864" t="str">
        <v>Room short</v>
      </c>
      <c r="C864" s="24">
        <f>SUMIF(orders[BookTitle],B864,orders[TotalSales])</f>
        <v>15.59</v>
      </c>
      <c r="D864">
        <f>COUNTIF(orders[BookTitle],B864)</f>
        <v>1</v>
      </c>
    </row>
    <row r="865" spans="2:4" x14ac:dyDescent="0.3">
      <c r="B865" t="str">
        <v>Rule become</v>
      </c>
      <c r="C865" s="24">
        <f>SUMIF(orders[BookTitle],B865,orders[TotalSales])</f>
        <v>514.37</v>
      </c>
      <c r="D865">
        <f>COUNTIF(orders[BookTitle],B865)</f>
        <v>5</v>
      </c>
    </row>
    <row r="866" spans="2:4" x14ac:dyDescent="0.3">
      <c r="B866" t="str">
        <v>Run pick carry pass</v>
      </c>
      <c r="C866" s="24">
        <f>SUMIF(orders[BookTitle],B866,orders[TotalSales])</f>
        <v>6.86</v>
      </c>
      <c r="D866">
        <f>COUNTIF(orders[BookTitle],B866)</f>
        <v>1</v>
      </c>
    </row>
    <row r="867" spans="2:4" x14ac:dyDescent="0.3">
      <c r="B867" t="str">
        <v>Safe great</v>
      </c>
      <c r="C867" s="24">
        <f>SUMIF(orders[BookTitle],B867,orders[TotalSales])</f>
        <v>24.96</v>
      </c>
      <c r="D867">
        <f>COUNTIF(orders[BookTitle],B867)</f>
        <v>1</v>
      </c>
    </row>
    <row r="868" spans="2:4" x14ac:dyDescent="0.3">
      <c r="B868" t="str">
        <v>Save hundred unit letter</v>
      </c>
      <c r="C868" s="24">
        <f>SUMIF(orders[BookTitle],B868,orders[TotalSales])</f>
        <v>137.43</v>
      </c>
      <c r="D868">
        <f>COUNTIF(orders[BookTitle],B868)</f>
        <v>2</v>
      </c>
    </row>
    <row r="869" spans="2:4" x14ac:dyDescent="0.3">
      <c r="B869" t="str">
        <v>Scene start</v>
      </c>
      <c r="C869" s="24">
        <f>SUMIF(orders[BookTitle],B869,orders[TotalSales])</f>
        <v>91.68</v>
      </c>
      <c r="D869">
        <f>COUNTIF(orders[BookTitle],B869)</f>
        <v>2</v>
      </c>
    </row>
    <row r="870" spans="2:4" x14ac:dyDescent="0.3">
      <c r="B870" t="str">
        <v>Scene two among</v>
      </c>
      <c r="C870" s="24">
        <f>SUMIF(orders[BookTitle],B870,orders[TotalSales])</f>
        <v>217.73</v>
      </c>
      <c r="D870">
        <f>COUNTIF(orders[BookTitle],B870)</f>
        <v>2</v>
      </c>
    </row>
    <row r="871" spans="2:4" x14ac:dyDescent="0.3">
      <c r="B871" t="str">
        <v>School</v>
      </c>
      <c r="C871" s="24">
        <f>SUMIF(orders[BookTitle],B871,orders[TotalSales])</f>
        <v>657.76</v>
      </c>
      <c r="D871">
        <f>COUNTIF(orders[BookTitle],B871)</f>
        <v>4</v>
      </c>
    </row>
    <row r="872" spans="2:4" x14ac:dyDescent="0.3">
      <c r="B872" t="str">
        <v>School into</v>
      </c>
      <c r="C872" s="24">
        <f>SUMIF(orders[BookTitle],B872,orders[TotalSales])</f>
        <v>263.12</v>
      </c>
      <c r="D872">
        <f>COUNTIF(orders[BookTitle],B872)</f>
        <v>3</v>
      </c>
    </row>
    <row r="873" spans="2:4" x14ac:dyDescent="0.3">
      <c r="B873" t="str">
        <v>School price federal</v>
      </c>
      <c r="C873" s="24">
        <f>SUMIF(orders[BookTitle],B873,orders[TotalSales])</f>
        <v>258.27999999999997</v>
      </c>
      <c r="D873">
        <f>COUNTIF(orders[BookTitle],B873)</f>
        <v>3</v>
      </c>
    </row>
    <row r="874" spans="2:4" x14ac:dyDescent="0.3">
      <c r="B874" t="str">
        <v>Score compare</v>
      </c>
      <c r="C874" s="24">
        <f>SUMIF(orders[BookTitle],B874,orders[TotalSales])</f>
        <v>113.4</v>
      </c>
      <c r="D874">
        <f>COUNTIF(orders[BookTitle],B874)</f>
        <v>1</v>
      </c>
    </row>
    <row r="875" spans="2:4" x14ac:dyDescent="0.3">
      <c r="B875" t="str">
        <v>Sea hold</v>
      </c>
      <c r="C875" s="24">
        <f>SUMIF(orders[BookTitle],B875,orders[TotalSales])</f>
        <v>323.18</v>
      </c>
      <c r="D875">
        <f>COUNTIF(orders[BookTitle],B875)</f>
        <v>2</v>
      </c>
    </row>
    <row r="876" spans="2:4" x14ac:dyDescent="0.3">
      <c r="B876" t="str">
        <v>Season if story run</v>
      </c>
      <c r="C876" s="24">
        <f>SUMIF(orders[BookTitle],B876,orders[TotalSales])</f>
        <v>316.84000000000003</v>
      </c>
      <c r="D876">
        <f>COUNTIF(orders[BookTitle],B876)</f>
        <v>2</v>
      </c>
    </row>
    <row r="877" spans="2:4" x14ac:dyDescent="0.3">
      <c r="B877" t="str">
        <v>Seat food sort</v>
      </c>
      <c r="C877" s="24">
        <f>SUMIF(orders[BookTitle],B877,orders[TotalSales])</f>
        <v>203.87</v>
      </c>
      <c r="D877">
        <f>COUNTIF(orders[BookTitle],B877)</f>
        <v>2</v>
      </c>
    </row>
    <row r="878" spans="2:4" x14ac:dyDescent="0.3">
      <c r="B878" t="str">
        <v>Second reduce career</v>
      </c>
      <c r="C878" s="24">
        <f>SUMIF(orders[BookTitle],B878,orders[TotalSales])</f>
        <v>99.02</v>
      </c>
      <c r="D878">
        <f>COUNTIF(orders[BookTitle],B878)</f>
        <v>1</v>
      </c>
    </row>
    <row r="879" spans="2:4" x14ac:dyDescent="0.3">
      <c r="B879" t="str">
        <v>Section attorney last take</v>
      </c>
      <c r="C879" s="24">
        <f>SUMIF(orders[BookTitle],B879,orders[TotalSales])</f>
        <v>268.23</v>
      </c>
      <c r="D879">
        <f>COUNTIF(orders[BookTitle],B879)</f>
        <v>4</v>
      </c>
    </row>
    <row r="880" spans="2:4" x14ac:dyDescent="0.3">
      <c r="B880" t="str">
        <v>Section community</v>
      </c>
      <c r="C880" s="24">
        <f>SUMIF(orders[BookTitle],B880,orders[TotalSales])</f>
        <v>79.02000000000001</v>
      </c>
      <c r="D880">
        <f>COUNTIF(orders[BookTitle],B880)</f>
        <v>2</v>
      </c>
    </row>
    <row r="881" spans="2:4" x14ac:dyDescent="0.3">
      <c r="B881" t="str">
        <v>Security although</v>
      </c>
      <c r="C881" s="24">
        <f>SUMIF(orders[BookTitle],B881,orders[TotalSales])</f>
        <v>295.36</v>
      </c>
      <c r="D881">
        <f>COUNTIF(orders[BookTitle],B881)</f>
        <v>4</v>
      </c>
    </row>
    <row r="882" spans="2:4" x14ac:dyDescent="0.3">
      <c r="B882" t="str">
        <v>Security human ground</v>
      </c>
      <c r="C882" s="24">
        <f>SUMIF(orders[BookTitle],B882,orders[TotalSales])</f>
        <v>39.06</v>
      </c>
      <c r="D882">
        <f>COUNTIF(orders[BookTitle],B882)</f>
        <v>2</v>
      </c>
    </row>
    <row r="883" spans="2:4" x14ac:dyDescent="0.3">
      <c r="B883" t="str">
        <v>See exactly</v>
      </c>
      <c r="C883" s="24">
        <f>SUMIF(orders[BookTitle],B883,orders[TotalSales])</f>
        <v>229.9</v>
      </c>
      <c r="D883">
        <f>COUNTIF(orders[BookTitle],B883)</f>
        <v>2</v>
      </c>
    </row>
    <row r="884" spans="2:4" x14ac:dyDescent="0.3">
      <c r="B884" t="str">
        <v>Seem heart arrive</v>
      </c>
      <c r="C884" s="24">
        <f>SUMIF(orders[BookTitle],B884,orders[TotalSales])</f>
        <v>235.12</v>
      </c>
      <c r="D884">
        <f>COUNTIF(orders[BookTitle],B884)</f>
        <v>4</v>
      </c>
    </row>
    <row r="885" spans="2:4" x14ac:dyDescent="0.3">
      <c r="B885" t="str">
        <v>Sell born career</v>
      </c>
      <c r="C885" s="24">
        <f>SUMIF(orders[BookTitle],B885,orders[TotalSales])</f>
        <v>40.340000000000003</v>
      </c>
      <c r="D885">
        <f>COUNTIF(orders[BookTitle],B885)</f>
        <v>1</v>
      </c>
    </row>
    <row r="886" spans="2:4" x14ac:dyDescent="0.3">
      <c r="B886" t="str">
        <v>Send manage offer</v>
      </c>
      <c r="C886" s="24">
        <f>SUMIF(orders[BookTitle],B886,orders[TotalSales])</f>
        <v>314.83999999999997</v>
      </c>
      <c r="D886">
        <f>COUNTIF(orders[BookTitle],B886)</f>
        <v>3</v>
      </c>
    </row>
    <row r="887" spans="2:4" x14ac:dyDescent="0.3">
      <c r="B887" t="str">
        <v>Senior yeah</v>
      </c>
      <c r="C887" s="24">
        <f>SUMIF(orders[BookTitle],B887,orders[TotalSales])</f>
        <v>378.29</v>
      </c>
      <c r="D887">
        <f>COUNTIF(orders[BookTitle],B887)</f>
        <v>3</v>
      </c>
    </row>
    <row r="888" spans="2:4" x14ac:dyDescent="0.3">
      <c r="B888" t="str">
        <v>Sense</v>
      </c>
      <c r="C888" s="24">
        <f>SUMIF(orders[BookTitle],B888,orders[TotalSales])</f>
        <v>19.53</v>
      </c>
      <c r="D888">
        <f>COUNTIF(orders[BookTitle],B888)</f>
        <v>1</v>
      </c>
    </row>
    <row r="889" spans="2:4" x14ac:dyDescent="0.3">
      <c r="B889" t="str">
        <v>Sense economic against himself</v>
      </c>
      <c r="C889" s="24">
        <f>SUMIF(orders[BookTitle],B889,orders[TotalSales])</f>
        <v>137.58000000000001</v>
      </c>
      <c r="D889">
        <f>COUNTIF(orders[BookTitle],B889)</f>
        <v>1</v>
      </c>
    </row>
    <row r="890" spans="2:4" x14ac:dyDescent="0.3">
      <c r="B890" t="str">
        <v>Sense race seat</v>
      </c>
      <c r="C890" s="24">
        <f>SUMIF(orders[BookTitle],B890,orders[TotalSales])</f>
        <v>53.76</v>
      </c>
      <c r="D890">
        <f>COUNTIF(orders[BookTitle],B890)</f>
        <v>1</v>
      </c>
    </row>
    <row r="891" spans="2:4" x14ac:dyDescent="0.3">
      <c r="B891" t="str">
        <v>Sense third commercial</v>
      </c>
      <c r="C891" s="24">
        <f>SUMIF(orders[BookTitle],B891,orders[TotalSales])</f>
        <v>198.9</v>
      </c>
      <c r="D891">
        <f>COUNTIF(orders[BookTitle],B891)</f>
        <v>1</v>
      </c>
    </row>
    <row r="892" spans="2:4" x14ac:dyDescent="0.3">
      <c r="B892" t="str">
        <v>Series film better</v>
      </c>
      <c r="C892" s="24">
        <f>SUMIF(orders[BookTitle],B892,orders[TotalSales])</f>
        <v>96.34</v>
      </c>
      <c r="D892">
        <f>COUNTIF(orders[BookTitle],B892)</f>
        <v>1</v>
      </c>
    </row>
    <row r="893" spans="2:4" x14ac:dyDescent="0.3">
      <c r="B893" t="str">
        <v>Series go actually</v>
      </c>
      <c r="C893" s="24">
        <f>SUMIF(orders[BookTitle],B893,orders[TotalSales])</f>
        <v>39.450000000000003</v>
      </c>
      <c r="D893">
        <f>COUNTIF(orders[BookTitle],B893)</f>
        <v>1</v>
      </c>
    </row>
    <row r="894" spans="2:4" x14ac:dyDescent="0.3">
      <c r="B894" t="str">
        <v>Serious there also true</v>
      </c>
      <c r="C894" s="24">
        <f>SUMIF(orders[BookTitle],B894,orders[TotalSales])</f>
        <v>418.55999999999995</v>
      </c>
      <c r="D894">
        <f>COUNTIF(orders[BookTitle],B894)</f>
        <v>3</v>
      </c>
    </row>
    <row r="895" spans="2:4" x14ac:dyDescent="0.3">
      <c r="B895" t="str">
        <v>Service go</v>
      </c>
      <c r="C895" s="24">
        <f>SUMIF(orders[BookTitle],B895,orders[TotalSales])</f>
        <v>304.51</v>
      </c>
      <c r="D895">
        <f>COUNTIF(orders[BookTitle],B895)</f>
        <v>3</v>
      </c>
    </row>
    <row r="896" spans="2:4" x14ac:dyDescent="0.3">
      <c r="B896" t="str">
        <v>Set fine soldier</v>
      </c>
      <c r="C896" s="24">
        <f>SUMIF(orders[BookTitle],B896,orders[TotalSales])</f>
        <v>82.14</v>
      </c>
      <c r="D896">
        <f>COUNTIF(orders[BookTitle],B896)</f>
        <v>1</v>
      </c>
    </row>
    <row r="897" spans="2:4" x14ac:dyDescent="0.3">
      <c r="B897" t="str">
        <v>Set wall</v>
      </c>
      <c r="C897" s="24">
        <f>SUMIF(orders[BookTitle],B897,orders[TotalSales])</f>
        <v>597.08000000000004</v>
      </c>
      <c r="D897">
        <f>COUNTIF(orders[BookTitle],B897)</f>
        <v>4</v>
      </c>
    </row>
    <row r="898" spans="2:4" x14ac:dyDescent="0.3">
      <c r="B898" t="str">
        <v>Seven everybody</v>
      </c>
      <c r="C898" s="24">
        <f>SUMIF(orders[BookTitle],B898,orders[TotalSales])</f>
        <v>178.34</v>
      </c>
      <c r="D898">
        <f>COUNTIF(orders[BookTitle],B898)</f>
        <v>3</v>
      </c>
    </row>
    <row r="899" spans="2:4" x14ac:dyDescent="0.3">
      <c r="B899" t="str">
        <v>Seven exist whatever development</v>
      </c>
      <c r="C899" s="24">
        <f>SUMIF(orders[BookTitle],B899,orders[TotalSales])</f>
        <v>604.64</v>
      </c>
      <c r="D899">
        <f>COUNTIF(orders[BookTitle],B899)</f>
        <v>5</v>
      </c>
    </row>
    <row r="900" spans="2:4" x14ac:dyDescent="0.3">
      <c r="B900" t="str">
        <v>Several phone seek rule</v>
      </c>
      <c r="C900" s="24">
        <f>SUMIF(orders[BookTitle],B900,orders[TotalSales])</f>
        <v>166.76</v>
      </c>
      <c r="D900">
        <f>COUNTIF(orders[BookTitle],B900)</f>
        <v>2</v>
      </c>
    </row>
    <row r="901" spans="2:4" x14ac:dyDescent="0.3">
      <c r="B901" t="str">
        <v>Shake drive</v>
      </c>
      <c r="C901" s="24">
        <f>SUMIF(orders[BookTitle],B901,orders[TotalSales])</f>
        <v>356.66999999999996</v>
      </c>
      <c r="D901">
        <f>COUNTIF(orders[BookTitle],B901)</f>
        <v>6</v>
      </c>
    </row>
    <row r="902" spans="2:4" x14ac:dyDescent="0.3">
      <c r="B902" t="str">
        <v>Shake research</v>
      </c>
      <c r="C902" s="24">
        <f>SUMIF(orders[BookTitle],B902,orders[TotalSales])</f>
        <v>45.15</v>
      </c>
      <c r="D902">
        <f>COUNTIF(orders[BookTitle],B902)</f>
        <v>2</v>
      </c>
    </row>
    <row r="903" spans="2:4" x14ac:dyDescent="0.3">
      <c r="B903" t="str">
        <v>Shake spring care</v>
      </c>
      <c r="C903" s="24">
        <f>SUMIF(orders[BookTitle],B903,orders[TotalSales])</f>
        <v>419.15999999999997</v>
      </c>
      <c r="D903">
        <f>COUNTIF(orders[BookTitle],B903)</f>
        <v>4</v>
      </c>
    </row>
    <row r="904" spans="2:4" x14ac:dyDescent="0.3">
      <c r="B904" t="str">
        <v>Share whatever</v>
      </c>
      <c r="C904" s="24">
        <f>SUMIF(orders[BookTitle],B904,orders[TotalSales])</f>
        <v>408.29999999999995</v>
      </c>
      <c r="D904">
        <f>COUNTIF(orders[BookTitle],B904)</f>
        <v>4</v>
      </c>
    </row>
    <row r="905" spans="2:4" x14ac:dyDescent="0.3">
      <c r="B905" t="str">
        <v>She measure</v>
      </c>
      <c r="C905" s="24">
        <f>SUMIF(orders[BookTitle],B905,orders[TotalSales])</f>
        <v>279.86</v>
      </c>
      <c r="D905">
        <f>COUNTIF(orders[BookTitle],B905)</f>
        <v>2</v>
      </c>
    </row>
    <row r="906" spans="2:4" x14ac:dyDescent="0.3">
      <c r="B906" t="str">
        <v>She so event</v>
      </c>
      <c r="C906" s="24">
        <f>SUMIF(orders[BookTitle],B906,orders[TotalSales])</f>
        <v>227.73999999999998</v>
      </c>
      <c r="D906">
        <f>COUNTIF(orders[BookTitle],B906)</f>
        <v>3</v>
      </c>
    </row>
    <row r="907" spans="2:4" x14ac:dyDescent="0.3">
      <c r="B907" t="str">
        <v>Short across happy</v>
      </c>
      <c r="C907" s="24">
        <f>SUMIF(orders[BookTitle],B907,orders[TotalSales])</f>
        <v>108.65</v>
      </c>
      <c r="D907">
        <f>COUNTIF(orders[BookTitle],B907)</f>
        <v>1</v>
      </c>
    </row>
    <row r="908" spans="2:4" x14ac:dyDescent="0.3">
      <c r="B908" t="str">
        <v>Short consumer</v>
      </c>
      <c r="C908" s="24">
        <f>SUMIF(orders[BookTitle],B908,orders[TotalSales])</f>
        <v>86.64</v>
      </c>
      <c r="D908">
        <f>COUNTIF(orders[BookTitle],B908)</f>
        <v>2</v>
      </c>
    </row>
    <row r="909" spans="2:4" x14ac:dyDescent="0.3">
      <c r="B909" t="str">
        <v>Shoulder debate</v>
      </c>
      <c r="C909" s="24">
        <f>SUMIF(orders[BookTitle],B909,orders[TotalSales])</f>
        <v>401.56000000000006</v>
      </c>
      <c r="D909">
        <f>COUNTIF(orders[BookTitle],B909)</f>
        <v>3</v>
      </c>
    </row>
    <row r="910" spans="2:4" x14ac:dyDescent="0.3">
      <c r="B910" t="str">
        <v>Sign meeting training bill</v>
      </c>
      <c r="C910" s="24">
        <f>SUMIF(orders[BookTitle],B910,orders[TotalSales])</f>
        <v>26.84</v>
      </c>
      <c r="D910">
        <f>COUNTIF(orders[BookTitle],B910)</f>
        <v>1</v>
      </c>
    </row>
    <row r="911" spans="2:4" x14ac:dyDescent="0.3">
      <c r="B911" t="str">
        <v>Sign physical car</v>
      </c>
      <c r="C911" s="24">
        <f>SUMIF(orders[BookTitle],B911,orders[TotalSales])</f>
        <v>53.9</v>
      </c>
      <c r="D911">
        <f>COUNTIF(orders[BookTitle],B911)</f>
        <v>1</v>
      </c>
    </row>
    <row r="912" spans="2:4" x14ac:dyDescent="0.3">
      <c r="B912" t="str">
        <v>Significant too fill</v>
      </c>
      <c r="C912" s="24">
        <f>SUMIF(orders[BookTitle],B912,orders[TotalSales])</f>
        <v>482.04999999999995</v>
      </c>
      <c r="D912">
        <f>COUNTIF(orders[BookTitle],B912)</f>
        <v>6</v>
      </c>
    </row>
    <row r="913" spans="2:4" x14ac:dyDescent="0.3">
      <c r="B913" t="str">
        <v>Similar attorney</v>
      </c>
      <c r="C913" s="24">
        <f>SUMIF(orders[BookTitle],B913,orders[TotalSales])</f>
        <v>123.97</v>
      </c>
      <c r="D913">
        <f>COUNTIF(orders[BookTitle],B913)</f>
        <v>2</v>
      </c>
    </row>
    <row r="914" spans="2:4" x14ac:dyDescent="0.3">
      <c r="B914" t="str">
        <v>Similar gun</v>
      </c>
      <c r="C914" s="24">
        <f>SUMIF(orders[BookTitle],B914,orders[TotalSales])</f>
        <v>203.71</v>
      </c>
      <c r="D914">
        <f>COUNTIF(orders[BookTitle],B914)</f>
        <v>4</v>
      </c>
    </row>
    <row r="915" spans="2:4" x14ac:dyDescent="0.3">
      <c r="B915" t="str">
        <v>Similar whatever care</v>
      </c>
      <c r="C915" s="24">
        <f>SUMIF(orders[BookTitle],B915,orders[TotalSales])</f>
        <v>170.41</v>
      </c>
      <c r="D915">
        <f>COUNTIF(orders[BookTitle],B915)</f>
        <v>3</v>
      </c>
    </row>
    <row r="916" spans="2:4" x14ac:dyDescent="0.3">
      <c r="B916" t="str">
        <v>Simple care</v>
      </c>
      <c r="C916" s="24">
        <f>SUMIF(orders[BookTitle],B916,orders[TotalSales])</f>
        <v>104.30000000000001</v>
      </c>
      <c r="D916">
        <f>COUNTIF(orders[BookTitle],B916)</f>
        <v>3</v>
      </c>
    </row>
    <row r="917" spans="2:4" x14ac:dyDescent="0.3">
      <c r="B917" t="str">
        <v>Simply available</v>
      </c>
      <c r="C917" s="24">
        <f>SUMIF(orders[BookTitle],B917,orders[TotalSales])</f>
        <v>69.64</v>
      </c>
      <c r="D917">
        <f>COUNTIF(orders[BookTitle],B917)</f>
        <v>3</v>
      </c>
    </row>
    <row r="918" spans="2:4" x14ac:dyDescent="0.3">
      <c r="B918" t="str">
        <v>Simply camera</v>
      </c>
      <c r="C918" s="24">
        <f>SUMIF(orders[BookTitle],B918,orders[TotalSales])</f>
        <v>41.39</v>
      </c>
      <c r="D918">
        <f>COUNTIF(orders[BookTitle],B918)</f>
        <v>2</v>
      </c>
    </row>
    <row r="919" spans="2:4" x14ac:dyDescent="0.3">
      <c r="B919" t="str">
        <v>Simply cell recently</v>
      </c>
      <c r="C919" s="24">
        <f>SUMIF(orders[BookTitle],B919,orders[TotalSales])</f>
        <v>256.29999999999995</v>
      </c>
      <c r="D919">
        <f>COUNTIF(orders[BookTitle],B919)</f>
        <v>3</v>
      </c>
    </row>
    <row r="920" spans="2:4" x14ac:dyDescent="0.3">
      <c r="B920" t="str">
        <v>Simply fact</v>
      </c>
      <c r="C920" s="24">
        <f>SUMIF(orders[BookTitle],B920,orders[TotalSales])</f>
        <v>147.12</v>
      </c>
      <c r="D920">
        <f>COUNTIF(orders[BookTitle],B920)</f>
        <v>1</v>
      </c>
    </row>
    <row r="921" spans="2:4" x14ac:dyDescent="0.3">
      <c r="B921" t="str">
        <v>Single contain</v>
      </c>
      <c r="C921" s="24">
        <f>SUMIF(orders[BookTitle],B921,orders[TotalSales])</f>
        <v>89.32</v>
      </c>
      <c r="D921">
        <f>COUNTIF(orders[BookTitle],B921)</f>
        <v>1</v>
      </c>
    </row>
    <row r="922" spans="2:4" x14ac:dyDescent="0.3">
      <c r="B922" t="str">
        <v>Single country huge</v>
      </c>
      <c r="C922" s="24">
        <f>SUMIF(orders[BookTitle],B922,orders[TotalSales])</f>
        <v>174.88</v>
      </c>
      <c r="D922">
        <f>COUNTIF(orders[BookTitle],B922)</f>
        <v>2</v>
      </c>
    </row>
    <row r="923" spans="2:4" x14ac:dyDescent="0.3">
      <c r="B923" t="str">
        <v>Sister commercial lawyer</v>
      </c>
      <c r="C923" s="24">
        <f>SUMIF(orders[BookTitle],B923,orders[TotalSales])</f>
        <v>24.72</v>
      </c>
      <c r="D923">
        <f>COUNTIF(orders[BookTitle],B923)</f>
        <v>1</v>
      </c>
    </row>
    <row r="924" spans="2:4" x14ac:dyDescent="0.3">
      <c r="B924" t="str">
        <v>Sit trial those</v>
      </c>
      <c r="C924" s="24">
        <f>SUMIF(orders[BookTitle],B924,orders[TotalSales])</f>
        <v>58.099999999999994</v>
      </c>
      <c r="D924">
        <f>COUNTIF(orders[BookTitle],B924)</f>
        <v>2</v>
      </c>
    </row>
    <row r="925" spans="2:4" x14ac:dyDescent="0.3">
      <c r="B925" t="str">
        <v>Site improve expect</v>
      </c>
      <c r="C925" s="24">
        <f>SUMIF(orders[BookTitle],B925,orders[TotalSales])</f>
        <v>153.81</v>
      </c>
      <c r="D925">
        <f>COUNTIF(orders[BookTitle],B925)</f>
        <v>3</v>
      </c>
    </row>
    <row r="926" spans="2:4" x14ac:dyDescent="0.3">
      <c r="B926" t="str">
        <v>Site low important</v>
      </c>
      <c r="C926" s="24">
        <f>SUMIF(orders[BookTitle],B926,orders[TotalSales])</f>
        <v>296.25</v>
      </c>
      <c r="D926">
        <f>COUNTIF(orders[BookTitle],B926)</f>
        <v>3</v>
      </c>
    </row>
    <row r="927" spans="2:4" x14ac:dyDescent="0.3">
      <c r="B927" t="str">
        <v>Six</v>
      </c>
      <c r="C927" s="24">
        <f>SUMIF(orders[BookTitle],B927,orders[TotalSales])</f>
        <v>140.21</v>
      </c>
      <c r="D927">
        <f>COUNTIF(orders[BookTitle],B927)</f>
        <v>2</v>
      </c>
    </row>
    <row r="928" spans="2:4" x14ac:dyDescent="0.3">
      <c r="B928" t="str">
        <v>Six value blood</v>
      </c>
      <c r="C928" s="24">
        <f>SUMIF(orders[BookTitle],B928,orders[TotalSales])</f>
        <v>334.01</v>
      </c>
      <c r="D928">
        <f>COUNTIF(orders[BookTitle],B928)</f>
        <v>2</v>
      </c>
    </row>
    <row r="929" spans="2:4" x14ac:dyDescent="0.3">
      <c r="B929" t="str">
        <v>Size voice</v>
      </c>
      <c r="C929" s="24">
        <f>SUMIF(orders[BookTitle],B929,orders[TotalSales])</f>
        <v>449.03999999999996</v>
      </c>
      <c r="D929">
        <f>COUNTIF(orders[BookTitle],B929)</f>
        <v>3</v>
      </c>
    </row>
    <row r="930" spans="2:4" x14ac:dyDescent="0.3">
      <c r="B930" t="str">
        <v>Skill action view</v>
      </c>
      <c r="C930" s="24">
        <f>SUMIF(orders[BookTitle],B930,orders[TotalSales])</f>
        <v>139.85999999999999</v>
      </c>
      <c r="D930">
        <f>COUNTIF(orders[BookTitle],B930)</f>
        <v>3</v>
      </c>
    </row>
    <row r="931" spans="2:4" x14ac:dyDescent="0.3">
      <c r="B931" t="str">
        <v>Skill could</v>
      </c>
      <c r="C931" s="24">
        <f>SUMIF(orders[BookTitle],B931,orders[TotalSales])</f>
        <v>211.07</v>
      </c>
      <c r="D931">
        <f>COUNTIF(orders[BookTitle],B931)</f>
        <v>2</v>
      </c>
    </row>
    <row r="932" spans="2:4" x14ac:dyDescent="0.3">
      <c r="B932" t="str">
        <v>Small approach doctor</v>
      </c>
      <c r="C932" s="24">
        <f>SUMIF(orders[BookTitle],B932,orders[TotalSales])</f>
        <v>313.88</v>
      </c>
      <c r="D932">
        <f>COUNTIF(orders[BookTitle],B932)</f>
        <v>2</v>
      </c>
    </row>
    <row r="933" spans="2:4" x14ac:dyDescent="0.3">
      <c r="B933" t="str">
        <v>Social much generation</v>
      </c>
      <c r="C933" s="24">
        <f>SUMIF(orders[BookTitle],B933,orders[TotalSales])</f>
        <v>172.3</v>
      </c>
      <c r="D933">
        <f>COUNTIF(orders[BookTitle],B933)</f>
        <v>3</v>
      </c>
    </row>
    <row r="934" spans="2:4" x14ac:dyDescent="0.3">
      <c r="B934" t="str">
        <v>Society floor red</v>
      </c>
      <c r="C934" s="24">
        <f>SUMIF(orders[BookTitle],B934,orders[TotalSales])</f>
        <v>383.5</v>
      </c>
      <c r="D934">
        <f>COUNTIF(orders[BookTitle],B934)</f>
        <v>4</v>
      </c>
    </row>
    <row r="935" spans="2:4" x14ac:dyDescent="0.3">
      <c r="B935" t="str">
        <v>Society interesting interest</v>
      </c>
      <c r="C935" s="24">
        <f>SUMIF(orders[BookTitle],B935,orders[TotalSales])</f>
        <v>28.25</v>
      </c>
      <c r="D935">
        <f>COUNTIF(orders[BookTitle],B935)</f>
        <v>1</v>
      </c>
    </row>
    <row r="936" spans="2:4" x14ac:dyDescent="0.3">
      <c r="B936" t="str">
        <v>Society relate choose</v>
      </c>
      <c r="C936" s="24">
        <f>SUMIF(orders[BookTitle],B936,orders[TotalSales])</f>
        <v>354.13</v>
      </c>
      <c r="D936">
        <f>COUNTIF(orders[BookTitle],B936)</f>
        <v>3</v>
      </c>
    </row>
    <row r="937" spans="2:4" x14ac:dyDescent="0.3">
      <c r="B937" t="str">
        <v>Some value</v>
      </c>
      <c r="C937" s="24">
        <f>SUMIF(orders[BookTitle],B937,orders[TotalSales])</f>
        <v>154.77000000000001</v>
      </c>
      <c r="D937">
        <f>COUNTIF(orders[BookTitle],B937)</f>
        <v>2</v>
      </c>
    </row>
    <row r="938" spans="2:4" x14ac:dyDescent="0.3">
      <c r="B938" t="str">
        <v>Someone live bill</v>
      </c>
      <c r="C938" s="24">
        <f>SUMIF(orders[BookTitle],B938,orders[TotalSales])</f>
        <v>234.76</v>
      </c>
      <c r="D938">
        <f>COUNTIF(orders[BookTitle],B938)</f>
        <v>2</v>
      </c>
    </row>
    <row r="939" spans="2:4" x14ac:dyDescent="0.3">
      <c r="B939" t="str">
        <v>Something describe security</v>
      </c>
      <c r="C939" s="24">
        <f>SUMIF(orders[BookTitle],B939,orders[TotalSales])</f>
        <v>392.37</v>
      </c>
      <c r="D939">
        <f>COUNTIF(orders[BookTitle],B939)</f>
        <v>4</v>
      </c>
    </row>
    <row r="940" spans="2:4" x14ac:dyDescent="0.3">
      <c r="B940" t="str">
        <v>Sometimes seek product</v>
      </c>
      <c r="C940" s="24">
        <f>SUMIF(orders[BookTitle],B940,orders[TotalSales])</f>
        <v>30.259999999999998</v>
      </c>
      <c r="D940">
        <f>COUNTIF(orders[BookTitle],B940)</f>
        <v>2</v>
      </c>
    </row>
    <row r="941" spans="2:4" x14ac:dyDescent="0.3">
      <c r="B941" t="str">
        <v>Son job watch attorney</v>
      </c>
      <c r="C941" s="24">
        <f>SUMIF(orders[BookTitle],B941,orders[TotalSales])</f>
        <v>58.08</v>
      </c>
      <c r="D941">
        <f>COUNTIF(orders[BookTitle],B941)</f>
        <v>1</v>
      </c>
    </row>
    <row r="942" spans="2:4" x14ac:dyDescent="0.3">
      <c r="B942" t="str">
        <v>Sort group</v>
      </c>
      <c r="C942" s="24">
        <f>SUMIF(orders[BookTitle],B942,orders[TotalSales])</f>
        <v>199.84</v>
      </c>
      <c r="D942">
        <f>COUNTIF(orders[BookTitle],B942)</f>
        <v>1</v>
      </c>
    </row>
    <row r="943" spans="2:4" x14ac:dyDescent="0.3">
      <c r="B943" t="str">
        <v>Sound or</v>
      </c>
      <c r="C943" s="24">
        <f>SUMIF(orders[BookTitle],B943,orders[TotalSales])</f>
        <v>332.13</v>
      </c>
      <c r="D943">
        <f>COUNTIF(orders[BookTitle],B943)</f>
        <v>3</v>
      </c>
    </row>
    <row r="944" spans="2:4" x14ac:dyDescent="0.3">
      <c r="B944" t="str">
        <v>Source action recent</v>
      </c>
      <c r="C944" s="24">
        <f>SUMIF(orders[BookTitle],B944,orders[TotalSales])</f>
        <v>64.080000000000013</v>
      </c>
      <c r="D944">
        <f>COUNTIF(orders[BookTitle],B944)</f>
        <v>3</v>
      </c>
    </row>
    <row r="945" spans="2:4" x14ac:dyDescent="0.3">
      <c r="B945" t="str">
        <v>Source affect too</v>
      </c>
      <c r="C945" s="24">
        <f>SUMIF(orders[BookTitle],B945,orders[TotalSales])</f>
        <v>62.82</v>
      </c>
      <c r="D945">
        <f>COUNTIF(orders[BookTitle],B945)</f>
        <v>3</v>
      </c>
    </row>
    <row r="946" spans="2:4" x14ac:dyDescent="0.3">
      <c r="B946" t="str">
        <v>Source raise</v>
      </c>
      <c r="C946" s="24">
        <f>SUMIF(orders[BookTitle],B946,orders[TotalSales])</f>
        <v>556.49</v>
      </c>
      <c r="D946">
        <f>COUNTIF(orders[BookTitle],B946)</f>
        <v>4</v>
      </c>
    </row>
    <row r="947" spans="2:4" x14ac:dyDescent="0.3">
      <c r="B947" t="str">
        <v>Space art bed wall</v>
      </c>
      <c r="C947" s="24">
        <f>SUMIF(orders[BookTitle],B947,orders[TotalSales])</f>
        <v>229.7</v>
      </c>
      <c r="D947">
        <f>COUNTIF(orders[BookTitle],B947)</f>
        <v>3</v>
      </c>
    </row>
    <row r="948" spans="2:4" x14ac:dyDescent="0.3">
      <c r="B948" t="str">
        <v>Space general game</v>
      </c>
      <c r="C948" s="24">
        <f>SUMIF(orders[BookTitle],B948,orders[TotalSales])</f>
        <v>298.64999999999998</v>
      </c>
      <c r="D948">
        <f>COUNTIF(orders[BookTitle],B948)</f>
        <v>3</v>
      </c>
    </row>
    <row r="949" spans="2:4" x14ac:dyDescent="0.3">
      <c r="B949" t="str">
        <v>Space them</v>
      </c>
      <c r="C949" s="24">
        <f>SUMIF(orders[BookTitle],B949,orders[TotalSales])</f>
        <v>80.650000000000006</v>
      </c>
      <c r="D949">
        <f>COUNTIF(orders[BookTitle],B949)</f>
        <v>1</v>
      </c>
    </row>
    <row r="950" spans="2:4" x14ac:dyDescent="0.3">
      <c r="B950" t="str">
        <v>Speak move</v>
      </c>
      <c r="C950" s="24">
        <f>SUMIF(orders[BookTitle],B950,orders[TotalSales])</f>
        <v>71.62</v>
      </c>
      <c r="D950">
        <f>COUNTIF(orders[BookTitle],B950)</f>
        <v>2</v>
      </c>
    </row>
    <row r="951" spans="2:4" x14ac:dyDescent="0.3">
      <c r="B951" t="str">
        <v>Special seven</v>
      </c>
      <c r="C951" s="24">
        <f>SUMIF(orders[BookTitle],B951,orders[TotalSales])</f>
        <v>293.86</v>
      </c>
      <c r="D951">
        <f>COUNTIF(orders[BookTitle],B951)</f>
        <v>2</v>
      </c>
    </row>
    <row r="952" spans="2:4" x14ac:dyDescent="0.3">
      <c r="B952" t="str">
        <v>Specific eat</v>
      </c>
      <c r="C952" s="24">
        <f>SUMIF(orders[BookTitle],B952,orders[TotalSales])</f>
        <v>67.22</v>
      </c>
      <c r="D952">
        <f>COUNTIF(orders[BookTitle],B952)</f>
        <v>3</v>
      </c>
    </row>
    <row r="953" spans="2:4" x14ac:dyDescent="0.3">
      <c r="B953" t="str">
        <v>Specific everything</v>
      </c>
      <c r="C953" s="24">
        <f>SUMIF(orders[BookTitle],B953,orders[TotalSales])</f>
        <v>44.08</v>
      </c>
      <c r="D953">
        <f>COUNTIF(orders[BookTitle],B953)</f>
        <v>2</v>
      </c>
    </row>
    <row r="954" spans="2:4" x14ac:dyDescent="0.3">
      <c r="B954" t="str">
        <v>Spend</v>
      </c>
      <c r="C954" s="24">
        <f>SUMIF(orders[BookTitle],B954,orders[TotalSales])</f>
        <v>53.739999999999995</v>
      </c>
      <c r="D954">
        <f>COUNTIF(orders[BookTitle],B954)</f>
        <v>2</v>
      </c>
    </row>
    <row r="955" spans="2:4" x14ac:dyDescent="0.3">
      <c r="B955" t="str">
        <v>Sport catch</v>
      </c>
      <c r="C955" s="24">
        <f>SUMIF(orders[BookTitle],B955,orders[TotalSales])</f>
        <v>62.660000000000004</v>
      </c>
      <c r="D955">
        <f>COUNTIF(orders[BookTitle],B955)</f>
        <v>2</v>
      </c>
    </row>
    <row r="956" spans="2:4" x14ac:dyDescent="0.3">
      <c r="B956" t="str">
        <v>Sport positive central</v>
      </c>
      <c r="C956" s="24">
        <f>SUMIF(orders[BookTitle],B956,orders[TotalSales])</f>
        <v>14.37</v>
      </c>
      <c r="D956">
        <f>COUNTIF(orders[BookTitle],B956)</f>
        <v>1</v>
      </c>
    </row>
    <row r="957" spans="2:4" x14ac:dyDescent="0.3">
      <c r="B957" t="str">
        <v>Staff example</v>
      </c>
      <c r="C957" s="24">
        <f>SUMIF(orders[BookTitle],B957,orders[TotalSales])</f>
        <v>91.97</v>
      </c>
      <c r="D957">
        <f>COUNTIF(orders[BookTitle],B957)</f>
        <v>2</v>
      </c>
    </row>
    <row r="958" spans="2:4" x14ac:dyDescent="0.3">
      <c r="B958" t="str">
        <v>Staff rest</v>
      </c>
      <c r="C958" s="24">
        <f>SUMIF(orders[BookTitle],B958,orders[TotalSales])</f>
        <v>357.82</v>
      </c>
      <c r="D958">
        <f>COUNTIF(orders[BookTitle],B958)</f>
        <v>3</v>
      </c>
    </row>
    <row r="959" spans="2:4" x14ac:dyDescent="0.3">
      <c r="B959" t="str">
        <v>Standard real</v>
      </c>
      <c r="C959" s="24">
        <f>SUMIF(orders[BookTitle],B959,orders[TotalSales])</f>
        <v>238.89999999999998</v>
      </c>
      <c r="D959">
        <f>COUNTIF(orders[BookTitle],B959)</f>
        <v>3</v>
      </c>
    </row>
    <row r="960" spans="2:4" x14ac:dyDescent="0.3">
      <c r="B960" t="str">
        <v>Standard something</v>
      </c>
      <c r="C960" s="24">
        <f>SUMIF(orders[BookTitle],B960,orders[TotalSales])</f>
        <v>14.68</v>
      </c>
      <c r="D960">
        <f>COUNTIF(orders[BookTitle],B960)</f>
        <v>1</v>
      </c>
    </row>
    <row r="961" spans="2:4" x14ac:dyDescent="0.3">
      <c r="B961" t="str">
        <v>Star long</v>
      </c>
      <c r="C961" s="24">
        <f>SUMIF(orders[BookTitle],B961,orders[TotalSales])</f>
        <v>617.63</v>
      </c>
      <c r="D961">
        <f>COUNTIF(orders[BookTitle],B961)</f>
        <v>7</v>
      </c>
    </row>
    <row r="962" spans="2:4" x14ac:dyDescent="0.3">
      <c r="B962" t="str">
        <v>Star when</v>
      </c>
      <c r="C962" s="24">
        <f>SUMIF(orders[BookTitle],B962,orders[TotalSales])</f>
        <v>236.60999999999999</v>
      </c>
      <c r="D962">
        <f>COUNTIF(orders[BookTitle],B962)</f>
        <v>5</v>
      </c>
    </row>
    <row r="963" spans="2:4" x14ac:dyDescent="0.3">
      <c r="B963" t="str">
        <v>Start test standard</v>
      </c>
      <c r="C963" s="24">
        <f>SUMIF(orders[BookTitle],B963,orders[TotalSales])</f>
        <v>96.12</v>
      </c>
      <c r="D963">
        <f>COUNTIF(orders[BookTitle],B963)</f>
        <v>1</v>
      </c>
    </row>
    <row r="964" spans="2:4" x14ac:dyDescent="0.3">
      <c r="B964" t="str">
        <v>Start way always</v>
      </c>
      <c r="C964" s="24">
        <f>SUMIF(orders[BookTitle],B964,orders[TotalSales])</f>
        <v>154.19999999999999</v>
      </c>
      <c r="D964">
        <f>COUNTIF(orders[BookTitle],B964)</f>
        <v>1</v>
      </c>
    </row>
    <row r="965" spans="2:4" x14ac:dyDescent="0.3">
      <c r="B965" t="str">
        <v>State create</v>
      </c>
      <c r="C965" s="24">
        <f>SUMIF(orders[BookTitle],B965,orders[TotalSales])</f>
        <v>220.19</v>
      </c>
      <c r="D965">
        <f>COUNTIF(orders[BookTitle],B965)</f>
        <v>4</v>
      </c>
    </row>
    <row r="966" spans="2:4" x14ac:dyDescent="0.3">
      <c r="B966" t="str">
        <v>State follow about</v>
      </c>
      <c r="C966" s="24">
        <f>SUMIF(orders[BookTitle],B966,orders[TotalSales])</f>
        <v>143.68</v>
      </c>
      <c r="D966">
        <f>COUNTIF(orders[BookTitle],B966)</f>
        <v>2</v>
      </c>
    </row>
    <row r="967" spans="2:4" x14ac:dyDescent="0.3">
      <c r="B967" t="str">
        <v>Statement late live</v>
      </c>
      <c r="C967" s="24">
        <f>SUMIF(orders[BookTitle],B967,orders[TotalSales])</f>
        <v>154.35</v>
      </c>
      <c r="D967">
        <f>COUNTIF(orders[BookTitle],B967)</f>
        <v>2</v>
      </c>
    </row>
    <row r="968" spans="2:4" x14ac:dyDescent="0.3">
      <c r="B968" t="str">
        <v>Station else nation</v>
      </c>
      <c r="C968" s="24">
        <f>SUMIF(orders[BookTitle],B968,orders[TotalSales])</f>
        <v>80.319999999999993</v>
      </c>
      <c r="D968">
        <f>COUNTIF(orders[BookTitle],B968)</f>
        <v>1</v>
      </c>
    </row>
    <row r="969" spans="2:4" x14ac:dyDescent="0.3">
      <c r="B969" t="str">
        <v>Station resource lot</v>
      </c>
      <c r="C969" s="24">
        <f>SUMIF(orders[BookTitle],B969,orders[TotalSales])</f>
        <v>43.36</v>
      </c>
      <c r="D969">
        <f>COUNTIF(orders[BookTitle],B969)</f>
        <v>2</v>
      </c>
    </row>
    <row r="970" spans="2:4" x14ac:dyDescent="0.3">
      <c r="B970" t="str">
        <v>Stay beyond</v>
      </c>
      <c r="C970" s="24">
        <f>SUMIF(orders[BookTitle],B970,orders[TotalSales])</f>
        <v>322.2</v>
      </c>
      <c r="D970">
        <f>COUNTIF(orders[BookTitle],B970)</f>
        <v>3</v>
      </c>
    </row>
    <row r="971" spans="2:4" x14ac:dyDescent="0.3">
      <c r="B971" t="str">
        <v>Stay determine number</v>
      </c>
      <c r="C971" s="24">
        <f>SUMIF(orders[BookTitle],B971,orders[TotalSales])</f>
        <v>333.68</v>
      </c>
      <c r="D971">
        <f>COUNTIF(orders[BookTitle],B971)</f>
        <v>4</v>
      </c>
    </row>
    <row r="972" spans="2:4" x14ac:dyDescent="0.3">
      <c r="B972" t="str">
        <v>Stay tend</v>
      </c>
      <c r="C972" s="24">
        <f>SUMIF(orders[BookTitle],B972,orders[TotalSales])</f>
        <v>99.32</v>
      </c>
      <c r="D972">
        <f>COUNTIF(orders[BookTitle],B972)</f>
        <v>1</v>
      </c>
    </row>
    <row r="973" spans="2:4" x14ac:dyDescent="0.3">
      <c r="B973" t="str">
        <v>Stay view truth</v>
      </c>
      <c r="C973" s="24">
        <f>SUMIF(orders[BookTitle],B973,orders[TotalSales])</f>
        <v>29.12</v>
      </c>
      <c r="D973">
        <f>COUNTIF(orders[BookTitle],B973)</f>
        <v>1</v>
      </c>
    </row>
    <row r="974" spans="2:4" x14ac:dyDescent="0.3">
      <c r="B974" t="str">
        <v>Stock</v>
      </c>
      <c r="C974" s="24">
        <f>SUMIF(orders[BookTitle],B974,orders[TotalSales])</f>
        <v>286.3</v>
      </c>
      <c r="D974">
        <f>COUNTIF(orders[BookTitle],B974)</f>
        <v>3</v>
      </c>
    </row>
    <row r="975" spans="2:4" x14ac:dyDescent="0.3">
      <c r="B975" t="str">
        <v>Stock once by</v>
      </c>
      <c r="C975" s="24">
        <f>SUMIF(orders[BookTitle],B975,orders[TotalSales])</f>
        <v>129.13999999999999</v>
      </c>
      <c r="D975">
        <f>COUNTIF(orders[BookTitle],B975)</f>
        <v>2</v>
      </c>
    </row>
    <row r="976" spans="2:4" x14ac:dyDescent="0.3">
      <c r="B976" t="str">
        <v>Stop opportunity tonight</v>
      </c>
      <c r="C976" s="24">
        <f>SUMIF(orders[BookTitle],B976,orders[TotalSales])</f>
        <v>203.68</v>
      </c>
      <c r="D976">
        <f>COUNTIF(orders[BookTitle],B976)</f>
        <v>3</v>
      </c>
    </row>
    <row r="977" spans="2:4" x14ac:dyDescent="0.3">
      <c r="B977" t="str">
        <v>Story partner professional</v>
      </c>
      <c r="C977" s="24">
        <f>SUMIF(orders[BookTitle],B977,orders[TotalSales])</f>
        <v>54.9</v>
      </c>
      <c r="D977">
        <f>COUNTIF(orders[BookTitle],B977)</f>
        <v>2</v>
      </c>
    </row>
    <row r="978" spans="2:4" x14ac:dyDescent="0.3">
      <c r="B978" t="str">
        <v>Strategy never anyone</v>
      </c>
      <c r="C978" s="24">
        <f>SUMIF(orders[BookTitle],B978,orders[TotalSales])</f>
        <v>47.07</v>
      </c>
      <c r="D978">
        <f>COUNTIF(orders[BookTitle],B978)</f>
        <v>1</v>
      </c>
    </row>
    <row r="979" spans="2:4" x14ac:dyDescent="0.3">
      <c r="B979" t="str">
        <v>Street president course</v>
      </c>
      <c r="C979" s="24">
        <f>SUMIF(orders[BookTitle],B979,orders[TotalSales])</f>
        <v>113.52</v>
      </c>
      <c r="D979">
        <f>COUNTIF(orders[BookTitle],B979)</f>
        <v>1</v>
      </c>
    </row>
    <row r="980" spans="2:4" x14ac:dyDescent="0.3">
      <c r="B980" t="str">
        <v>Structure body fine include</v>
      </c>
      <c r="C980" s="24">
        <f>SUMIF(orders[BookTitle],B980,orders[TotalSales])</f>
        <v>263.15999999999997</v>
      </c>
      <c r="D980">
        <f>COUNTIF(orders[BookTitle],B980)</f>
        <v>2</v>
      </c>
    </row>
    <row r="981" spans="2:4" x14ac:dyDescent="0.3">
      <c r="B981" t="str">
        <v>Structure much evidence</v>
      </c>
      <c r="C981" s="24">
        <f>SUMIF(orders[BookTitle],B981,orders[TotalSales])</f>
        <v>16.420000000000002</v>
      </c>
      <c r="D981">
        <f>COUNTIF(orders[BookTitle],B981)</f>
        <v>1</v>
      </c>
    </row>
    <row r="982" spans="2:4" x14ac:dyDescent="0.3">
      <c r="B982" t="str">
        <v>Structure security good two</v>
      </c>
      <c r="C982" s="24">
        <f>SUMIF(orders[BookTitle],B982,orders[TotalSales])</f>
        <v>432.93</v>
      </c>
      <c r="D982">
        <f>COUNTIF(orders[BookTitle],B982)</f>
        <v>3</v>
      </c>
    </row>
    <row r="983" spans="2:4" x14ac:dyDescent="0.3">
      <c r="B983" t="str">
        <v>Student child</v>
      </c>
      <c r="C983" s="24">
        <f>SUMIF(orders[BookTitle],B983,orders[TotalSales])</f>
        <v>366.61</v>
      </c>
      <c r="D983">
        <f>COUNTIF(orders[BookTitle],B983)</f>
        <v>2</v>
      </c>
    </row>
    <row r="984" spans="2:4" x14ac:dyDescent="0.3">
      <c r="B984" t="str">
        <v>Study wonder</v>
      </c>
      <c r="C984" s="24">
        <f>SUMIF(orders[BookTitle],B984,orders[TotalSales])</f>
        <v>60.12</v>
      </c>
      <c r="D984">
        <f>COUNTIF(orders[BookTitle],B984)</f>
        <v>3</v>
      </c>
    </row>
    <row r="985" spans="2:4" x14ac:dyDescent="0.3">
      <c r="B985" t="str">
        <v>Stuff all arrive</v>
      </c>
      <c r="C985" s="24">
        <f>SUMIF(orders[BookTitle],B985,orders[TotalSales])</f>
        <v>357.03999999999996</v>
      </c>
      <c r="D985">
        <f>COUNTIF(orders[BookTitle],B985)</f>
        <v>2</v>
      </c>
    </row>
    <row r="986" spans="2:4" x14ac:dyDescent="0.3">
      <c r="B986" t="str">
        <v>Stuff reality person</v>
      </c>
      <c r="C986" s="24">
        <f>SUMIF(orders[BookTitle],B986,orders[TotalSales])</f>
        <v>12.67</v>
      </c>
      <c r="D986">
        <f>COUNTIF(orders[BookTitle],B986)</f>
        <v>1</v>
      </c>
    </row>
    <row r="987" spans="2:4" x14ac:dyDescent="0.3">
      <c r="B987" t="str">
        <v>Stuff yet</v>
      </c>
      <c r="C987" s="24">
        <f>SUMIF(orders[BookTitle],B987,orders[TotalSales])</f>
        <v>43.3</v>
      </c>
      <c r="D987">
        <f>COUNTIF(orders[BookTitle],B987)</f>
        <v>2</v>
      </c>
    </row>
    <row r="988" spans="2:4" x14ac:dyDescent="0.3">
      <c r="B988" t="str">
        <v>Successful</v>
      </c>
      <c r="C988" s="24">
        <f>SUMIF(orders[BookTitle],B988,orders[TotalSales])</f>
        <v>58.129999999999995</v>
      </c>
      <c r="D988">
        <f>COUNTIF(orders[BookTitle],B988)</f>
        <v>2</v>
      </c>
    </row>
    <row r="989" spans="2:4" x14ac:dyDescent="0.3">
      <c r="B989" t="str">
        <v>Successful bag</v>
      </c>
      <c r="C989" s="24">
        <f>SUMIF(orders[BookTitle],B989,orders[TotalSales])</f>
        <v>264.69</v>
      </c>
      <c r="D989">
        <f>COUNTIF(orders[BookTitle],B989)</f>
        <v>2</v>
      </c>
    </row>
    <row r="990" spans="2:4" x14ac:dyDescent="0.3">
      <c r="B990" t="str">
        <v>Successful move</v>
      </c>
      <c r="C990" s="24">
        <f>SUMIF(orders[BookTitle],B990,orders[TotalSales])</f>
        <v>140.16</v>
      </c>
      <c r="D990">
        <f>COUNTIF(orders[BookTitle],B990)</f>
        <v>6</v>
      </c>
    </row>
    <row r="991" spans="2:4" x14ac:dyDescent="0.3">
      <c r="B991" t="str">
        <v>Such research</v>
      </c>
      <c r="C991" s="24">
        <f>SUMIF(orders[BookTitle],B991,orders[TotalSales])</f>
        <v>24.27</v>
      </c>
      <c r="D991">
        <f>COUNTIF(orders[BookTitle],B991)</f>
        <v>2</v>
      </c>
    </row>
    <row r="992" spans="2:4" x14ac:dyDescent="0.3">
      <c r="B992" t="str">
        <v>Such step way</v>
      </c>
      <c r="C992" s="24">
        <f>SUMIF(orders[BookTitle],B992,orders[TotalSales])</f>
        <v>126.25</v>
      </c>
      <c r="D992">
        <f>COUNTIF(orders[BookTitle],B992)</f>
        <v>2</v>
      </c>
    </row>
    <row r="993" spans="2:4" x14ac:dyDescent="0.3">
      <c r="B993" t="str">
        <v>Suddenly medical</v>
      </c>
      <c r="C993" s="24">
        <f>SUMIF(orders[BookTitle],B993,orders[TotalSales])</f>
        <v>43.59</v>
      </c>
      <c r="D993">
        <f>COUNTIF(orders[BookTitle],B993)</f>
        <v>2</v>
      </c>
    </row>
    <row r="994" spans="2:4" x14ac:dyDescent="0.3">
      <c r="B994" t="str">
        <v>Summer agent improve</v>
      </c>
      <c r="C994" s="24">
        <f>SUMIF(orders[BookTitle],B994,orders[TotalSales])</f>
        <v>95.88</v>
      </c>
      <c r="D994">
        <f>COUNTIF(orders[BookTitle],B994)</f>
        <v>3</v>
      </c>
    </row>
    <row r="995" spans="2:4" x14ac:dyDescent="0.3">
      <c r="B995" t="str">
        <v>Support defense</v>
      </c>
      <c r="C995" s="24">
        <f>SUMIF(orders[BookTitle],B995,orders[TotalSales])</f>
        <v>17.98</v>
      </c>
      <c r="D995">
        <f>COUNTIF(orders[BookTitle],B995)</f>
        <v>1</v>
      </c>
    </row>
    <row r="996" spans="2:4" x14ac:dyDescent="0.3">
      <c r="B996" t="str">
        <v>Support well</v>
      </c>
      <c r="C996" s="24">
        <f>SUMIF(orders[BookTitle],B996,orders[TotalSales])</f>
        <v>217.26999999999998</v>
      </c>
      <c r="D996">
        <f>COUNTIF(orders[BookTitle],B996)</f>
        <v>3</v>
      </c>
    </row>
    <row r="997" spans="2:4" x14ac:dyDescent="0.3">
      <c r="B997" t="str">
        <v>Sure money white</v>
      </c>
      <c r="C997" s="24">
        <f>SUMIF(orders[BookTitle],B997,orders[TotalSales])</f>
        <v>21.880000000000003</v>
      </c>
      <c r="D997">
        <f>COUNTIF(orders[BookTitle],B997)</f>
        <v>2</v>
      </c>
    </row>
    <row r="998" spans="2:4" x14ac:dyDescent="0.3">
      <c r="B998" t="str">
        <v>Sure particularly</v>
      </c>
      <c r="C998" s="24">
        <f>SUMIF(orders[BookTitle],B998,orders[TotalSales])</f>
        <v>390.4</v>
      </c>
      <c r="D998">
        <f>COUNTIF(orders[BookTitle],B998)</f>
        <v>5</v>
      </c>
    </row>
    <row r="999" spans="2:4" x14ac:dyDescent="0.3">
      <c r="B999" t="str">
        <v>Surface daughter hair</v>
      </c>
      <c r="C999" s="24">
        <f>SUMIF(orders[BookTitle],B999,orders[TotalSales])</f>
        <v>114.23</v>
      </c>
      <c r="D999">
        <f>COUNTIF(orders[BookTitle],B999)</f>
        <v>4</v>
      </c>
    </row>
    <row r="1000" spans="2:4" x14ac:dyDescent="0.3">
      <c r="B1000" t="str">
        <v>Surface music</v>
      </c>
      <c r="C1000" s="24">
        <f>SUMIF(orders[BookTitle],B1000,orders[TotalSales])</f>
        <v>137.38</v>
      </c>
      <c r="D1000">
        <f>COUNTIF(orders[BookTitle],B1000)</f>
        <v>3</v>
      </c>
    </row>
    <row r="1001" spans="2:4" x14ac:dyDescent="0.3">
      <c r="B1001" t="str">
        <v>Surface past</v>
      </c>
      <c r="C1001" s="24">
        <f>SUMIF(orders[BookTitle],B1001,orders[TotalSales])</f>
        <v>51.1</v>
      </c>
      <c r="D1001">
        <f>COUNTIF(orders[BookTitle],B1001)</f>
        <v>1</v>
      </c>
    </row>
    <row r="1002" spans="2:4" x14ac:dyDescent="0.3">
      <c r="B1002" t="str">
        <v>System hard bag</v>
      </c>
      <c r="C1002" s="24">
        <f>SUMIF(orders[BookTitle],B1002,orders[TotalSales])</f>
        <v>206.47</v>
      </c>
      <c r="D1002">
        <f>COUNTIF(orders[BookTitle],B1002)</f>
        <v>3</v>
      </c>
    </row>
    <row r="1003" spans="2:4" x14ac:dyDescent="0.3">
      <c r="B1003" t="str">
        <v>System news enough</v>
      </c>
      <c r="C1003" s="24">
        <f>SUMIF(orders[BookTitle],B1003,orders[TotalSales])</f>
        <v>157.47999999999999</v>
      </c>
      <c r="D1003">
        <f>COUNTIF(orders[BookTitle],B1003)</f>
        <v>1</v>
      </c>
    </row>
    <row r="1004" spans="2:4" x14ac:dyDescent="0.3">
      <c r="B1004" t="str">
        <v>System seek</v>
      </c>
      <c r="C1004" s="24">
        <f>SUMIF(orders[BookTitle],B1004,orders[TotalSales])</f>
        <v>206.88</v>
      </c>
      <c r="D1004">
        <f>COUNTIF(orders[BookTitle],B1004)</f>
        <v>3</v>
      </c>
    </row>
    <row r="1005" spans="2:4" x14ac:dyDescent="0.3">
      <c r="B1005" t="str">
        <v>Table huge</v>
      </c>
      <c r="C1005" s="24">
        <f>SUMIF(orders[BookTitle],B1005,orders[TotalSales])</f>
        <v>1066.47</v>
      </c>
      <c r="D1005">
        <f>COUNTIF(orders[BookTitle],B1005)</f>
        <v>6</v>
      </c>
    </row>
    <row r="1006" spans="2:4" x14ac:dyDescent="0.3">
      <c r="B1006" t="str">
        <v>Talk finish</v>
      </c>
      <c r="C1006" s="24">
        <f>SUMIF(orders[BookTitle],B1006,orders[TotalSales])</f>
        <v>141.97999999999999</v>
      </c>
      <c r="D1006">
        <f>COUNTIF(orders[BookTitle],B1006)</f>
        <v>2</v>
      </c>
    </row>
    <row r="1007" spans="2:4" x14ac:dyDescent="0.3">
      <c r="B1007" t="str">
        <v>Talk teach both</v>
      </c>
      <c r="C1007" s="24">
        <f>SUMIF(orders[BookTitle],B1007,orders[TotalSales])</f>
        <v>161.13999999999999</v>
      </c>
      <c r="D1007">
        <f>COUNTIF(orders[BookTitle],B1007)</f>
        <v>2</v>
      </c>
    </row>
    <row r="1008" spans="2:4" x14ac:dyDescent="0.3">
      <c r="B1008" t="str">
        <v>Task admit sit</v>
      </c>
      <c r="C1008" s="24">
        <f>SUMIF(orders[BookTitle],B1008,orders[TotalSales])</f>
        <v>255.18</v>
      </c>
      <c r="D1008">
        <f>COUNTIF(orders[BookTitle],B1008)</f>
        <v>2</v>
      </c>
    </row>
    <row r="1009" spans="2:4" x14ac:dyDescent="0.3">
      <c r="B1009" t="str">
        <v>Task Democrat last</v>
      </c>
      <c r="C1009" s="24">
        <f>SUMIF(orders[BookTitle],B1009,orders[TotalSales])</f>
        <v>487.83</v>
      </c>
      <c r="D1009">
        <f>COUNTIF(orders[BookTitle],B1009)</f>
        <v>3</v>
      </c>
    </row>
    <row r="1010" spans="2:4" x14ac:dyDescent="0.3">
      <c r="B1010" t="str">
        <v>Task make</v>
      </c>
      <c r="C1010" s="24">
        <f>SUMIF(orders[BookTitle],B1010,orders[TotalSales])</f>
        <v>222.33</v>
      </c>
      <c r="D1010">
        <f>COUNTIF(orders[BookTitle],B1010)</f>
        <v>3</v>
      </c>
    </row>
    <row r="1011" spans="2:4" x14ac:dyDescent="0.3">
      <c r="B1011" t="str">
        <v>Task measure kind</v>
      </c>
      <c r="C1011" s="24">
        <f>SUMIF(orders[BookTitle],B1011,orders[TotalSales])</f>
        <v>68.64</v>
      </c>
      <c r="D1011">
        <f>COUNTIF(orders[BookTitle],B1011)</f>
        <v>1</v>
      </c>
    </row>
    <row r="1012" spans="2:4" x14ac:dyDescent="0.3">
      <c r="B1012" t="str">
        <v>Task morning community</v>
      </c>
      <c r="C1012" s="24">
        <f>SUMIF(orders[BookTitle],B1012,orders[TotalSales])</f>
        <v>501.53000000000003</v>
      </c>
      <c r="D1012">
        <f>COUNTIF(orders[BookTitle],B1012)</f>
        <v>5</v>
      </c>
    </row>
    <row r="1013" spans="2:4" x14ac:dyDescent="0.3">
      <c r="B1013" t="str">
        <v>Task without</v>
      </c>
      <c r="C1013" s="24">
        <f>SUMIF(orders[BookTitle],B1013,orders[TotalSales])</f>
        <v>65.91</v>
      </c>
      <c r="D1013">
        <f>COUNTIF(orders[BookTitle],B1013)</f>
        <v>4</v>
      </c>
    </row>
    <row r="1014" spans="2:4" x14ac:dyDescent="0.3">
      <c r="B1014" t="str">
        <v>Tax hour budget more</v>
      </c>
      <c r="C1014" s="24">
        <f>SUMIF(orders[BookTitle],B1014,orders[TotalSales])</f>
        <v>469.27</v>
      </c>
      <c r="D1014">
        <f>COUNTIF(orders[BookTitle],B1014)</f>
        <v>3</v>
      </c>
    </row>
    <row r="1015" spans="2:4" x14ac:dyDescent="0.3">
      <c r="B1015" t="str">
        <v>Tax without</v>
      </c>
      <c r="C1015" s="24">
        <f>SUMIF(orders[BookTitle],B1015,orders[TotalSales])</f>
        <v>400.66999999999996</v>
      </c>
      <c r="D1015">
        <f>COUNTIF(orders[BookTitle],B1015)</f>
        <v>3</v>
      </c>
    </row>
    <row r="1016" spans="2:4" x14ac:dyDescent="0.3">
      <c r="B1016" t="str">
        <v>Teach word listen</v>
      </c>
      <c r="C1016" s="24">
        <f>SUMIF(orders[BookTitle],B1016,orders[TotalSales])</f>
        <v>10.29</v>
      </c>
      <c r="D1016">
        <f>COUNTIF(orders[BookTitle],B1016)</f>
        <v>1</v>
      </c>
    </row>
    <row r="1017" spans="2:4" x14ac:dyDescent="0.3">
      <c r="B1017" t="str">
        <v>Teacher eye star them</v>
      </c>
      <c r="C1017" s="24">
        <f>SUMIF(orders[BookTitle],B1017,orders[TotalSales])</f>
        <v>76.5</v>
      </c>
      <c r="D1017">
        <f>COUNTIF(orders[BookTitle],B1017)</f>
        <v>3</v>
      </c>
    </row>
    <row r="1018" spans="2:4" x14ac:dyDescent="0.3">
      <c r="B1018" t="str">
        <v>Teacher one base</v>
      </c>
      <c r="C1018" s="24">
        <f>SUMIF(orders[BookTitle],B1018,orders[TotalSales])</f>
        <v>181.68</v>
      </c>
      <c r="D1018">
        <f>COUNTIF(orders[BookTitle],B1018)</f>
        <v>2</v>
      </c>
    </row>
    <row r="1019" spans="2:4" x14ac:dyDescent="0.3">
      <c r="B1019" t="str">
        <v>Team provide</v>
      </c>
      <c r="C1019" s="24">
        <f>SUMIF(orders[BookTitle],B1019,orders[TotalSales])</f>
        <v>179.2</v>
      </c>
      <c r="D1019">
        <f>COUNTIF(orders[BookTitle],B1019)</f>
        <v>1</v>
      </c>
    </row>
    <row r="1020" spans="2:4" x14ac:dyDescent="0.3">
      <c r="B1020" t="str">
        <v>Technology</v>
      </c>
      <c r="C1020" s="24">
        <f>SUMIF(orders[BookTitle],B1020,orders[TotalSales])</f>
        <v>511.87</v>
      </c>
      <c r="D1020">
        <f>COUNTIF(orders[BookTitle],B1020)</f>
        <v>4</v>
      </c>
    </row>
    <row r="1021" spans="2:4" x14ac:dyDescent="0.3">
      <c r="B1021" t="str">
        <v>Technology guess</v>
      </c>
      <c r="C1021" s="24">
        <f>SUMIF(orders[BookTitle],B1021,orders[TotalSales])</f>
        <v>113.3</v>
      </c>
      <c r="D1021">
        <f>COUNTIF(orders[BookTitle],B1021)</f>
        <v>2</v>
      </c>
    </row>
    <row r="1022" spans="2:4" x14ac:dyDescent="0.3">
      <c r="B1022" t="str">
        <v>Technology real oil</v>
      </c>
      <c r="C1022" s="24">
        <f>SUMIF(orders[BookTitle],B1022,orders[TotalSales])</f>
        <v>476.64</v>
      </c>
      <c r="D1022">
        <f>COUNTIF(orders[BookTitle],B1022)</f>
        <v>4</v>
      </c>
    </row>
    <row r="1023" spans="2:4" x14ac:dyDescent="0.3">
      <c r="B1023" t="str">
        <v>Television</v>
      </c>
      <c r="C1023" s="24">
        <f>SUMIF(orders[BookTitle],B1023,orders[TotalSales])</f>
        <v>138.76</v>
      </c>
      <c r="D1023">
        <f>COUNTIF(orders[BookTitle],B1023)</f>
        <v>2</v>
      </c>
    </row>
    <row r="1024" spans="2:4" x14ac:dyDescent="0.3">
      <c r="B1024" t="str">
        <v>Television should product thought</v>
      </c>
      <c r="C1024" s="24">
        <f>SUMIF(orders[BookTitle],B1024,orders[TotalSales])</f>
        <v>45.35</v>
      </c>
      <c r="D1024">
        <f>COUNTIF(orders[BookTitle],B1024)</f>
        <v>1</v>
      </c>
    </row>
    <row r="1025" spans="2:4" x14ac:dyDescent="0.3">
      <c r="B1025" t="str">
        <v>Tell should away</v>
      </c>
      <c r="C1025" s="24">
        <f>SUMIF(orders[BookTitle],B1025,orders[TotalSales])</f>
        <v>398.14</v>
      </c>
      <c r="D1025">
        <f>COUNTIF(orders[BookTitle],B1025)</f>
        <v>3</v>
      </c>
    </row>
    <row r="1026" spans="2:4" x14ac:dyDescent="0.3">
      <c r="B1026" t="str">
        <v>Ten whose</v>
      </c>
      <c r="C1026" s="24">
        <f>SUMIF(orders[BookTitle],B1026,orders[TotalSales])</f>
        <v>28.83</v>
      </c>
      <c r="D1026">
        <f>COUNTIF(orders[BookTitle],B1026)</f>
        <v>1</v>
      </c>
    </row>
    <row r="1027" spans="2:4" x14ac:dyDescent="0.3">
      <c r="B1027" t="str">
        <v>Test score second</v>
      </c>
      <c r="C1027" s="24">
        <f>SUMIF(orders[BookTitle],B1027,orders[TotalSales])</f>
        <v>89.33</v>
      </c>
      <c r="D1027">
        <f>COUNTIF(orders[BookTitle],B1027)</f>
        <v>4</v>
      </c>
    </row>
    <row r="1028" spans="2:4" x14ac:dyDescent="0.3">
      <c r="B1028" t="str">
        <v>Than pass</v>
      </c>
      <c r="C1028" s="24">
        <f>SUMIF(orders[BookTitle],B1028,orders[TotalSales])</f>
        <v>36.68</v>
      </c>
      <c r="D1028">
        <f>COUNTIF(orders[BookTitle],B1028)</f>
        <v>2</v>
      </c>
    </row>
    <row r="1029" spans="2:4" x14ac:dyDescent="0.3">
      <c r="B1029" t="str">
        <v>Thank</v>
      </c>
      <c r="C1029" s="24">
        <f>SUMIF(orders[BookTitle],B1029,orders[TotalSales])</f>
        <v>262.19</v>
      </c>
      <c r="D1029">
        <f>COUNTIF(orders[BookTitle],B1029)</f>
        <v>5</v>
      </c>
    </row>
    <row r="1030" spans="2:4" x14ac:dyDescent="0.3">
      <c r="B1030" t="str">
        <v>The same ten</v>
      </c>
      <c r="C1030" s="24">
        <f>SUMIF(orders[BookTitle],B1030,orders[TotalSales])</f>
        <v>235.15</v>
      </c>
      <c r="D1030">
        <f>COUNTIF(orders[BookTitle],B1030)</f>
        <v>2</v>
      </c>
    </row>
    <row r="1031" spans="2:4" x14ac:dyDescent="0.3">
      <c r="B1031" t="str">
        <v>Them change</v>
      </c>
      <c r="C1031" s="24">
        <f>SUMIF(orders[BookTitle],B1031,orders[TotalSales])</f>
        <v>43.28</v>
      </c>
      <c r="D1031">
        <f>COUNTIF(orders[BookTitle],B1031)</f>
        <v>3</v>
      </c>
    </row>
    <row r="1032" spans="2:4" x14ac:dyDescent="0.3">
      <c r="B1032" t="str">
        <v>Themselves in from</v>
      </c>
      <c r="C1032" s="24">
        <f>SUMIF(orders[BookTitle],B1032,orders[TotalSales])</f>
        <v>75.36</v>
      </c>
      <c r="D1032">
        <f>COUNTIF(orders[BookTitle],B1032)</f>
        <v>3</v>
      </c>
    </row>
    <row r="1033" spans="2:4" x14ac:dyDescent="0.3">
      <c r="B1033" t="str">
        <v>Themselves lay</v>
      </c>
      <c r="C1033" s="24">
        <f>SUMIF(orders[BookTitle],B1033,orders[TotalSales])</f>
        <v>107.66999999999999</v>
      </c>
      <c r="D1033">
        <f>COUNTIF(orders[BookTitle],B1033)</f>
        <v>4</v>
      </c>
    </row>
    <row r="1034" spans="2:4" x14ac:dyDescent="0.3">
      <c r="B1034" t="str">
        <v>Theory charge</v>
      </c>
      <c r="C1034" s="24">
        <f>SUMIF(orders[BookTitle],B1034,orders[TotalSales])</f>
        <v>352.39</v>
      </c>
      <c r="D1034">
        <f>COUNTIF(orders[BookTitle],B1034)</f>
        <v>3</v>
      </c>
    </row>
    <row r="1035" spans="2:4" x14ac:dyDescent="0.3">
      <c r="B1035" t="str">
        <v>Theory fall wall simple</v>
      </c>
      <c r="C1035" s="24">
        <f>SUMIF(orders[BookTitle],B1035,orders[TotalSales])</f>
        <v>109.15</v>
      </c>
      <c r="D1035">
        <f>COUNTIF(orders[BookTitle],B1035)</f>
        <v>2</v>
      </c>
    </row>
    <row r="1036" spans="2:4" x14ac:dyDescent="0.3">
      <c r="B1036" t="str">
        <v>Theory relationship structure</v>
      </c>
      <c r="C1036" s="24">
        <f>SUMIF(orders[BookTitle],B1036,orders[TotalSales])</f>
        <v>279.39</v>
      </c>
      <c r="D1036">
        <f>COUNTIF(orders[BookTitle],B1036)</f>
        <v>2</v>
      </c>
    </row>
    <row r="1037" spans="2:4" x14ac:dyDescent="0.3">
      <c r="B1037" t="str">
        <v>They add season</v>
      </c>
      <c r="C1037" s="24">
        <f>SUMIF(orders[BookTitle],B1037,orders[TotalSales])</f>
        <v>162.76</v>
      </c>
      <c r="D1037">
        <f>COUNTIF(orders[BookTitle],B1037)</f>
        <v>3</v>
      </c>
    </row>
    <row r="1038" spans="2:4" x14ac:dyDescent="0.3">
      <c r="B1038" t="str">
        <v>They by need</v>
      </c>
      <c r="C1038" s="24">
        <f>SUMIF(orders[BookTitle],B1038,orders[TotalSales])</f>
        <v>281.89</v>
      </c>
      <c r="D1038">
        <f>COUNTIF(orders[BookTitle],B1038)</f>
        <v>2</v>
      </c>
    </row>
    <row r="1039" spans="2:4" x14ac:dyDescent="0.3">
      <c r="B1039" t="str">
        <v>They next past</v>
      </c>
      <c r="C1039" s="24">
        <f>SUMIF(orders[BookTitle],B1039,orders[TotalSales])</f>
        <v>90.24</v>
      </c>
      <c r="D1039">
        <f>COUNTIF(orders[BookTitle],B1039)</f>
        <v>1</v>
      </c>
    </row>
    <row r="1040" spans="2:4" x14ac:dyDescent="0.3">
      <c r="B1040" t="str">
        <v>Thing able church</v>
      </c>
      <c r="C1040" s="24">
        <f>SUMIF(orders[BookTitle],B1040,orders[TotalSales])</f>
        <v>81.710000000000008</v>
      </c>
      <c r="D1040">
        <f>COUNTIF(orders[BookTitle],B1040)</f>
        <v>2</v>
      </c>
    </row>
    <row r="1041" spans="2:4" x14ac:dyDescent="0.3">
      <c r="B1041" t="str">
        <v>Third course interesting</v>
      </c>
      <c r="C1041" s="24">
        <f>SUMIF(orders[BookTitle],B1041,orders[TotalSales])</f>
        <v>172.99</v>
      </c>
      <c r="D1041">
        <f>COUNTIF(orders[BookTitle],B1041)</f>
        <v>2</v>
      </c>
    </row>
    <row r="1042" spans="2:4" x14ac:dyDescent="0.3">
      <c r="B1042" t="str">
        <v>Third his indicate past</v>
      </c>
      <c r="C1042" s="24">
        <f>SUMIF(orders[BookTitle],B1042,orders[TotalSales])</f>
        <v>97.08</v>
      </c>
      <c r="D1042">
        <f>COUNTIF(orders[BookTitle],B1042)</f>
        <v>3</v>
      </c>
    </row>
    <row r="1043" spans="2:4" x14ac:dyDescent="0.3">
      <c r="B1043" t="str">
        <v>Third whatever</v>
      </c>
      <c r="C1043" s="24">
        <f>SUMIF(orders[BookTitle],B1043,orders[TotalSales])</f>
        <v>188.26</v>
      </c>
      <c r="D1043">
        <f>COUNTIF(orders[BookTitle],B1043)</f>
        <v>2</v>
      </c>
    </row>
    <row r="1044" spans="2:4" x14ac:dyDescent="0.3">
      <c r="B1044" t="str">
        <v>Third yeah</v>
      </c>
      <c r="C1044" s="24">
        <f>SUMIF(orders[BookTitle],B1044,orders[TotalSales])</f>
        <v>99.38</v>
      </c>
      <c r="D1044">
        <f>COUNTIF(orders[BookTitle],B1044)</f>
        <v>2</v>
      </c>
    </row>
    <row r="1045" spans="2:4" x14ac:dyDescent="0.3">
      <c r="B1045" t="str">
        <v>This billion per</v>
      </c>
      <c r="C1045" s="24">
        <f>SUMIF(orders[BookTitle],B1045,orders[TotalSales])</f>
        <v>23.57</v>
      </c>
      <c r="D1045">
        <f>COUNTIF(orders[BookTitle],B1045)</f>
        <v>3</v>
      </c>
    </row>
    <row r="1046" spans="2:4" x14ac:dyDescent="0.3">
      <c r="B1046" t="str">
        <v>Those attack themselves together</v>
      </c>
      <c r="C1046" s="24">
        <f>SUMIF(orders[BookTitle],B1046,orders[TotalSales])</f>
        <v>133.13999999999999</v>
      </c>
      <c r="D1046">
        <f>COUNTIF(orders[BookTitle],B1046)</f>
        <v>2</v>
      </c>
    </row>
    <row r="1047" spans="2:4" x14ac:dyDescent="0.3">
      <c r="B1047" t="str">
        <v>Those small</v>
      </c>
      <c r="C1047" s="24">
        <f>SUMIF(orders[BookTitle],B1047,orders[TotalSales])</f>
        <v>95.97</v>
      </c>
      <c r="D1047">
        <f>COUNTIF(orders[BookTitle],B1047)</f>
        <v>3</v>
      </c>
    </row>
    <row r="1048" spans="2:4" x14ac:dyDescent="0.3">
      <c r="B1048" t="str">
        <v>Though</v>
      </c>
      <c r="C1048" s="24">
        <f>SUMIF(orders[BookTitle],B1048,orders[TotalSales])</f>
        <v>17.630000000000003</v>
      </c>
      <c r="D1048">
        <f>COUNTIF(orders[BookTitle],B1048)</f>
        <v>2</v>
      </c>
    </row>
    <row r="1049" spans="2:4" x14ac:dyDescent="0.3">
      <c r="B1049" t="str">
        <v>Though begin trouble</v>
      </c>
      <c r="C1049" s="24">
        <f>SUMIF(orders[BookTitle],B1049,orders[TotalSales])</f>
        <v>124.1</v>
      </c>
      <c r="D1049">
        <f>COUNTIF(orders[BookTitle],B1049)</f>
        <v>1</v>
      </c>
    </row>
    <row r="1050" spans="2:4" x14ac:dyDescent="0.3">
      <c r="B1050" t="str">
        <v>Though land garden</v>
      </c>
      <c r="C1050" s="24">
        <f>SUMIF(orders[BookTitle],B1050,orders[TotalSales])</f>
        <v>80.61</v>
      </c>
      <c r="D1050">
        <f>COUNTIF(orders[BookTitle],B1050)</f>
        <v>2</v>
      </c>
    </row>
    <row r="1051" spans="2:4" x14ac:dyDescent="0.3">
      <c r="B1051" t="str">
        <v>Though nation during community</v>
      </c>
      <c r="C1051" s="24">
        <f>SUMIF(orders[BookTitle],B1051,orders[TotalSales])</f>
        <v>129.82999999999998</v>
      </c>
      <c r="D1051">
        <f>COUNTIF(orders[BookTitle],B1051)</f>
        <v>3</v>
      </c>
    </row>
    <row r="1052" spans="2:4" x14ac:dyDescent="0.3">
      <c r="B1052" t="str">
        <v>Though resource five</v>
      </c>
      <c r="C1052" s="24">
        <f>SUMIF(orders[BookTitle],B1052,orders[TotalSales])</f>
        <v>94.05</v>
      </c>
      <c r="D1052">
        <f>COUNTIF(orders[BookTitle],B1052)</f>
        <v>1</v>
      </c>
    </row>
    <row r="1053" spans="2:4" x14ac:dyDescent="0.3">
      <c r="B1053" t="str">
        <v>Thought him may</v>
      </c>
      <c r="C1053" s="24">
        <f>SUMIF(orders[BookTitle],B1053,orders[TotalSales])</f>
        <v>56.85</v>
      </c>
      <c r="D1053">
        <f>COUNTIF(orders[BookTitle],B1053)</f>
        <v>2</v>
      </c>
    </row>
    <row r="1054" spans="2:4" x14ac:dyDescent="0.3">
      <c r="B1054" t="str">
        <v>Thought tough everybody</v>
      </c>
      <c r="C1054" s="24">
        <f>SUMIF(orders[BookTitle],B1054,orders[TotalSales])</f>
        <v>85</v>
      </c>
      <c r="D1054">
        <f>COUNTIF(orders[BookTitle],B1054)</f>
        <v>1</v>
      </c>
    </row>
    <row r="1055" spans="2:4" x14ac:dyDescent="0.3">
      <c r="B1055" t="str">
        <v>Threat present really</v>
      </c>
      <c r="C1055" s="24">
        <f>SUMIF(orders[BookTitle],B1055,orders[TotalSales])</f>
        <v>97.94</v>
      </c>
      <c r="D1055">
        <f>COUNTIF(orders[BookTitle],B1055)</f>
        <v>1</v>
      </c>
    </row>
    <row r="1056" spans="2:4" x14ac:dyDescent="0.3">
      <c r="B1056" t="str">
        <v>Threat yes often</v>
      </c>
      <c r="C1056" s="24">
        <f>SUMIF(orders[BookTitle],B1056,orders[TotalSales])</f>
        <v>207.97000000000003</v>
      </c>
      <c r="D1056">
        <f>COUNTIF(orders[BookTitle],B1056)</f>
        <v>3</v>
      </c>
    </row>
    <row r="1057" spans="2:4" x14ac:dyDescent="0.3">
      <c r="B1057" t="str">
        <v>Three blue property</v>
      </c>
      <c r="C1057" s="24">
        <f>SUMIF(orders[BookTitle],B1057,orders[TotalSales])</f>
        <v>28.53</v>
      </c>
      <c r="D1057">
        <f>COUNTIF(orders[BookTitle],B1057)</f>
        <v>2</v>
      </c>
    </row>
    <row r="1058" spans="2:4" x14ac:dyDescent="0.3">
      <c r="B1058" t="str">
        <v>Three well</v>
      </c>
      <c r="C1058" s="24">
        <f>SUMIF(orders[BookTitle],B1058,orders[TotalSales])</f>
        <v>325.58</v>
      </c>
      <c r="D1058">
        <f>COUNTIF(orders[BookTitle],B1058)</f>
        <v>4</v>
      </c>
    </row>
    <row r="1059" spans="2:4" x14ac:dyDescent="0.3">
      <c r="B1059" t="str">
        <v>Through well spend</v>
      </c>
      <c r="C1059" s="24">
        <f>SUMIF(orders[BookTitle],B1059,orders[TotalSales])</f>
        <v>107.72</v>
      </c>
      <c r="D1059">
        <f>COUNTIF(orders[BookTitle],B1059)</f>
        <v>2</v>
      </c>
    </row>
    <row r="1060" spans="2:4" x14ac:dyDescent="0.3">
      <c r="B1060" t="str">
        <v>Throughout front in</v>
      </c>
      <c r="C1060" s="24">
        <f>SUMIF(orders[BookTitle],B1060,orders[TotalSales])</f>
        <v>37.08</v>
      </c>
      <c r="D1060">
        <f>COUNTIF(orders[BookTitle],B1060)</f>
        <v>2</v>
      </c>
    </row>
    <row r="1061" spans="2:4" x14ac:dyDescent="0.3">
      <c r="B1061" t="str">
        <v>Throughout statement husband</v>
      </c>
      <c r="C1061" s="24">
        <f>SUMIF(orders[BookTitle],B1061,orders[TotalSales])</f>
        <v>74.900000000000006</v>
      </c>
      <c r="D1061">
        <f>COUNTIF(orders[BookTitle],B1061)</f>
        <v>2</v>
      </c>
    </row>
    <row r="1062" spans="2:4" x14ac:dyDescent="0.3">
      <c r="B1062" t="str">
        <v>Thus movie and</v>
      </c>
      <c r="C1062" s="24">
        <f>SUMIF(orders[BookTitle],B1062,orders[TotalSales])</f>
        <v>79.47</v>
      </c>
      <c r="D1062">
        <f>COUNTIF(orders[BookTitle],B1062)</f>
        <v>2</v>
      </c>
    </row>
    <row r="1063" spans="2:4" x14ac:dyDescent="0.3">
      <c r="B1063" t="str">
        <v>Thus will watch</v>
      </c>
      <c r="C1063" s="24">
        <f>SUMIF(orders[BookTitle],B1063,orders[TotalSales])</f>
        <v>65.2</v>
      </c>
      <c r="D1063">
        <f>COUNTIF(orders[BookTitle],B1063)</f>
        <v>1</v>
      </c>
    </row>
    <row r="1064" spans="2:4" x14ac:dyDescent="0.3">
      <c r="B1064" t="str">
        <v>Time team want wish</v>
      </c>
      <c r="C1064" s="24">
        <f>SUMIF(orders[BookTitle],B1064,orders[TotalSales])</f>
        <v>179.3</v>
      </c>
      <c r="D1064">
        <f>COUNTIF(orders[BookTitle],B1064)</f>
        <v>2</v>
      </c>
    </row>
    <row r="1065" spans="2:4" x14ac:dyDescent="0.3">
      <c r="B1065" t="str">
        <v>To story claim</v>
      </c>
      <c r="C1065" s="24">
        <f>SUMIF(orders[BookTitle],B1065,orders[TotalSales])</f>
        <v>119.39</v>
      </c>
      <c r="D1065">
        <f>COUNTIF(orders[BookTitle],B1065)</f>
        <v>5</v>
      </c>
    </row>
    <row r="1066" spans="2:4" x14ac:dyDescent="0.3">
      <c r="B1066" t="str">
        <v>Together training few</v>
      </c>
      <c r="C1066" s="24">
        <f>SUMIF(orders[BookTitle],B1066,orders[TotalSales])</f>
        <v>75.95</v>
      </c>
      <c r="D1066">
        <f>COUNTIF(orders[BookTitle],B1066)</f>
        <v>1</v>
      </c>
    </row>
    <row r="1067" spans="2:4" x14ac:dyDescent="0.3">
      <c r="B1067" t="str">
        <v>Tonight</v>
      </c>
      <c r="C1067" s="24">
        <f>SUMIF(orders[BookTitle],B1067,orders[TotalSales])</f>
        <v>411.21000000000004</v>
      </c>
      <c r="D1067">
        <f>COUNTIF(orders[BookTitle],B1067)</f>
        <v>2</v>
      </c>
    </row>
    <row r="1068" spans="2:4" x14ac:dyDescent="0.3">
      <c r="B1068" t="str">
        <v>Tonight however threat</v>
      </c>
      <c r="C1068" s="24">
        <f>SUMIF(orders[BookTitle],B1068,orders[TotalSales])</f>
        <v>106.12</v>
      </c>
      <c r="D1068">
        <f>COUNTIF(orders[BookTitle],B1068)</f>
        <v>2</v>
      </c>
    </row>
    <row r="1069" spans="2:4" x14ac:dyDescent="0.3">
      <c r="B1069" t="str">
        <v>Too option health</v>
      </c>
      <c r="C1069" s="24">
        <f>SUMIF(orders[BookTitle],B1069,orders[TotalSales])</f>
        <v>142.32</v>
      </c>
      <c r="D1069">
        <f>COUNTIF(orders[BookTitle],B1069)</f>
        <v>1</v>
      </c>
    </row>
    <row r="1070" spans="2:4" x14ac:dyDescent="0.3">
      <c r="B1070" t="str">
        <v>Top heavy executive</v>
      </c>
      <c r="C1070" s="24">
        <f>SUMIF(orders[BookTitle],B1070,orders[TotalSales])</f>
        <v>16.079999999999998</v>
      </c>
      <c r="D1070">
        <f>COUNTIF(orders[BookTitle],B1070)</f>
        <v>1</v>
      </c>
    </row>
    <row r="1071" spans="2:4" x14ac:dyDescent="0.3">
      <c r="B1071" t="str">
        <v>Top Republican</v>
      </c>
      <c r="C1071" s="24">
        <f>SUMIF(orders[BookTitle],B1071,orders[TotalSales])</f>
        <v>114.08</v>
      </c>
      <c r="D1071">
        <f>COUNTIF(orders[BookTitle],B1071)</f>
        <v>1</v>
      </c>
    </row>
    <row r="1072" spans="2:4" x14ac:dyDescent="0.3">
      <c r="B1072" t="str">
        <v>Total message activity</v>
      </c>
      <c r="C1072" s="24">
        <f>SUMIF(orders[BookTitle],B1072,orders[TotalSales])</f>
        <v>171.4</v>
      </c>
      <c r="D1072">
        <f>COUNTIF(orders[BookTitle],B1072)</f>
        <v>2</v>
      </c>
    </row>
    <row r="1073" spans="2:4" x14ac:dyDescent="0.3">
      <c r="B1073" t="str">
        <v>Total special child</v>
      </c>
      <c r="C1073" s="24">
        <f>SUMIF(orders[BookTitle],B1073,orders[TotalSales])</f>
        <v>195.44</v>
      </c>
      <c r="D1073">
        <f>COUNTIF(orders[BookTitle],B1073)</f>
        <v>1</v>
      </c>
    </row>
    <row r="1074" spans="2:4" x14ac:dyDescent="0.3">
      <c r="B1074" t="str">
        <v>Toward area</v>
      </c>
      <c r="C1074" s="24">
        <f>SUMIF(orders[BookTitle],B1074,orders[TotalSales])</f>
        <v>57.27</v>
      </c>
      <c r="D1074">
        <f>COUNTIF(orders[BookTitle],B1074)</f>
        <v>2</v>
      </c>
    </row>
    <row r="1075" spans="2:4" x14ac:dyDescent="0.3">
      <c r="B1075" t="str">
        <v>Toward spend</v>
      </c>
      <c r="C1075" s="24">
        <f>SUMIF(orders[BookTitle],B1075,orders[TotalSales])</f>
        <v>256.40999999999997</v>
      </c>
      <c r="D1075">
        <f>COUNTIF(orders[BookTitle],B1075)</f>
        <v>4</v>
      </c>
    </row>
    <row r="1076" spans="2:4" x14ac:dyDescent="0.3">
      <c r="B1076" t="str">
        <v>Town through</v>
      </c>
      <c r="C1076" s="24">
        <f>SUMIF(orders[BookTitle],B1076,orders[TotalSales])</f>
        <v>64.319999999999993</v>
      </c>
      <c r="D1076">
        <f>COUNTIF(orders[BookTitle],B1076)</f>
        <v>1</v>
      </c>
    </row>
    <row r="1077" spans="2:4" x14ac:dyDescent="0.3">
      <c r="B1077" t="str">
        <v>Traditional four talk</v>
      </c>
      <c r="C1077" s="24">
        <f>SUMIF(orders[BookTitle],B1077,orders[TotalSales])</f>
        <v>87.98</v>
      </c>
      <c r="D1077">
        <f>COUNTIF(orders[BookTitle],B1077)</f>
        <v>1</v>
      </c>
    </row>
    <row r="1078" spans="2:4" x14ac:dyDescent="0.3">
      <c r="B1078" t="str">
        <v>Training easy</v>
      </c>
      <c r="C1078" s="24">
        <f>SUMIF(orders[BookTitle],B1078,orders[TotalSales])</f>
        <v>22.59</v>
      </c>
      <c r="D1078">
        <f>COUNTIF(orders[BookTitle],B1078)</f>
        <v>1</v>
      </c>
    </row>
    <row r="1079" spans="2:4" x14ac:dyDescent="0.3">
      <c r="B1079" t="str">
        <v>Treat</v>
      </c>
      <c r="C1079" s="24">
        <f>SUMIF(orders[BookTitle],B1079,orders[TotalSales])</f>
        <v>201.18</v>
      </c>
      <c r="D1079">
        <f>COUNTIF(orders[BookTitle],B1079)</f>
        <v>3</v>
      </c>
    </row>
    <row r="1080" spans="2:4" x14ac:dyDescent="0.3">
      <c r="B1080" t="str">
        <v>Treatment in weight</v>
      </c>
      <c r="C1080" s="24">
        <f>SUMIF(orders[BookTitle],B1080,orders[TotalSales])</f>
        <v>354.03</v>
      </c>
      <c r="D1080">
        <f>COUNTIF(orders[BookTitle],B1080)</f>
        <v>3</v>
      </c>
    </row>
    <row r="1081" spans="2:4" x14ac:dyDescent="0.3">
      <c r="B1081" t="str">
        <v>Treatment place</v>
      </c>
      <c r="C1081" s="24">
        <f>SUMIF(orders[BookTitle],B1081,orders[TotalSales])</f>
        <v>111.52000000000001</v>
      </c>
      <c r="D1081">
        <f>COUNTIF(orders[BookTitle],B1081)</f>
        <v>3</v>
      </c>
    </row>
    <row r="1082" spans="2:4" x14ac:dyDescent="0.3">
      <c r="B1082" t="str">
        <v>Treatment see point</v>
      </c>
      <c r="C1082" s="24">
        <f>SUMIF(orders[BookTitle],B1082,orders[TotalSales])</f>
        <v>39.32</v>
      </c>
      <c r="D1082">
        <f>COUNTIF(orders[BookTitle],B1082)</f>
        <v>1</v>
      </c>
    </row>
    <row r="1083" spans="2:4" x14ac:dyDescent="0.3">
      <c r="B1083" t="str">
        <v>Treatment them</v>
      </c>
      <c r="C1083" s="24">
        <f>SUMIF(orders[BookTitle],B1083,orders[TotalSales])</f>
        <v>155.63999999999999</v>
      </c>
      <c r="D1083">
        <f>COUNTIF(orders[BookTitle],B1083)</f>
        <v>3</v>
      </c>
    </row>
    <row r="1084" spans="2:4" x14ac:dyDescent="0.3">
      <c r="B1084" t="str">
        <v>Trip again since front</v>
      </c>
      <c r="C1084" s="24">
        <f>SUMIF(orders[BookTitle],B1084,orders[TotalSales])</f>
        <v>52.510000000000005</v>
      </c>
      <c r="D1084">
        <f>COUNTIF(orders[BookTitle],B1084)</f>
        <v>2</v>
      </c>
    </row>
    <row r="1085" spans="2:4" x14ac:dyDescent="0.3">
      <c r="B1085" t="str">
        <v>Trip newspaper</v>
      </c>
      <c r="C1085" s="24">
        <f>SUMIF(orders[BookTitle],B1085,orders[TotalSales])</f>
        <v>49.2</v>
      </c>
      <c r="D1085">
        <f>COUNTIF(orders[BookTitle],B1085)</f>
        <v>1</v>
      </c>
    </row>
    <row r="1086" spans="2:4" x14ac:dyDescent="0.3">
      <c r="B1086" t="str">
        <v>Trouble two</v>
      </c>
      <c r="C1086" s="24">
        <f>SUMIF(orders[BookTitle],B1086,orders[TotalSales])</f>
        <v>18.100000000000001</v>
      </c>
      <c r="D1086">
        <f>COUNTIF(orders[BookTitle],B1086)</f>
        <v>1</v>
      </c>
    </row>
    <row r="1087" spans="2:4" x14ac:dyDescent="0.3">
      <c r="B1087" t="str">
        <v>True somebody</v>
      </c>
      <c r="C1087" s="24">
        <f>SUMIF(orders[BookTitle],B1087,orders[TotalSales])</f>
        <v>289.01</v>
      </c>
      <c r="D1087">
        <f>COUNTIF(orders[BookTitle],B1087)</f>
        <v>3</v>
      </c>
    </row>
    <row r="1088" spans="2:4" x14ac:dyDescent="0.3">
      <c r="B1088" t="str">
        <v>Truth</v>
      </c>
      <c r="C1088" s="24">
        <f>SUMIF(orders[BookTitle],B1088,orders[TotalSales])</f>
        <v>560.11</v>
      </c>
      <c r="D1088">
        <f>COUNTIF(orders[BookTitle],B1088)</f>
        <v>5</v>
      </c>
    </row>
    <row r="1089" spans="2:4" x14ac:dyDescent="0.3">
      <c r="B1089" t="str">
        <v>Truth from wife myself</v>
      </c>
      <c r="C1089" s="24">
        <f>SUMIF(orders[BookTitle],B1089,orders[TotalSales])</f>
        <v>19.54</v>
      </c>
      <c r="D1089">
        <f>COUNTIF(orders[BookTitle],B1089)</f>
        <v>1</v>
      </c>
    </row>
    <row r="1090" spans="2:4" x14ac:dyDescent="0.3">
      <c r="B1090" t="str">
        <v>Truth woman allow</v>
      </c>
      <c r="C1090" s="24">
        <f>SUMIF(orders[BookTitle],B1090,orders[TotalSales])</f>
        <v>33.78</v>
      </c>
      <c r="D1090">
        <f>COUNTIF(orders[BookTitle],B1090)</f>
        <v>1</v>
      </c>
    </row>
    <row r="1091" spans="2:4" x14ac:dyDescent="0.3">
      <c r="B1091" t="str">
        <v>Try occur</v>
      </c>
      <c r="C1091" s="24">
        <f>SUMIF(orders[BookTitle],B1091,orders[TotalSales])</f>
        <v>257.52999999999997</v>
      </c>
      <c r="D1091">
        <f>COUNTIF(orders[BookTitle],B1091)</f>
        <v>3</v>
      </c>
    </row>
    <row r="1092" spans="2:4" x14ac:dyDescent="0.3">
      <c r="B1092" t="str">
        <v>Tv affect</v>
      </c>
      <c r="C1092" s="24">
        <f>SUMIF(orders[BookTitle],B1092,orders[TotalSales])</f>
        <v>115.38</v>
      </c>
      <c r="D1092">
        <f>COUNTIF(orders[BookTitle],B1092)</f>
        <v>2</v>
      </c>
    </row>
    <row r="1093" spans="2:4" x14ac:dyDescent="0.3">
      <c r="B1093" t="str">
        <v>Tv during song</v>
      </c>
      <c r="C1093" s="24">
        <f>SUMIF(orders[BookTitle],B1093,orders[TotalSales])</f>
        <v>85.600000000000009</v>
      </c>
      <c r="D1093">
        <f>COUNTIF(orders[BookTitle],B1093)</f>
        <v>3</v>
      </c>
    </row>
    <row r="1094" spans="2:4" x14ac:dyDescent="0.3">
      <c r="B1094" t="str">
        <v>Tv institution</v>
      </c>
      <c r="C1094" s="24">
        <f>SUMIF(orders[BookTitle],B1094,orders[TotalSales])</f>
        <v>42.24</v>
      </c>
      <c r="D1094">
        <f>COUNTIF(orders[BookTitle],B1094)</f>
        <v>1</v>
      </c>
    </row>
    <row r="1095" spans="2:4" x14ac:dyDescent="0.3">
      <c r="B1095" t="str">
        <v>Two son</v>
      </c>
      <c r="C1095" s="24">
        <f>SUMIF(orders[BookTitle],B1095,orders[TotalSales])</f>
        <v>245.42000000000002</v>
      </c>
      <c r="D1095">
        <f>COUNTIF(orders[BookTitle],B1095)</f>
        <v>3</v>
      </c>
    </row>
    <row r="1096" spans="2:4" x14ac:dyDescent="0.3">
      <c r="B1096" t="str">
        <v>Type action</v>
      </c>
      <c r="C1096" s="24">
        <f>SUMIF(orders[BookTitle],B1096,orders[TotalSales])</f>
        <v>139.36000000000001</v>
      </c>
      <c r="D1096">
        <f>COUNTIF(orders[BookTitle],B1096)</f>
        <v>2</v>
      </c>
    </row>
    <row r="1097" spans="2:4" x14ac:dyDescent="0.3">
      <c r="B1097" t="str">
        <v>Type everybody</v>
      </c>
      <c r="C1097" s="24">
        <f>SUMIF(orders[BookTitle],B1097,orders[TotalSales])</f>
        <v>88.59</v>
      </c>
      <c r="D1097">
        <f>COUNTIF(orders[BookTitle],B1097)</f>
        <v>2</v>
      </c>
    </row>
    <row r="1098" spans="2:4" x14ac:dyDescent="0.3">
      <c r="B1098" t="str">
        <v>Type stay politics</v>
      </c>
      <c r="C1098" s="24">
        <f>SUMIF(orders[BookTitle],B1098,orders[TotalSales])</f>
        <v>65.760000000000005</v>
      </c>
      <c r="D1098">
        <f>COUNTIF(orders[BookTitle],B1098)</f>
        <v>1</v>
      </c>
    </row>
    <row r="1099" spans="2:4" x14ac:dyDescent="0.3">
      <c r="B1099" t="str">
        <v>Under little able</v>
      </c>
      <c r="C1099" s="24">
        <f>SUMIF(orders[BookTitle],B1099,orders[TotalSales])</f>
        <v>19.68</v>
      </c>
      <c r="D1099">
        <f>COUNTIF(orders[BookTitle],B1099)</f>
        <v>1</v>
      </c>
    </row>
    <row r="1100" spans="2:4" x14ac:dyDescent="0.3">
      <c r="B1100" t="str">
        <v>Under treatment</v>
      </c>
      <c r="C1100" s="24">
        <f>SUMIF(orders[BookTitle],B1100,orders[TotalSales])</f>
        <v>276.46000000000004</v>
      </c>
      <c r="D1100">
        <f>COUNTIF(orders[BookTitle],B1100)</f>
        <v>2</v>
      </c>
    </row>
    <row r="1101" spans="2:4" x14ac:dyDescent="0.3">
      <c r="B1101" t="str">
        <v>Understand citizen</v>
      </c>
      <c r="C1101" s="24">
        <f>SUMIF(orders[BookTitle],B1101,orders[TotalSales])</f>
        <v>90.08</v>
      </c>
      <c r="D1101">
        <f>COUNTIF(orders[BookTitle],B1101)</f>
        <v>3</v>
      </c>
    </row>
    <row r="1102" spans="2:4" x14ac:dyDescent="0.3">
      <c r="B1102" t="str">
        <v>Us democratic phone nearly</v>
      </c>
      <c r="C1102" s="24">
        <f>SUMIF(orders[BookTitle],B1102,orders[TotalSales])</f>
        <v>63.819999999999993</v>
      </c>
      <c r="D1102">
        <f>COUNTIF(orders[BookTitle],B1102)</f>
        <v>2</v>
      </c>
    </row>
    <row r="1103" spans="2:4" x14ac:dyDescent="0.3">
      <c r="B1103" t="str">
        <v>Us part data</v>
      </c>
      <c r="C1103" s="24">
        <f>SUMIF(orders[BookTitle],B1103,orders[TotalSales])</f>
        <v>91.76</v>
      </c>
      <c r="D1103">
        <f>COUNTIF(orders[BookTitle],B1103)</f>
        <v>1</v>
      </c>
    </row>
    <row r="1104" spans="2:4" x14ac:dyDescent="0.3">
      <c r="B1104" t="str">
        <v>Use author from</v>
      </c>
      <c r="C1104" s="24">
        <f>SUMIF(orders[BookTitle],B1104,orders[TotalSales])</f>
        <v>97.82</v>
      </c>
      <c r="D1104">
        <f>COUNTIF(orders[BookTitle],B1104)</f>
        <v>2</v>
      </c>
    </row>
    <row r="1105" spans="2:4" x14ac:dyDescent="0.3">
      <c r="B1105" t="str">
        <v>Usually pay attorney</v>
      </c>
      <c r="C1105" s="24">
        <f>SUMIF(orders[BookTitle],B1105,orders[TotalSales])</f>
        <v>317.19</v>
      </c>
      <c r="D1105">
        <f>COUNTIF(orders[BookTitle],B1105)</f>
        <v>3</v>
      </c>
    </row>
    <row r="1106" spans="2:4" x14ac:dyDescent="0.3">
      <c r="B1106" t="str">
        <v>Very population</v>
      </c>
      <c r="C1106" s="24">
        <f>SUMIF(orders[BookTitle],B1106,orders[TotalSales])</f>
        <v>67.599999999999994</v>
      </c>
      <c r="D1106">
        <f>COUNTIF(orders[BookTitle],B1106)</f>
        <v>4</v>
      </c>
    </row>
    <row r="1107" spans="2:4" x14ac:dyDescent="0.3">
      <c r="B1107" t="str">
        <v>Visit key</v>
      </c>
      <c r="C1107" s="24">
        <f>SUMIF(orders[BookTitle],B1107,orders[TotalSales])</f>
        <v>154.05000000000001</v>
      </c>
      <c r="D1107">
        <f>COUNTIF(orders[BookTitle],B1107)</f>
        <v>1</v>
      </c>
    </row>
    <row r="1108" spans="2:4" x14ac:dyDescent="0.3">
      <c r="B1108" t="str">
        <v>Vote source outside</v>
      </c>
      <c r="C1108" s="24">
        <f>SUMIF(orders[BookTitle],B1108,orders[TotalSales])</f>
        <v>222.89</v>
      </c>
      <c r="D1108">
        <f>COUNTIF(orders[BookTitle],B1108)</f>
        <v>2</v>
      </c>
    </row>
    <row r="1109" spans="2:4" x14ac:dyDescent="0.3">
      <c r="B1109" t="str">
        <v>Wait reality</v>
      </c>
      <c r="C1109" s="24">
        <f>SUMIF(orders[BookTitle],B1109,orders[TotalSales])</f>
        <v>483.82</v>
      </c>
      <c r="D1109">
        <f>COUNTIF(orders[BookTitle],B1109)</f>
        <v>6</v>
      </c>
    </row>
    <row r="1110" spans="2:4" x14ac:dyDescent="0.3">
      <c r="B1110" t="str">
        <v>Walk blue address</v>
      </c>
      <c r="C1110" s="24">
        <f>SUMIF(orders[BookTitle],B1110,orders[TotalSales])</f>
        <v>416.09999999999997</v>
      </c>
      <c r="D1110">
        <f>COUNTIF(orders[BookTitle],B1110)</f>
        <v>4</v>
      </c>
    </row>
    <row r="1111" spans="2:4" x14ac:dyDescent="0.3">
      <c r="B1111" t="str">
        <v>Wall center its</v>
      </c>
      <c r="C1111" s="24">
        <f>SUMIF(orders[BookTitle],B1111,orders[TotalSales])</f>
        <v>61.5</v>
      </c>
      <c r="D1111">
        <f>COUNTIF(orders[BookTitle],B1111)</f>
        <v>1</v>
      </c>
    </row>
    <row r="1112" spans="2:4" x14ac:dyDescent="0.3">
      <c r="B1112" t="str">
        <v>Wall take</v>
      </c>
      <c r="C1112" s="24">
        <f>SUMIF(orders[BookTitle],B1112,orders[TotalSales])</f>
        <v>286.02999999999997</v>
      </c>
      <c r="D1112">
        <f>COUNTIF(orders[BookTitle],B1112)</f>
        <v>2</v>
      </c>
    </row>
    <row r="1113" spans="2:4" x14ac:dyDescent="0.3">
      <c r="B1113" t="str">
        <v>Want nation view finally</v>
      </c>
      <c r="C1113" s="24">
        <f>SUMIF(orders[BookTitle],B1113,orders[TotalSales])</f>
        <v>378.85999999999996</v>
      </c>
      <c r="D1113">
        <f>COUNTIF(orders[BookTitle],B1113)</f>
        <v>4</v>
      </c>
    </row>
    <row r="1114" spans="2:4" x14ac:dyDescent="0.3">
      <c r="B1114" t="str">
        <v>Want pretty</v>
      </c>
      <c r="C1114" s="24">
        <f>SUMIF(orders[BookTitle],B1114,orders[TotalSales])</f>
        <v>399.7</v>
      </c>
      <c r="D1114">
        <f>COUNTIF(orders[BookTitle],B1114)</f>
        <v>2</v>
      </c>
    </row>
    <row r="1115" spans="2:4" x14ac:dyDescent="0.3">
      <c r="B1115" t="str">
        <v>Watch prevent</v>
      </c>
      <c r="C1115" s="24">
        <f>SUMIF(orders[BookTitle],B1115,orders[TotalSales])</f>
        <v>119.55000000000001</v>
      </c>
      <c r="D1115">
        <f>COUNTIF(orders[BookTitle],B1115)</f>
        <v>4</v>
      </c>
    </row>
    <row r="1116" spans="2:4" x14ac:dyDescent="0.3">
      <c r="B1116" t="str">
        <v>Water investment federal</v>
      </c>
      <c r="C1116" s="24">
        <f>SUMIF(orders[BookTitle],B1116,orders[TotalSales])</f>
        <v>67.61</v>
      </c>
      <c r="D1116">
        <f>COUNTIF(orders[BookTitle],B1116)</f>
        <v>3</v>
      </c>
    </row>
    <row r="1117" spans="2:4" x14ac:dyDescent="0.3">
      <c r="B1117" t="str">
        <v>Water require he</v>
      </c>
      <c r="C1117" s="24">
        <f>SUMIF(orders[BookTitle],B1117,orders[TotalSales])</f>
        <v>132.85</v>
      </c>
      <c r="D1117">
        <f>COUNTIF(orders[BookTitle],B1117)</f>
        <v>2</v>
      </c>
    </row>
    <row r="1118" spans="2:4" x14ac:dyDescent="0.3">
      <c r="B1118" t="str">
        <v>Way style difficult</v>
      </c>
      <c r="C1118" s="24">
        <f>SUMIF(orders[BookTitle],B1118,orders[TotalSales])</f>
        <v>508.67</v>
      </c>
      <c r="D1118">
        <f>COUNTIF(orders[BookTitle],B1118)</f>
        <v>3</v>
      </c>
    </row>
    <row r="1119" spans="2:4" x14ac:dyDescent="0.3">
      <c r="B1119" t="str">
        <v>We town too</v>
      </c>
      <c r="C1119" s="24">
        <f>SUMIF(orders[BookTitle],B1119,orders[TotalSales])</f>
        <v>461.12</v>
      </c>
      <c r="D1119">
        <f>COUNTIF(orders[BookTitle],B1119)</f>
        <v>5</v>
      </c>
    </row>
    <row r="1120" spans="2:4" x14ac:dyDescent="0.3">
      <c r="B1120" t="str">
        <v>Wear life song</v>
      </c>
      <c r="C1120" s="24">
        <f>SUMIF(orders[BookTitle],B1120,orders[TotalSales])</f>
        <v>46.5</v>
      </c>
      <c r="D1120">
        <f>COUNTIF(orders[BookTitle],B1120)</f>
        <v>1</v>
      </c>
    </row>
    <row r="1121" spans="2:4" x14ac:dyDescent="0.3">
      <c r="B1121" t="str">
        <v>Weight attorney</v>
      </c>
      <c r="C1121" s="24">
        <f>SUMIF(orders[BookTitle],B1121,orders[TotalSales])</f>
        <v>134</v>
      </c>
      <c r="D1121">
        <f>COUNTIF(orders[BookTitle],B1121)</f>
        <v>2</v>
      </c>
    </row>
    <row r="1122" spans="2:4" x14ac:dyDescent="0.3">
      <c r="B1122" t="str">
        <v>Weight here</v>
      </c>
      <c r="C1122" s="24">
        <f>SUMIF(orders[BookTitle],B1122,orders[TotalSales])</f>
        <v>267.17</v>
      </c>
      <c r="D1122">
        <f>COUNTIF(orders[BookTitle],B1122)</f>
        <v>2</v>
      </c>
    </row>
    <row r="1123" spans="2:4" x14ac:dyDescent="0.3">
      <c r="B1123" t="str">
        <v>West however election</v>
      </c>
      <c r="C1123" s="24">
        <f>SUMIF(orders[BookTitle],B1123,orders[TotalSales])</f>
        <v>40.619999999999997</v>
      </c>
      <c r="D1123">
        <f>COUNTIF(orders[BookTitle],B1123)</f>
        <v>1</v>
      </c>
    </row>
    <row r="1124" spans="2:4" x14ac:dyDescent="0.3">
      <c r="B1124" t="str">
        <v>West officer</v>
      </c>
      <c r="C1124" s="24">
        <f>SUMIF(orders[BookTitle],B1124,orders[TotalSales])</f>
        <v>76.960000000000008</v>
      </c>
      <c r="D1124">
        <f>COUNTIF(orders[BookTitle],B1124)</f>
        <v>4</v>
      </c>
    </row>
    <row r="1125" spans="2:4" x14ac:dyDescent="0.3">
      <c r="B1125" t="str">
        <v>What ability wonder</v>
      </c>
      <c r="C1125" s="24">
        <f>SUMIF(orders[BookTitle],B1125,orders[TotalSales])</f>
        <v>524.81999999999994</v>
      </c>
      <c r="D1125">
        <f>COUNTIF(orders[BookTitle],B1125)</f>
        <v>3</v>
      </c>
    </row>
    <row r="1126" spans="2:4" x14ac:dyDescent="0.3">
      <c r="B1126" t="str">
        <v>What seem</v>
      </c>
      <c r="C1126" s="24">
        <f>SUMIF(orders[BookTitle],B1126,orders[TotalSales])</f>
        <v>108.24999999999999</v>
      </c>
      <c r="D1126">
        <f>COUNTIF(orders[BookTitle],B1126)</f>
        <v>4</v>
      </c>
    </row>
    <row r="1127" spans="2:4" x14ac:dyDescent="0.3">
      <c r="B1127" t="str">
        <v>Where member</v>
      </c>
      <c r="C1127" s="24">
        <f>SUMIF(orders[BookTitle],B1127,orders[TotalSales])</f>
        <v>140.09</v>
      </c>
      <c r="D1127">
        <f>COUNTIF(orders[BookTitle],B1127)</f>
        <v>3</v>
      </c>
    </row>
    <row r="1128" spans="2:4" x14ac:dyDescent="0.3">
      <c r="B1128" t="str">
        <v>Where today</v>
      </c>
      <c r="C1128" s="24">
        <f>SUMIF(orders[BookTitle],B1128,orders[TotalSales])</f>
        <v>160.17000000000002</v>
      </c>
      <c r="D1128">
        <f>COUNTIF(orders[BookTitle],B1128)</f>
        <v>4</v>
      </c>
    </row>
    <row r="1129" spans="2:4" x14ac:dyDescent="0.3">
      <c r="B1129" t="str">
        <v>Whether remember</v>
      </c>
      <c r="C1129" s="24">
        <f>SUMIF(orders[BookTitle],B1129,orders[TotalSales])</f>
        <v>119.03</v>
      </c>
      <c r="D1129">
        <f>COUNTIF(orders[BookTitle],B1129)</f>
        <v>3</v>
      </c>
    </row>
    <row r="1130" spans="2:4" x14ac:dyDescent="0.3">
      <c r="B1130" t="str">
        <v>Whether seven</v>
      </c>
      <c r="C1130" s="24">
        <f>SUMIF(orders[BookTitle],B1130,orders[TotalSales])</f>
        <v>20.91</v>
      </c>
      <c r="D1130">
        <f>COUNTIF(orders[BookTitle],B1130)</f>
        <v>1</v>
      </c>
    </row>
    <row r="1131" spans="2:4" x14ac:dyDescent="0.3">
      <c r="B1131" t="str">
        <v>Which</v>
      </c>
      <c r="C1131" s="24">
        <f>SUMIF(orders[BookTitle],B1131,orders[TotalSales])</f>
        <v>222.56</v>
      </c>
      <c r="D1131">
        <f>COUNTIF(orders[BookTitle],B1131)</f>
        <v>2</v>
      </c>
    </row>
    <row r="1132" spans="2:4" x14ac:dyDescent="0.3">
      <c r="B1132" t="str">
        <v>Which level</v>
      </c>
      <c r="C1132" s="24">
        <f>SUMIF(orders[BookTitle],B1132,orders[TotalSales])</f>
        <v>32.24</v>
      </c>
      <c r="D1132">
        <f>COUNTIF(orders[BookTitle],B1132)</f>
        <v>2</v>
      </c>
    </row>
    <row r="1133" spans="2:4" x14ac:dyDescent="0.3">
      <c r="B1133" t="str">
        <v>Which money</v>
      </c>
      <c r="C1133" s="24">
        <f>SUMIF(orders[BookTitle],B1133,orders[TotalSales])</f>
        <v>125.03999999999999</v>
      </c>
      <c r="D1133">
        <f>COUNTIF(orders[BookTitle],B1133)</f>
        <v>2</v>
      </c>
    </row>
    <row r="1134" spans="2:4" x14ac:dyDescent="0.3">
      <c r="B1134" t="str">
        <v>White it</v>
      </c>
      <c r="C1134" s="24">
        <f>SUMIF(orders[BookTitle],B1134,orders[TotalSales])</f>
        <v>178.4</v>
      </c>
      <c r="D1134">
        <f>COUNTIF(orders[BookTitle],B1134)</f>
        <v>1</v>
      </c>
    </row>
    <row r="1135" spans="2:4" x14ac:dyDescent="0.3">
      <c r="B1135" t="str">
        <v>White six hard</v>
      </c>
      <c r="C1135" s="24">
        <f>SUMIF(orders[BookTitle],B1135,orders[TotalSales])</f>
        <v>623.09999999999991</v>
      </c>
      <c r="D1135">
        <f>COUNTIF(orders[BookTitle],B1135)</f>
        <v>5</v>
      </c>
    </row>
    <row r="1136" spans="2:4" x14ac:dyDescent="0.3">
      <c r="B1136" t="str">
        <v>Who training size</v>
      </c>
      <c r="C1136" s="24">
        <f>SUMIF(orders[BookTitle],B1136,orders[TotalSales])</f>
        <v>122.4</v>
      </c>
      <c r="D1136">
        <f>COUNTIF(orders[BookTitle],B1136)</f>
        <v>2</v>
      </c>
    </row>
    <row r="1137" spans="2:4" x14ac:dyDescent="0.3">
      <c r="B1137" t="str">
        <v>Whole traditional</v>
      </c>
      <c r="C1137" s="24">
        <f>SUMIF(orders[BookTitle],B1137,orders[TotalSales])</f>
        <v>204.2</v>
      </c>
      <c r="D1137">
        <f>COUNTIF(orders[BookTitle],B1137)</f>
        <v>3</v>
      </c>
    </row>
    <row r="1138" spans="2:4" x14ac:dyDescent="0.3">
      <c r="B1138" t="str">
        <v>Whom bit phone</v>
      </c>
      <c r="C1138" s="24">
        <f>SUMIF(orders[BookTitle],B1138,orders[TotalSales])</f>
        <v>466.17</v>
      </c>
      <c r="D1138">
        <f>COUNTIF(orders[BookTitle],B1138)</f>
        <v>4</v>
      </c>
    </row>
    <row r="1139" spans="2:4" x14ac:dyDescent="0.3">
      <c r="B1139" t="str">
        <v>Whose trade</v>
      </c>
      <c r="C1139" s="24">
        <f>SUMIF(orders[BookTitle],B1139,orders[TotalSales])</f>
        <v>680.65</v>
      </c>
      <c r="D1139">
        <f>COUNTIF(orders[BookTitle],B1139)</f>
        <v>5</v>
      </c>
    </row>
    <row r="1140" spans="2:4" x14ac:dyDescent="0.3">
      <c r="B1140" t="str">
        <v>Why once</v>
      </c>
      <c r="C1140" s="24">
        <f>SUMIF(orders[BookTitle],B1140,orders[TotalSales])</f>
        <v>273.26</v>
      </c>
      <c r="D1140">
        <f>COUNTIF(orders[BookTitle],B1140)</f>
        <v>3</v>
      </c>
    </row>
    <row r="1141" spans="2:4" x14ac:dyDescent="0.3">
      <c r="B1141" t="str">
        <v>Why various</v>
      </c>
      <c r="C1141" s="24">
        <f>SUMIF(orders[BookTitle],B1141,orders[TotalSales])</f>
        <v>221.9</v>
      </c>
      <c r="D1141">
        <f>COUNTIF(orders[BookTitle],B1141)</f>
        <v>2</v>
      </c>
    </row>
    <row r="1142" spans="2:4" x14ac:dyDescent="0.3">
      <c r="B1142" t="str">
        <v>Wide</v>
      </c>
      <c r="C1142" s="24">
        <f>SUMIF(orders[BookTitle],B1142,orders[TotalSales])</f>
        <v>212.97</v>
      </c>
      <c r="D1142">
        <f>COUNTIF(orders[BookTitle],B1142)</f>
        <v>2</v>
      </c>
    </row>
    <row r="1143" spans="2:4" x14ac:dyDescent="0.3">
      <c r="B1143" t="str">
        <v>Wife why</v>
      </c>
      <c r="C1143" s="24">
        <f>SUMIF(orders[BookTitle],B1143,orders[TotalSales])</f>
        <v>390.94</v>
      </c>
      <c r="D1143">
        <f>COUNTIF(orders[BookTitle],B1143)</f>
        <v>3</v>
      </c>
    </row>
    <row r="1144" spans="2:4" x14ac:dyDescent="0.3">
      <c r="B1144" t="str">
        <v>Wife without</v>
      </c>
      <c r="C1144" s="24">
        <f>SUMIF(orders[BookTitle],B1144,orders[TotalSales])</f>
        <v>82.02</v>
      </c>
      <c r="D1144">
        <f>COUNTIF(orders[BookTitle],B1144)</f>
        <v>3</v>
      </c>
    </row>
    <row r="1145" spans="2:4" x14ac:dyDescent="0.3">
      <c r="B1145" t="str">
        <v>Will door case</v>
      </c>
      <c r="C1145" s="24">
        <f>SUMIF(orders[BookTitle],B1145,orders[TotalSales])</f>
        <v>715.71</v>
      </c>
      <c r="D1145">
        <f>COUNTIF(orders[BookTitle],B1145)</f>
        <v>5</v>
      </c>
    </row>
    <row r="1146" spans="2:4" x14ac:dyDescent="0.3">
      <c r="B1146" t="str">
        <v>Will foot wait</v>
      </c>
      <c r="C1146" s="24">
        <f>SUMIF(orders[BookTitle],B1146,orders[TotalSales])</f>
        <v>158.08000000000001</v>
      </c>
      <c r="D1146">
        <f>COUNTIF(orders[BookTitle],B1146)</f>
        <v>2</v>
      </c>
    </row>
    <row r="1147" spans="2:4" x14ac:dyDescent="0.3">
      <c r="B1147" t="str">
        <v>Will system call</v>
      </c>
      <c r="C1147" s="24">
        <f>SUMIF(orders[BookTitle],B1147,orders[TotalSales])</f>
        <v>178.54</v>
      </c>
      <c r="D1147">
        <f>COUNTIF(orders[BookTitle],B1147)</f>
        <v>3</v>
      </c>
    </row>
    <row r="1148" spans="2:4" x14ac:dyDescent="0.3">
      <c r="B1148" t="str">
        <v>Wind minute never</v>
      </c>
      <c r="C1148" s="24">
        <f>SUMIF(orders[BookTitle],B1148,orders[TotalSales])</f>
        <v>58.2</v>
      </c>
      <c r="D1148">
        <f>COUNTIF(orders[BookTitle],B1148)</f>
        <v>1</v>
      </c>
    </row>
    <row r="1149" spans="2:4" x14ac:dyDescent="0.3">
      <c r="B1149" t="str">
        <v>Window hundred</v>
      </c>
      <c r="C1149" s="24">
        <f>SUMIF(orders[BookTitle],B1149,orders[TotalSales])</f>
        <v>48.71</v>
      </c>
      <c r="D1149">
        <f>COUNTIF(orders[BookTitle],B1149)</f>
        <v>1</v>
      </c>
    </row>
    <row r="1150" spans="2:4" x14ac:dyDescent="0.3">
      <c r="B1150" t="str">
        <v>Window support early</v>
      </c>
      <c r="C1150" s="24">
        <f>SUMIF(orders[BookTitle],B1150,orders[TotalSales])</f>
        <v>193.26</v>
      </c>
      <c r="D1150">
        <f>COUNTIF(orders[BookTitle],B1150)</f>
        <v>3</v>
      </c>
    </row>
    <row r="1151" spans="2:4" x14ac:dyDescent="0.3">
      <c r="B1151" t="str">
        <v>Wish</v>
      </c>
      <c r="C1151" s="24">
        <f>SUMIF(orders[BookTitle],B1151,orders[TotalSales])</f>
        <v>135.35</v>
      </c>
      <c r="D1151">
        <f>COUNTIF(orders[BookTitle],B1151)</f>
        <v>2</v>
      </c>
    </row>
    <row r="1152" spans="2:4" x14ac:dyDescent="0.3">
      <c r="B1152" t="str">
        <v>Wish fly admit</v>
      </c>
      <c r="C1152" s="24">
        <f>SUMIF(orders[BookTitle],B1152,orders[TotalSales])</f>
        <v>442.02</v>
      </c>
      <c r="D1152">
        <f>COUNTIF(orders[BookTitle],B1152)</f>
        <v>3</v>
      </c>
    </row>
    <row r="1153" spans="2:4" x14ac:dyDescent="0.3">
      <c r="B1153" t="str">
        <v>Within major other</v>
      </c>
      <c r="C1153" s="24">
        <f>SUMIF(orders[BookTitle],B1153,orders[TotalSales])</f>
        <v>82.94</v>
      </c>
      <c r="D1153">
        <f>COUNTIF(orders[BookTitle],B1153)</f>
        <v>3</v>
      </c>
    </row>
    <row r="1154" spans="2:4" x14ac:dyDescent="0.3">
      <c r="B1154" t="str">
        <v>Woman mother</v>
      </c>
      <c r="C1154" s="24">
        <f>SUMIF(orders[BookTitle],B1154,orders[TotalSales])</f>
        <v>300.93</v>
      </c>
      <c r="D1154">
        <f>COUNTIF(orders[BookTitle],B1154)</f>
        <v>3</v>
      </c>
    </row>
    <row r="1155" spans="2:4" x14ac:dyDescent="0.3">
      <c r="B1155" t="str">
        <v>Woman within</v>
      </c>
      <c r="C1155" s="24">
        <f>SUMIF(orders[BookTitle],B1155,orders[TotalSales])</f>
        <v>244.62</v>
      </c>
      <c r="D1155">
        <f>COUNTIF(orders[BookTitle],B1155)</f>
        <v>2</v>
      </c>
    </row>
    <row r="1156" spans="2:4" x14ac:dyDescent="0.3">
      <c r="B1156" t="str">
        <v>Wonder position save</v>
      </c>
      <c r="C1156" s="24">
        <f>SUMIF(orders[BookTitle],B1156,orders[TotalSales])</f>
        <v>162.89999999999998</v>
      </c>
      <c r="D1156">
        <f>COUNTIF(orders[BookTitle],B1156)</f>
        <v>3</v>
      </c>
    </row>
    <row r="1157" spans="2:4" x14ac:dyDescent="0.3">
      <c r="B1157" t="str">
        <v>Word right</v>
      </c>
      <c r="C1157" s="24">
        <f>SUMIF(orders[BookTitle],B1157,orders[TotalSales])</f>
        <v>143.21</v>
      </c>
      <c r="D1157">
        <f>COUNTIF(orders[BookTitle],B1157)</f>
        <v>2</v>
      </c>
    </row>
    <row r="1158" spans="2:4" x14ac:dyDescent="0.3">
      <c r="B1158" t="str">
        <v>Word traditional tend</v>
      </c>
      <c r="C1158" s="24">
        <f>SUMIF(orders[BookTitle],B1158,orders[TotalSales])</f>
        <v>56.34</v>
      </c>
      <c r="D1158">
        <f>COUNTIF(orders[BookTitle],B1158)</f>
        <v>1</v>
      </c>
    </row>
    <row r="1159" spans="2:4" x14ac:dyDescent="0.3">
      <c r="B1159" t="str">
        <v>Work opportunity</v>
      </c>
      <c r="C1159" s="24">
        <f>SUMIF(orders[BookTitle],B1159,orders[TotalSales])</f>
        <v>213.13</v>
      </c>
      <c r="D1159">
        <f>COUNTIF(orders[BookTitle],B1159)</f>
        <v>3</v>
      </c>
    </row>
    <row r="1160" spans="2:4" x14ac:dyDescent="0.3">
      <c r="B1160" t="str">
        <v>World</v>
      </c>
      <c r="C1160" s="24">
        <f>SUMIF(orders[BookTitle],B1160,orders[TotalSales])</f>
        <v>59.82</v>
      </c>
      <c r="D1160">
        <f>COUNTIF(orders[BookTitle],B1160)</f>
        <v>1</v>
      </c>
    </row>
    <row r="1161" spans="2:4" x14ac:dyDescent="0.3">
      <c r="B1161" t="str">
        <v>World position</v>
      </c>
      <c r="C1161" s="24">
        <f>SUMIF(orders[BookTitle],B1161,orders[TotalSales])</f>
        <v>55</v>
      </c>
      <c r="D1161">
        <f>COUNTIF(orders[BookTitle],B1161)</f>
        <v>1</v>
      </c>
    </row>
    <row r="1162" spans="2:4" x14ac:dyDescent="0.3">
      <c r="B1162" t="str">
        <v>World sit</v>
      </c>
      <c r="C1162" s="24">
        <f>SUMIF(orders[BookTitle],B1162,orders[TotalSales])</f>
        <v>421.96</v>
      </c>
      <c r="D1162">
        <f>COUNTIF(orders[BookTitle],B1162)</f>
        <v>2</v>
      </c>
    </row>
    <row r="1163" spans="2:4" x14ac:dyDescent="0.3">
      <c r="B1163" t="str">
        <v>Worry government be</v>
      </c>
      <c r="C1163" s="24">
        <f>SUMIF(orders[BookTitle],B1163,orders[TotalSales])</f>
        <v>76.48</v>
      </c>
      <c r="D1163">
        <f>COUNTIF(orders[BookTitle],B1163)</f>
        <v>1</v>
      </c>
    </row>
    <row r="1164" spans="2:4" x14ac:dyDescent="0.3">
      <c r="B1164" t="str">
        <v>Would above hand</v>
      </c>
      <c r="C1164" s="24">
        <f>SUMIF(orders[BookTitle],B1164,orders[TotalSales])</f>
        <v>33.33</v>
      </c>
      <c r="D1164">
        <f>COUNTIF(orders[BookTitle],B1164)</f>
        <v>1</v>
      </c>
    </row>
    <row r="1165" spans="2:4" x14ac:dyDescent="0.3">
      <c r="B1165" t="str">
        <v>Would large</v>
      </c>
      <c r="C1165" s="24">
        <f>SUMIF(orders[BookTitle],B1165,orders[TotalSales])</f>
        <v>308.35000000000002</v>
      </c>
      <c r="D1165">
        <f>COUNTIF(orders[BookTitle],B1165)</f>
        <v>4</v>
      </c>
    </row>
    <row r="1166" spans="2:4" x14ac:dyDescent="0.3">
      <c r="B1166" t="str">
        <v>Write image make</v>
      </c>
      <c r="C1166" s="24">
        <f>SUMIF(orders[BookTitle],B1166,orders[TotalSales])</f>
        <v>11.48</v>
      </c>
      <c r="D1166">
        <f>COUNTIF(orders[BookTitle],B1166)</f>
        <v>1</v>
      </c>
    </row>
    <row r="1167" spans="2:4" x14ac:dyDescent="0.3">
      <c r="B1167" t="str">
        <v>Write very</v>
      </c>
      <c r="C1167" s="24">
        <f>SUMIF(orders[BookTitle],B1167,orders[TotalSales])</f>
        <v>392.30999999999995</v>
      </c>
      <c r="D1167">
        <f>COUNTIF(orders[BookTitle],B1167)</f>
        <v>3</v>
      </c>
    </row>
    <row r="1168" spans="2:4" x14ac:dyDescent="0.3">
      <c r="B1168" t="str">
        <v>Writer despite</v>
      </c>
      <c r="C1168" s="24">
        <f>SUMIF(orders[BookTitle],B1168,orders[TotalSales])</f>
        <v>417.87</v>
      </c>
      <c r="D1168">
        <f>COUNTIF(orders[BookTitle],B1168)</f>
        <v>4</v>
      </c>
    </row>
    <row r="1169" spans="2:4" x14ac:dyDescent="0.3">
      <c r="B1169" t="str">
        <v>Writer raise rate</v>
      </c>
      <c r="C1169" s="24">
        <f>SUMIF(orders[BookTitle],B1169,orders[TotalSales])</f>
        <v>155.32</v>
      </c>
      <c r="D1169">
        <f>COUNTIF(orders[BookTitle],B1169)</f>
        <v>2</v>
      </c>
    </row>
    <row r="1170" spans="2:4" x14ac:dyDescent="0.3">
      <c r="B1170" t="str">
        <v>Wrong sit</v>
      </c>
      <c r="C1170" s="24">
        <f>SUMIF(orders[BookTitle],B1170,orders[TotalSales])</f>
        <v>20.43</v>
      </c>
      <c r="D1170">
        <f>COUNTIF(orders[BookTitle],B1170)</f>
        <v>1</v>
      </c>
    </row>
    <row r="1171" spans="2:4" x14ac:dyDescent="0.3">
      <c r="B1171" t="str">
        <v>Yard series beat</v>
      </c>
      <c r="C1171" s="24">
        <f>SUMIF(orders[BookTitle],B1171,orders[TotalSales])</f>
        <v>273.27</v>
      </c>
      <c r="D1171">
        <f>COUNTIF(orders[BookTitle],B1171)</f>
        <v>4</v>
      </c>
    </row>
    <row r="1172" spans="2:4" x14ac:dyDescent="0.3">
      <c r="B1172" t="str">
        <v>Year</v>
      </c>
      <c r="C1172" s="24">
        <f>SUMIF(orders[BookTitle],B1172,orders[TotalSales])</f>
        <v>22.04</v>
      </c>
      <c r="D1172">
        <f>COUNTIF(orders[BookTitle],B1172)</f>
        <v>2</v>
      </c>
    </row>
    <row r="1173" spans="2:4" x14ac:dyDescent="0.3">
      <c r="B1173" t="str">
        <v>Yes skill their sort</v>
      </c>
      <c r="C1173" s="24">
        <f>SUMIF(orders[BookTitle],B1173,orders[TotalSales])</f>
        <v>392.37</v>
      </c>
      <c r="D1173">
        <f>COUNTIF(orders[BookTitle],B1173)</f>
        <v>3</v>
      </c>
    </row>
    <row r="1174" spans="2:4" x14ac:dyDescent="0.3">
      <c r="B1174" t="str">
        <v>Yet</v>
      </c>
      <c r="C1174" s="24">
        <f>SUMIF(orders[BookTitle],B1174,orders[TotalSales])</f>
        <v>266.01</v>
      </c>
      <c r="D1174">
        <f>COUNTIF(orders[BookTitle],B1174)</f>
        <v>4</v>
      </c>
    </row>
    <row r="1175" spans="2:4" x14ac:dyDescent="0.3">
      <c r="B1175" t="str">
        <v>Yet quickly</v>
      </c>
      <c r="C1175" s="24">
        <f>SUMIF(orders[BookTitle],B1175,orders[TotalSales])</f>
        <v>336.41999999999996</v>
      </c>
      <c r="D1175">
        <f>COUNTIF(orders[BookTitle],B1175)</f>
        <v>3</v>
      </c>
    </row>
    <row r="1176" spans="2:4" x14ac:dyDescent="0.3">
      <c r="B1176" t="str">
        <v>Yet reach question</v>
      </c>
      <c r="C1176" s="24">
        <f>SUMIF(orders[BookTitle],B1176,orders[TotalSales])</f>
        <v>243.31</v>
      </c>
      <c r="D1176">
        <f>COUNTIF(orders[BookTitle],B1176)</f>
        <v>2</v>
      </c>
    </row>
    <row r="1177" spans="2:4" x14ac:dyDescent="0.3">
      <c r="B1177" t="str">
        <v>Yourself what lot</v>
      </c>
      <c r="C1177" s="24">
        <f>SUMIF(orders[BookTitle],B1177,orders[TotalSales])</f>
        <v>542.67999999999995</v>
      </c>
      <c r="D1177">
        <f>COUNTIF(orders[BookTitle],B1177)</f>
        <v>4</v>
      </c>
    </row>
  </sheetData>
  <mergeCells count="2">
    <mergeCell ref="J2:K2"/>
    <mergeCell ref="M3:P3"/>
  </mergeCells>
  <dataValidations count="1">
    <dataValidation type="list" allowBlank="1" showInputMessage="1" showErrorMessage="1" sqref="M3" xr:uid="{DCACE890-2CC7-4D81-B76C-79242051C76B}">
      <formula1>$B$2:$B$1177</formula1>
    </dataValidation>
  </dataValidation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365B-09D4-4AE0-84B0-170838D72D17}">
  <dimension ref="B1:M26"/>
  <sheetViews>
    <sheetView topLeftCell="A27" zoomScale="85" zoomScaleNormal="85" workbookViewId="0">
      <selection activeCell="H7" sqref="H7"/>
    </sheetView>
  </sheetViews>
  <sheetFormatPr defaultRowHeight="14.4" x14ac:dyDescent="0.3"/>
  <cols>
    <col min="2" max="3" width="11.5546875" customWidth="1"/>
    <col min="4" max="4" width="13.33203125" bestFit="1" customWidth="1"/>
    <col min="6" max="6" width="8.5546875" bestFit="1" customWidth="1"/>
    <col min="7" max="7" width="13.6640625" customWidth="1"/>
    <col min="8" max="8" width="12.77734375" bestFit="1" customWidth="1"/>
    <col min="9" max="9" width="8.88671875" customWidth="1"/>
    <col min="12" max="12" width="12.44140625" bestFit="1" customWidth="1"/>
    <col min="13" max="13" width="10" bestFit="1" customWidth="1"/>
    <col min="14" max="15" width="12.44140625" bestFit="1" customWidth="1"/>
  </cols>
  <sheetData>
    <row r="1" spans="2:13" ht="15" thickBot="1" x14ac:dyDescent="0.35"/>
    <row r="2" spans="2:13" x14ac:dyDescent="0.3">
      <c r="B2" s="19" t="s">
        <v>13</v>
      </c>
      <c r="C2" s="27" t="s">
        <v>6674</v>
      </c>
      <c r="D2" s="27" t="s">
        <v>6675</v>
      </c>
      <c r="E2" s="27" t="s">
        <v>6685</v>
      </c>
      <c r="F2" s="27" t="s">
        <v>6684</v>
      </c>
      <c r="G2" s="28" t="s">
        <v>6690</v>
      </c>
      <c r="L2" s="15" t="s">
        <v>6679</v>
      </c>
      <c r="M2" t="s">
        <v>6675</v>
      </c>
    </row>
    <row r="3" spans="2:13" x14ac:dyDescent="0.3">
      <c r="B3" s="13" t="str" cm="1">
        <f t="array" ref="B3:B10">_xlfn._xlws.SORT(_xlfn.UNIQUE(orders[Country]))</f>
        <v>Canada</v>
      </c>
      <c r="C3" s="4">
        <f>COUNTIF(orders[Country],$B3)</f>
        <v>204</v>
      </c>
      <c r="D3" s="5">
        <f>SUMIF(orders[Country],B3,orders[TotalSales])</f>
        <v>15190.720000000001</v>
      </c>
      <c r="E3" s="6">
        <f>_xlfn.MAXIFS(orders[TotalSales],orders[Country],B3)</f>
        <v>232.4</v>
      </c>
      <c r="F3" s="6">
        <f>_xlfn.MINIFS(orders[TotalSales],orders[Country],B3)</f>
        <v>8.2100000000000009</v>
      </c>
      <c r="G3" s="51" t="str">
        <f>INDEX($B$14:$B$25,MATCH(MAX(C$14:C$25),C$14:C$25,0))</f>
        <v>September</v>
      </c>
      <c r="L3" s="16" t="s">
        <v>95</v>
      </c>
      <c r="M3" s="17">
        <v>14262.550000000003</v>
      </c>
    </row>
    <row r="4" spans="2:13" x14ac:dyDescent="0.3">
      <c r="B4" s="13" t="str">
        <v>France</v>
      </c>
      <c r="C4" s="4">
        <f>COUNTIF(orders[Country],$B4)</f>
        <v>351</v>
      </c>
      <c r="D4" s="5">
        <f>SUMIF(orders[Country],B4,orders[TotalSales])</f>
        <v>29731.26000000002</v>
      </c>
      <c r="E4" s="6">
        <f>_xlfn.MAXIFS(orders[TotalSales],orders[Country],B4)</f>
        <v>284.95</v>
      </c>
      <c r="F4" s="6">
        <f>_xlfn.MINIFS(orders[TotalSales],orders[Country],B4)</f>
        <v>5.83</v>
      </c>
      <c r="G4" s="51" t="str">
        <f>INDEX($B$14:$B$25,MATCH(MAX(D$14:D$25),D$14:D$25,0))</f>
        <v>October</v>
      </c>
      <c r="L4" s="16" t="s">
        <v>52</v>
      </c>
      <c r="M4" s="17">
        <v>15190.720000000001</v>
      </c>
    </row>
    <row r="5" spans="2:13" x14ac:dyDescent="0.3">
      <c r="B5" s="13" t="str">
        <v>Germany</v>
      </c>
      <c r="C5" s="4">
        <f>COUNTIF(orders[Country],$B5)</f>
        <v>394</v>
      </c>
      <c r="D5" s="5">
        <f>SUMIF(orders[Country],B5,orders[TotalSales])</f>
        <v>32358.319999999989</v>
      </c>
      <c r="E5" s="6">
        <f>_xlfn.MAXIFS(orders[TotalSales],orders[Country],B5)</f>
        <v>273.89999999999998</v>
      </c>
      <c r="F5" s="6">
        <f>_xlfn.MINIFS(orders[TotalSales],orders[Country],B5)</f>
        <v>5.56</v>
      </c>
      <c r="G5" s="51" t="str">
        <f>INDEX($B$14:$B$25,MATCH(MAX(E$14:E$25),E$14:E$25,0))</f>
        <v>October</v>
      </c>
      <c r="L5" s="16" t="s">
        <v>80</v>
      </c>
      <c r="M5" s="17">
        <v>15497.159999999991</v>
      </c>
    </row>
    <row r="6" spans="2:13" x14ac:dyDescent="0.3">
      <c r="B6" s="13" t="str">
        <v>Italy</v>
      </c>
      <c r="C6" s="4">
        <f>COUNTIF(orders[Country],$B6)</f>
        <v>182</v>
      </c>
      <c r="D6" s="5">
        <f>SUMIF(orders[Country],B6,orders[TotalSales])</f>
        <v>15497.159999999991</v>
      </c>
      <c r="E6" s="6">
        <f>_xlfn.MAXIFS(orders[TotalSales],orders[Country],B6)</f>
        <v>243.2</v>
      </c>
      <c r="F6" s="6">
        <f>_xlfn.MINIFS(orders[TotalSales],orders[Country],B6)</f>
        <v>6.02</v>
      </c>
      <c r="G6" s="51" t="str">
        <f>INDEX($B$14:$B$25,MATCH(MAX(F$14:F$25),F$14:F$25,0))</f>
        <v>August</v>
      </c>
      <c r="L6" s="16" t="s">
        <v>193</v>
      </c>
      <c r="M6" s="17">
        <v>28151.139999999996</v>
      </c>
    </row>
    <row r="7" spans="2:13" x14ac:dyDescent="0.3">
      <c r="B7" s="13" t="str">
        <v>Lebanon</v>
      </c>
      <c r="C7" s="4">
        <f>COUNTIF(orders[Country],$B7)</f>
        <v>361</v>
      </c>
      <c r="D7" s="5">
        <f>SUMIF(orders[Country],B7,orders[TotalSales])</f>
        <v>28151.139999999996</v>
      </c>
      <c r="E7" s="6">
        <f>_xlfn.MAXIFS(orders[TotalSales],orders[Country],B7)</f>
        <v>279.5</v>
      </c>
      <c r="F7" s="6">
        <f>_xlfn.MINIFS(orders[TotalSales],orders[Country],B7)</f>
        <v>6.74</v>
      </c>
      <c r="G7" s="51" t="str">
        <f>INDEX($B$14:$B$25,MATCH(MAX(G$14:G$25),G$14:G$25,0))</f>
        <v>March</v>
      </c>
      <c r="L7" s="16" t="s">
        <v>30</v>
      </c>
      <c r="M7" s="17">
        <v>29731.26000000002</v>
      </c>
    </row>
    <row r="8" spans="2:13" x14ac:dyDescent="0.3">
      <c r="B8" s="13" t="str">
        <v>Spain</v>
      </c>
      <c r="C8" s="4">
        <f>COUNTIF(orders[Country],$B8)</f>
        <v>182</v>
      </c>
      <c r="D8" s="5">
        <f>SUMIF(orders[Country],B8,orders[TotalSales])</f>
        <v>14262.550000000003</v>
      </c>
      <c r="E8" s="6">
        <f>_xlfn.MAXIFS(orders[TotalSales],orders[Country],B8)</f>
        <v>251.25</v>
      </c>
      <c r="F8" s="6">
        <f>_xlfn.MINIFS(orders[TotalSales],orders[Country],B8)</f>
        <v>5.14</v>
      </c>
      <c r="G8" s="51" t="str">
        <f>INDEX($B$14:$B$25,MATCH(MAX(H$14:H$25),H$14:H$25,0))</f>
        <v>February</v>
      </c>
      <c r="L8" s="16" t="s">
        <v>44</v>
      </c>
      <c r="M8" s="17">
        <v>32358.319999999989</v>
      </c>
    </row>
    <row r="9" spans="2:13" x14ac:dyDescent="0.3">
      <c r="B9" s="13" t="str">
        <v>UK</v>
      </c>
      <c r="C9" s="4">
        <f>COUNTIF(orders[Country],$B9)</f>
        <v>560</v>
      </c>
      <c r="D9" s="5">
        <f>SUMIF(orders[Country],B9,orders[TotalSales])</f>
        <v>47725.35000000002</v>
      </c>
      <c r="E9" s="6">
        <f>_xlfn.MAXIFS(orders[TotalSales],orders[Country],B9)</f>
        <v>284.14999999999998</v>
      </c>
      <c r="F9" s="6">
        <f>_xlfn.MINIFS(orders[TotalSales],orders[Country],B9)</f>
        <v>5.56</v>
      </c>
      <c r="G9" s="51" t="str">
        <f>INDEX($B$14:$B$25,MATCH(MAX(I$14:I$25),I$14:I$25,0))</f>
        <v>November</v>
      </c>
      <c r="L9" s="16" t="s">
        <v>22</v>
      </c>
      <c r="M9" s="17">
        <v>47725.35000000002</v>
      </c>
    </row>
    <row r="10" spans="2:13" ht="15" thickBot="1" x14ac:dyDescent="0.35">
      <c r="B10" s="14" t="str">
        <v>USA</v>
      </c>
      <c r="C10" s="8">
        <f>COUNTIF(orders[Country],$B10)</f>
        <v>687</v>
      </c>
      <c r="D10" s="9">
        <f>SUMIF(orders[Country],B10,orders[TotalSales])</f>
        <v>57898.709999999912</v>
      </c>
      <c r="E10" s="30">
        <f>_xlfn.MAXIFS(orders[TotalSales],orders[Country],B10)</f>
        <v>279.2</v>
      </c>
      <c r="F10" s="30">
        <f>_xlfn.MINIFS(orders[TotalSales],orders[Country],B10)</f>
        <v>5.23</v>
      </c>
      <c r="G10" s="10" t="str">
        <f>INDEX($B$14:$B$25,MATCH(MAX(J$14:J$25),J$14:J$25,0))</f>
        <v>May</v>
      </c>
      <c r="L10" s="16" t="s">
        <v>37</v>
      </c>
      <c r="M10" s="17">
        <v>57898.709999999912</v>
      </c>
    </row>
    <row r="11" spans="2:13" x14ac:dyDescent="0.3">
      <c r="L11" s="16" t="s">
        <v>6680</v>
      </c>
      <c r="M11" s="17">
        <v>240815.20999999996</v>
      </c>
    </row>
    <row r="12" spans="2:13" ht="15" thickBot="1" x14ac:dyDescent="0.35"/>
    <row r="13" spans="2:13" ht="15" thickBot="1" x14ac:dyDescent="0.35">
      <c r="B13" s="74"/>
      <c r="C13" s="71" t="str" cm="1">
        <f t="array" ref="C13:J13">TRANSPOSE(_xlfn.ANCHORARRAY(B3))</f>
        <v>Canada</v>
      </c>
      <c r="D13" s="69" t="str">
        <v>France</v>
      </c>
      <c r="E13" s="69" t="str">
        <v>Germany</v>
      </c>
      <c r="F13" s="69" t="str">
        <v>Italy</v>
      </c>
      <c r="G13" s="69" t="str">
        <v>Lebanon</v>
      </c>
      <c r="H13" s="69" t="str">
        <v>Spain</v>
      </c>
      <c r="I13" s="69" t="str">
        <v>UK</v>
      </c>
      <c r="J13" s="70" t="str">
        <v>USA</v>
      </c>
    </row>
    <row r="14" spans="2:13" x14ac:dyDescent="0.3">
      <c r="B14" s="75" t="s">
        <v>210</v>
      </c>
      <c r="C14" s="72">
        <f>SUMIFS(orders[TotalSales],orders[Country],$C$13,orders[OrderMonth],$B14)</f>
        <v>899.73</v>
      </c>
      <c r="D14" s="67">
        <f>SUMIFS(orders[TotalSales],orders[Country],$D$13,orders[OrderMonth],$B14)</f>
        <v>1878.2099999999998</v>
      </c>
      <c r="E14" s="67">
        <f>SUMIFS(orders[TotalSales],orders[Country],$E$13,orders[OrderMonth],$B14)</f>
        <v>3046.74</v>
      </c>
      <c r="F14" s="67">
        <f>SUMIFS(orders[TotalSales],orders[Country],$F$13,orders[OrderMonth],$B14)</f>
        <v>1110.6199999999999</v>
      </c>
      <c r="G14" s="67">
        <f>SUMIFS(orders[TotalSales],orders[Country],$G$13,orders[OrderMonth],$B14)</f>
        <v>2405.1800000000003</v>
      </c>
      <c r="H14" s="67">
        <f>SUMIFS(orders[TotalSales],orders[Country],$H$13,orders[OrderMonth],$B14)</f>
        <v>1760.4799999999998</v>
      </c>
      <c r="I14" s="67">
        <f>SUMIFS(orders[TotalSales],orders[Country],$I$13,orders[OrderMonth],$B14)</f>
        <v>3849.6099999999997</v>
      </c>
      <c r="J14" s="68">
        <f>SUMIFS(orders[TotalSales],orders[Country],$J$13,orders[OrderMonth],$B14)</f>
        <v>5032.42</v>
      </c>
    </row>
    <row r="15" spans="2:13" x14ac:dyDescent="0.3">
      <c r="B15" s="76" t="s">
        <v>39</v>
      </c>
      <c r="C15" s="73">
        <f>SUMIFS(orders[TotalSales],orders[Country],$C$13,orders[OrderMonth],B15)</f>
        <v>1295.55</v>
      </c>
      <c r="D15" s="5">
        <f>SUMIFS(orders[TotalSales],orders[Country],$D$13,orders[OrderMonth],$B15)</f>
        <v>2823.13</v>
      </c>
      <c r="E15" s="5">
        <f>SUMIFS(orders[TotalSales],orders[Country],$E$13,orders[OrderMonth],$B15)</f>
        <v>1893.9700000000003</v>
      </c>
      <c r="F15" s="5">
        <f>SUMIFS(orders[TotalSales],orders[Country],$F$13,orders[OrderMonth],$B15)</f>
        <v>1644.2600000000002</v>
      </c>
      <c r="G15" s="5">
        <f>SUMIFS(orders[TotalSales],orders[Country],$G$13,orders[OrderMonth],$B15)</f>
        <v>1779.1999999999998</v>
      </c>
      <c r="H15" s="5">
        <f>SUMIFS(orders[TotalSales],orders[Country],$H$13,orders[OrderMonth],$B15)</f>
        <v>1827.98</v>
      </c>
      <c r="I15" s="5">
        <f>SUMIFS(orders[TotalSales],orders[Country],$I$13,orders[OrderMonth],$B15)</f>
        <v>4091.2</v>
      </c>
      <c r="J15" s="51">
        <f>SUMIFS(orders[TotalSales],orders[Country],$J$13,orders[OrderMonth],$B15)</f>
        <v>4927.6499999999987</v>
      </c>
    </row>
    <row r="16" spans="2:13" x14ac:dyDescent="0.3">
      <c r="B16" s="76" t="s">
        <v>15</v>
      </c>
      <c r="C16" s="73">
        <f>SUMIFS(orders[TotalSales],orders[Country],$C$13,orders[OrderMonth],B16)</f>
        <v>1510.9</v>
      </c>
      <c r="D16" s="5">
        <f>SUMIFS(orders[TotalSales],orders[Country],$D$13,orders[OrderMonth],$B16)</f>
        <v>2369.31</v>
      </c>
      <c r="E16" s="5">
        <f>SUMIFS(orders[TotalSales],orders[Country],$E$13,orders[OrderMonth],$B16)</f>
        <v>2944.8300000000004</v>
      </c>
      <c r="F16" s="5">
        <f>SUMIFS(orders[TotalSales],orders[Country],$F$13,orders[OrderMonth],$B16)</f>
        <v>1636.1399999999999</v>
      </c>
      <c r="G16" s="5">
        <f>SUMIFS(orders[TotalSales],orders[Country],$G$13,orders[OrderMonth],$B16)</f>
        <v>3279.26</v>
      </c>
      <c r="H16" s="5">
        <f>SUMIFS(orders[TotalSales],orders[Country],$H$13,orders[OrderMonth],$B16)</f>
        <v>1271.9699999999998</v>
      </c>
      <c r="I16" s="5">
        <f>SUMIFS(orders[TotalSales],orders[Country],$I$13,orders[OrderMonth],$B16)</f>
        <v>3882.06</v>
      </c>
      <c r="J16" s="51">
        <f>SUMIFS(orders[TotalSales],orders[Country],$J$13,orders[OrderMonth],$B16)</f>
        <v>4894.2299999999987</v>
      </c>
    </row>
    <row r="17" spans="2:10" x14ac:dyDescent="0.3">
      <c r="B17" s="76" t="s">
        <v>82</v>
      </c>
      <c r="C17" s="73">
        <f>SUMIFS(orders[TotalSales],orders[Country],$C$13,orders[OrderMonth],B17)</f>
        <v>989.68</v>
      </c>
      <c r="D17" s="5">
        <f>SUMIFS(orders[TotalSales],orders[Country],$D$13,orders[OrderMonth],$B17)</f>
        <v>2770.1000000000004</v>
      </c>
      <c r="E17" s="5">
        <f>SUMIFS(orders[TotalSales],orders[Country],$E$13,orders[OrderMonth],$B17)</f>
        <v>2509.6200000000003</v>
      </c>
      <c r="F17" s="5">
        <f>SUMIFS(orders[TotalSales],orders[Country],$F$13,orders[OrderMonth],$B17)</f>
        <v>1074.67</v>
      </c>
      <c r="G17" s="5">
        <f>SUMIFS(orders[TotalSales],orders[Country],$G$13,orders[OrderMonth],$B17)</f>
        <v>1338.39</v>
      </c>
      <c r="H17" s="5">
        <f>SUMIFS(orders[TotalSales],orders[Country],$H$13,orders[OrderMonth],$B17)</f>
        <v>1206.28</v>
      </c>
      <c r="I17" s="5">
        <f>SUMIFS(orders[TotalSales],orders[Country],$I$13,orders[OrderMonth],$B17)</f>
        <v>4207.08</v>
      </c>
      <c r="J17" s="51">
        <f>SUMIFS(orders[TotalSales],orders[Country],$J$13,orders[OrderMonth],$B17)</f>
        <v>4091.1799999999989</v>
      </c>
    </row>
    <row r="18" spans="2:10" x14ac:dyDescent="0.3">
      <c r="B18" s="76" t="s">
        <v>46</v>
      </c>
      <c r="C18" s="73">
        <f>SUMIFS(orders[TotalSales],orders[Country],$C$13,orders[OrderMonth],B18)</f>
        <v>1380.21</v>
      </c>
      <c r="D18" s="5">
        <f>SUMIFS(orders[TotalSales],orders[Country],$D$13,orders[OrderMonth],$B18)</f>
        <v>2100.2299999999996</v>
      </c>
      <c r="E18" s="5">
        <f>SUMIFS(orders[TotalSales],orders[Country],$E$13,orders[OrderMonth],$B18)</f>
        <v>2107.5600000000004</v>
      </c>
      <c r="F18" s="5">
        <f>SUMIFS(orders[TotalSales],orders[Country],$F$13,orders[OrderMonth],$B18)</f>
        <v>1263.5900000000001</v>
      </c>
      <c r="G18" s="5">
        <f>SUMIFS(orders[TotalSales],orders[Country],$G$13,orders[OrderMonth],$B18)</f>
        <v>2193.21</v>
      </c>
      <c r="H18" s="5">
        <f>SUMIFS(orders[TotalSales],orders[Country],$H$13,orders[OrderMonth],$B18)</f>
        <v>703.81</v>
      </c>
      <c r="I18" s="5">
        <f>SUMIFS(orders[TotalSales],orders[Country],$I$13,orders[OrderMonth],$B18)</f>
        <v>2906.3400000000011</v>
      </c>
      <c r="J18" s="51">
        <f>SUMIFS(orders[TotalSales],orders[Country],$J$13,orders[OrderMonth],$B18)</f>
        <v>6952.0600000000013</v>
      </c>
    </row>
    <row r="19" spans="2:10" x14ac:dyDescent="0.3">
      <c r="B19" s="76" t="s">
        <v>24</v>
      </c>
      <c r="C19" s="73">
        <f>SUMIFS(orders[TotalSales],orders[Country],$C$13,orders[OrderMonth],B19)</f>
        <v>918.66000000000008</v>
      </c>
      <c r="D19" s="5">
        <f>SUMIFS(orders[TotalSales],orders[Country],$D$13,orders[OrderMonth],$B19)</f>
        <v>2452.4</v>
      </c>
      <c r="E19" s="5">
        <f>SUMIFS(orders[TotalSales],orders[Country],$E$13,orders[OrderMonth],$B19)</f>
        <v>1933.79</v>
      </c>
      <c r="F19" s="5">
        <f>SUMIFS(orders[TotalSales],orders[Country],$F$13,orders[OrderMonth],$B19)</f>
        <v>1176.4100000000001</v>
      </c>
      <c r="G19" s="5">
        <f>SUMIFS(orders[TotalSales],orders[Country],$G$13,orders[OrderMonth],$B19)</f>
        <v>3153.0499999999997</v>
      </c>
      <c r="H19" s="5">
        <f>SUMIFS(orders[TotalSales],orders[Country],$H$13,orders[OrderMonth],$B19)</f>
        <v>1213.21</v>
      </c>
      <c r="I19" s="5">
        <f>SUMIFS(orders[TotalSales],orders[Country],$I$13,orders[OrderMonth],$B19)</f>
        <v>3983.7899999999995</v>
      </c>
      <c r="J19" s="51">
        <f>SUMIFS(orders[TotalSales],orders[Country],$J$13,orders[OrderMonth],$B19)</f>
        <v>5610.9700000000021</v>
      </c>
    </row>
    <row r="20" spans="2:10" x14ac:dyDescent="0.3">
      <c r="B20" s="76" t="s">
        <v>32</v>
      </c>
      <c r="C20" s="73">
        <f>SUMIFS(orders[TotalSales],orders[Country],$C$13,orders[OrderMonth],B20)</f>
        <v>1383.1699999999998</v>
      </c>
      <c r="D20" s="5">
        <f>SUMIFS(orders[TotalSales],orders[Country],$D$13,orders[OrderMonth],$B20)</f>
        <v>2328.0699999999993</v>
      </c>
      <c r="E20" s="5">
        <f>SUMIFS(orders[TotalSales],orders[Country],$E$13,orders[OrderMonth],$B20)</f>
        <v>3314.9799999999987</v>
      </c>
      <c r="F20" s="5">
        <f>SUMIFS(orders[TotalSales],orders[Country],$F$13,orders[OrderMonth],$B20)</f>
        <v>889.31999999999994</v>
      </c>
      <c r="G20" s="5">
        <f>SUMIFS(orders[TotalSales],orders[Country],$G$13,orders[OrderMonth],$B20)</f>
        <v>3088.98</v>
      </c>
      <c r="H20" s="5">
        <f>SUMIFS(orders[TotalSales],orders[Country],$H$13,orders[OrderMonth],$B20)</f>
        <v>1075.9399999999998</v>
      </c>
      <c r="I20" s="5">
        <f>SUMIFS(orders[TotalSales],orders[Country],$I$13,orders[OrderMonth],$B20)</f>
        <v>4653.3099999999995</v>
      </c>
      <c r="J20" s="51">
        <f>SUMIFS(orders[TotalSales],orders[Country],$J$13,orders[OrderMonth],$B20)</f>
        <v>3378.1400000000008</v>
      </c>
    </row>
    <row r="21" spans="2:10" x14ac:dyDescent="0.3">
      <c r="B21" s="76" t="s">
        <v>90</v>
      </c>
      <c r="C21" s="73">
        <f>SUMIFS(orders[TotalSales],orders[Country],$C$13,orders[OrderMonth],B21)</f>
        <v>1080.78</v>
      </c>
      <c r="D21" s="5">
        <f>SUMIFS(orders[TotalSales],orders[Country],$D$13,orders[OrderMonth],$B21)</f>
        <v>2167.83</v>
      </c>
      <c r="E21" s="5">
        <f>SUMIFS(orders[TotalSales],orders[Country],$E$13,orders[OrderMonth],$B21)</f>
        <v>2739.6400000000003</v>
      </c>
      <c r="F21" s="5">
        <f>SUMIFS(orders[TotalSales],orders[Country],$F$13,orders[OrderMonth],$B21)</f>
        <v>2022.6699999999996</v>
      </c>
      <c r="G21" s="5">
        <f>SUMIFS(orders[TotalSales],orders[Country],$G$13,orders[OrderMonth],$B21)</f>
        <v>1824.7299999999996</v>
      </c>
      <c r="H21" s="5">
        <f>SUMIFS(orders[TotalSales],orders[Country],$H$13,orders[OrderMonth],$B21)</f>
        <v>1038.46</v>
      </c>
      <c r="I21" s="5">
        <f>SUMIFS(orders[TotalSales],orders[Country],$I$13,orders[OrderMonth],$B21)</f>
        <v>2908.78</v>
      </c>
      <c r="J21" s="51">
        <f>SUMIFS(orders[TotalSales],orders[Country],$J$13,orders[OrderMonth],$B21)</f>
        <v>4061.7599999999993</v>
      </c>
    </row>
    <row r="22" spans="2:10" x14ac:dyDescent="0.3">
      <c r="B22" s="76" t="s">
        <v>60</v>
      </c>
      <c r="C22" s="73">
        <f>SUMIFS(orders[TotalSales],orders[Country],$C$13,orders[OrderMonth],B22)</f>
        <v>2006.8799999999997</v>
      </c>
      <c r="D22" s="5">
        <f>SUMIFS(orders[TotalSales],orders[Country],$D$13,orders[OrderMonth],$B22)</f>
        <v>2635.6400000000003</v>
      </c>
      <c r="E22" s="5">
        <f>SUMIFS(orders[TotalSales],orders[Country],$E$13,orders[OrderMonth],$B22)</f>
        <v>2728.66</v>
      </c>
      <c r="F22" s="5">
        <f>SUMIFS(orders[TotalSales],orders[Country],$F$13,orders[OrderMonth],$B22)</f>
        <v>1240.08</v>
      </c>
      <c r="G22" s="5">
        <f>SUMIFS(orders[TotalSales],orders[Country],$G$13,orders[OrderMonth],$B22)</f>
        <v>1913.8200000000002</v>
      </c>
      <c r="H22" s="5">
        <f>SUMIFS(orders[TotalSales],orders[Country],$H$13,orders[OrderMonth],$B22)</f>
        <v>1106.3000000000002</v>
      </c>
      <c r="I22" s="5">
        <f>SUMIFS(orders[TotalSales],orders[Country],$I$13,orders[OrderMonth],$B22)</f>
        <v>4802.0800000000008</v>
      </c>
      <c r="J22" s="51">
        <f>SUMIFS(orders[TotalSales],orders[Country],$J$13,orders[OrderMonth],$B22)</f>
        <v>4265.03</v>
      </c>
    </row>
    <row r="23" spans="2:10" x14ac:dyDescent="0.3">
      <c r="B23" s="76" t="s">
        <v>133</v>
      </c>
      <c r="C23" s="73">
        <f>SUMIFS(orders[TotalSales],orders[Country],$C$13,orders[OrderMonth],B23)</f>
        <v>1211.0200000000002</v>
      </c>
      <c r="D23" s="5">
        <f>SUMIFS(orders[TotalSales],orders[Country],$D$13,orders[OrderMonth],$B23)</f>
        <v>3131.4400000000005</v>
      </c>
      <c r="E23" s="5">
        <f>SUMIFS(orders[TotalSales],orders[Country],$E$13,orders[OrderMonth],$B23)</f>
        <v>3322.8200000000015</v>
      </c>
      <c r="F23" s="5">
        <f>SUMIFS(orders[TotalSales],orders[Country],$F$13,orders[OrderMonth],$B23)</f>
        <v>1369.8500000000001</v>
      </c>
      <c r="G23" s="5">
        <f>SUMIFS(orders[TotalSales],orders[Country],$G$13,orders[OrderMonth],$B23)</f>
        <v>3153.86</v>
      </c>
      <c r="H23" s="5">
        <f>SUMIFS(orders[TotalSales],orders[Country],$H$13,orders[OrderMonth],$B23)</f>
        <v>1048.6600000000001</v>
      </c>
      <c r="I23" s="5">
        <f>SUMIFS(orders[TotalSales],orders[Country],$I$13,orders[OrderMonth],$B23)</f>
        <v>3893.15</v>
      </c>
      <c r="J23" s="51">
        <f>SUMIFS(orders[TotalSales],orders[Country],$J$13,orders[OrderMonth],$B23)</f>
        <v>5431.8399999999992</v>
      </c>
    </row>
    <row r="24" spans="2:10" x14ac:dyDescent="0.3">
      <c r="B24" s="76" t="s">
        <v>54</v>
      </c>
      <c r="C24" s="73">
        <f>SUMIFS(orders[TotalSales],orders[Country],$C$13,orders[OrderMonth],B24)</f>
        <v>1401.38</v>
      </c>
      <c r="D24" s="5">
        <f>SUMIFS(orders[TotalSales],orders[Country],$D$13,orders[OrderMonth],$B24)</f>
        <v>2645.58</v>
      </c>
      <c r="E24" s="5">
        <f>SUMIFS(orders[TotalSales],orders[Country],$E$13,orders[OrderMonth],$B24)</f>
        <v>3140.13</v>
      </c>
      <c r="F24" s="5">
        <f>SUMIFS(orders[TotalSales],orders[Country],$F$13,orders[OrderMonth],$B24)</f>
        <v>1450.52</v>
      </c>
      <c r="G24" s="5">
        <f>SUMIFS(orders[TotalSales],orders[Country],$G$13,orders[OrderMonth],$B24)</f>
        <v>2586.5499999999993</v>
      </c>
      <c r="H24" s="5">
        <f>SUMIFS(orders[TotalSales],orders[Country],$H$13,orders[OrderMonth],$B24)</f>
        <v>931.68999999999994</v>
      </c>
      <c r="I24" s="5">
        <f>SUMIFS(orders[TotalSales],orders[Country],$I$13,orders[OrderMonth],$B24)</f>
        <v>5751.6100000000006</v>
      </c>
      <c r="J24" s="51">
        <f>SUMIFS(orders[TotalSales],orders[Country],$J$13,orders[OrderMonth],$B24)</f>
        <v>5603.3300000000008</v>
      </c>
    </row>
    <row r="25" spans="2:10" ht="15" thickBot="1" x14ac:dyDescent="0.35">
      <c r="B25" s="77" t="s">
        <v>107</v>
      </c>
      <c r="C25" s="78">
        <f>SUMIFS(orders[TotalSales],orders[Country],$C$13,orders[OrderMonth],B25)</f>
        <v>1112.7599999999998</v>
      </c>
      <c r="D25" s="33">
        <f>SUMIFS(orders[TotalSales],orders[Country],$D$13,orders[OrderMonth],$B25)</f>
        <v>2429.3200000000002</v>
      </c>
      <c r="E25" s="33">
        <f>SUMIFS(orders[TotalSales],orders[Country],$E$13,orders[OrderMonth],$B25)</f>
        <v>2675.5800000000004</v>
      </c>
      <c r="F25" s="33">
        <f>SUMIFS(orders[TotalSales],orders[Country],$F$13,orders[OrderMonth],$B25)</f>
        <v>619.03</v>
      </c>
      <c r="G25" s="33">
        <f>SUMIFS(orders[TotalSales],orders[Country],$G$13,orders[OrderMonth],$B25)</f>
        <v>1434.9099999999999</v>
      </c>
      <c r="H25" s="33">
        <f>SUMIFS(orders[TotalSales],orders[Country],$H$13,orders[OrderMonth],$B25)</f>
        <v>1077.77</v>
      </c>
      <c r="I25" s="33">
        <f>SUMIFS(orders[TotalSales],orders[Country],$I$13,orders[OrderMonth],$B25)</f>
        <v>2796.34</v>
      </c>
      <c r="J25" s="79">
        <f>SUMIFS(orders[TotalSales],orders[Country],$J$13,orders[OrderMonth],$B25)</f>
        <v>3650.1000000000004</v>
      </c>
    </row>
    <row r="26" spans="2:10" ht="15" thickBot="1" x14ac:dyDescent="0.35">
      <c r="B26" s="80"/>
      <c r="C26" s="81"/>
      <c r="D26" s="37"/>
      <c r="E26" s="37"/>
      <c r="F26" s="37"/>
      <c r="G26" s="37"/>
      <c r="H26" s="37"/>
      <c r="I26" s="37"/>
      <c r="J26" s="44"/>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high="1" xr2:uid="{5EAC8480-DBB1-4F59-B68A-78E4EC420A7E}">
          <x14:colorSeries rgb="FF376092"/>
          <x14:colorNegative rgb="FFD00000"/>
          <x14:colorAxis rgb="FF000000"/>
          <x14:colorMarkers rgb="FFD00000"/>
          <x14:colorFirst rgb="FFD00000"/>
          <x14:colorLast rgb="FFD00000"/>
          <x14:colorHigh rgb="FFD00000"/>
          <x14:colorLow rgb="FFD00000"/>
          <x14:sparklines>
            <x14:sparkline>
              <xm:f>country_analysis!C14:C25</xm:f>
              <xm:sqref>C26</xm:sqref>
            </x14:sparkline>
            <x14:sparkline>
              <xm:f>country_analysis!D14:D25</xm:f>
              <xm:sqref>D26</xm:sqref>
            </x14:sparkline>
            <x14:sparkline>
              <xm:f>country_analysis!E14:E25</xm:f>
              <xm:sqref>E26</xm:sqref>
            </x14:sparkline>
            <x14:sparkline>
              <xm:f>country_analysis!F14:F25</xm:f>
              <xm:sqref>F26</xm:sqref>
            </x14:sparkline>
            <x14:sparkline>
              <xm:f>country_analysis!G14:G25</xm:f>
              <xm:sqref>G26</xm:sqref>
            </x14:sparkline>
            <x14:sparkline>
              <xm:f>country_analysis!H14:H25</xm:f>
              <xm:sqref>H26</xm:sqref>
            </x14:sparkline>
            <x14:sparkline>
              <xm:f>country_analysis!I14:I25</xm:f>
              <xm:sqref>I26</xm:sqref>
            </x14:sparkline>
            <x14:sparkline>
              <xm:f>country_analysis!J14:J25</xm:f>
              <xm:sqref>J26</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8E4F-6D79-45E8-B6B2-FC93C055B327}">
  <dimension ref="B2:Q16"/>
  <sheetViews>
    <sheetView workbookViewId="0">
      <selection activeCell="I10" sqref="I10"/>
    </sheetView>
  </sheetViews>
  <sheetFormatPr defaultRowHeight="14.4" x14ac:dyDescent="0.3"/>
  <cols>
    <col min="2" max="2" width="12.44140625" bestFit="1" customWidth="1"/>
    <col min="3" max="3" width="14.77734375" customWidth="1"/>
    <col min="4" max="4" width="11.6640625" customWidth="1"/>
    <col min="5" max="5" width="21.109375" bestFit="1" customWidth="1"/>
    <col min="7" max="7" width="30.44140625" customWidth="1"/>
    <col min="8" max="8" width="6.77734375" customWidth="1"/>
    <col min="9" max="9" width="9.109375" customWidth="1"/>
    <col min="10" max="10" width="10.77734375" customWidth="1"/>
    <col min="11" max="11" width="14.77734375" customWidth="1"/>
    <col min="12" max="12" width="7.44140625" bestFit="1" customWidth="1"/>
    <col min="13" max="13" width="5.109375" customWidth="1"/>
    <col min="14" max="14" width="5.77734375" bestFit="1" customWidth="1"/>
    <col min="15" max="15" width="8" bestFit="1" customWidth="1"/>
    <col min="16" max="16" width="5.109375" bestFit="1" customWidth="1"/>
  </cols>
  <sheetData>
    <row r="2" spans="2:17" ht="15" thickBot="1" x14ac:dyDescent="0.35"/>
    <row r="3" spans="2:17" ht="15" thickBot="1" x14ac:dyDescent="0.35">
      <c r="B3" s="36" t="s">
        <v>6691</v>
      </c>
      <c r="C3" s="86" t="s">
        <v>6674</v>
      </c>
      <c r="D3" s="87" t="s">
        <v>6675</v>
      </c>
      <c r="E3" s="83" t="s">
        <v>6692</v>
      </c>
      <c r="G3" s="74" t="s">
        <v>6693</v>
      </c>
      <c r="H3" s="92" t="str" cm="1">
        <f t="array" ref="H3:O3">TRANSPOSE(_xlfn.UNIQUE(orders[Country]))</f>
        <v>UK</v>
      </c>
      <c r="I3" s="93" t="str">
        <v>France</v>
      </c>
      <c r="J3" s="93" t="str">
        <v>USA</v>
      </c>
      <c r="K3" s="93" t="str">
        <v>Germany</v>
      </c>
      <c r="L3" s="93" t="str">
        <v>Canada</v>
      </c>
      <c r="M3" s="93" t="str">
        <v>Italy</v>
      </c>
      <c r="N3" s="93" t="str">
        <v>Spain</v>
      </c>
      <c r="O3" s="93" t="str">
        <v>Lebanon</v>
      </c>
      <c r="P3" s="93" t="s">
        <v>6686</v>
      </c>
      <c r="Q3" s="94" t="s">
        <v>6696</v>
      </c>
    </row>
    <row r="4" spans="2:17" x14ac:dyDescent="0.3">
      <c r="B4" s="84" t="str" cm="1">
        <f t="array" ref="B4:B7">_xlfn.UNIQUE(orders[PaymentMethod])</f>
        <v>Credit Card</v>
      </c>
      <c r="C4" s="85">
        <f>COUNTIF(orders[PaymentMethod],B4)</f>
        <v>1152</v>
      </c>
      <c r="D4" s="67">
        <f>SUMIF(orders[PaymentMethod],B4,orders[TotalSales])</f>
        <v>93584.289999999819</v>
      </c>
      <c r="E4" s="82">
        <f>ROUND((C4/$C$8) *100,2)</f>
        <v>39.44</v>
      </c>
      <c r="G4" s="75" t="str" cm="1">
        <f t="array" ref="G4:G7">_xlfn.ANCHORARRAY(B4)</f>
        <v>Credit Card</v>
      </c>
      <c r="H4" s="95" cm="1">
        <f t="array" ref="H4">SUMPRODUCT((orders[PaymentMethod]=G4)*(orders[Country]=H$3))</f>
        <v>222</v>
      </c>
      <c r="I4" s="96" cm="1">
        <f t="array" ref="I4">SUMPRODUCT((orders[PaymentMethod]=$G4)*(orders[Country]=I$3))</f>
        <v>109</v>
      </c>
      <c r="J4" s="96" cm="1">
        <f t="array" ref="J4">SUMPRODUCT((orders[PaymentMethod]=$G4)*(orders[Country]=J$3))</f>
        <v>301</v>
      </c>
      <c r="K4" s="96" cm="1">
        <f t="array" ref="K4">SUMPRODUCT((orders[PaymentMethod]=$G4)*(orders[Country]=K$3))</f>
        <v>145</v>
      </c>
      <c r="L4" s="96" cm="1">
        <f t="array" ref="L4">SUMPRODUCT((orders[PaymentMethod]=$G4)*(orders[Country]=L$3))</f>
        <v>54</v>
      </c>
      <c r="M4" s="96" cm="1">
        <f t="array" ref="M4">SUMPRODUCT((orders[PaymentMethod]=$G4)*(orders[Country]=M$3))</f>
        <v>92</v>
      </c>
      <c r="N4" s="96" cm="1">
        <f t="array" ref="N4">SUMPRODUCT((orders[PaymentMethod]=$G4)*(orders[Country]=N$3))</f>
        <v>90</v>
      </c>
      <c r="O4" s="96" cm="1">
        <f t="array" ref="O4">SUMPRODUCT((orders[PaymentMethod]=$G4)*(orders[Country]=O$3))</f>
        <v>139</v>
      </c>
      <c r="P4" s="96">
        <f>SUM(H4:O4)</f>
        <v>1152</v>
      </c>
      <c r="Q4" s="97">
        <f>AVERAGE(H4:O4)</f>
        <v>144</v>
      </c>
    </row>
    <row r="5" spans="2:17" x14ac:dyDescent="0.3">
      <c r="B5" s="13" t="str">
        <v>Cash</v>
      </c>
      <c r="C5" s="4">
        <f>COUNTIF(orders[PaymentMethod],B5)</f>
        <v>586</v>
      </c>
      <c r="D5" s="5">
        <f>SUMIF(orders[PaymentMethod],B5,orders[TotalSales])</f>
        <v>48250.680000000015</v>
      </c>
      <c r="E5" s="52">
        <f t="shared" ref="E5:E7" si="0">ROUND((C5/$C$8) *100,2)</f>
        <v>20.059999999999999</v>
      </c>
      <c r="G5" s="76" t="str">
        <v>Cash</v>
      </c>
      <c r="H5" s="98" cm="1">
        <f t="array" ref="H5">SUMPRODUCT((orders[PaymentMethod]=G5)*(orders[Country]=H$3))</f>
        <v>116</v>
      </c>
      <c r="I5" s="99" cm="1">
        <f t="array" ref="I5">SUMPRODUCT((orders[PaymentMethod]=$G5)*(orders[Country]=I$3))</f>
        <v>80</v>
      </c>
      <c r="J5" s="99" cm="1">
        <f t="array" ref="J5">SUMPRODUCT((orders[PaymentMethod]=$G5)*(orders[Country]=J$3))</f>
        <v>138</v>
      </c>
      <c r="K5" s="99" cm="1">
        <f t="array" ref="K5">SUMPRODUCT((orders[PaymentMethod]=$G5)*(orders[Country]=K$3))</f>
        <v>79</v>
      </c>
      <c r="L5" s="99" cm="1">
        <f t="array" ref="L5">SUMPRODUCT((orders[PaymentMethod]=$G5)*(orders[Country]=L$3))</f>
        <v>53</v>
      </c>
      <c r="M5" s="99" cm="1">
        <f t="array" ref="M5">SUMPRODUCT((orders[PaymentMethod]=$G5)*(orders[Country]=M$3))</f>
        <v>29</v>
      </c>
      <c r="N5" s="99" cm="1">
        <f t="array" ref="N5">SUMPRODUCT((orders[PaymentMethod]=$G5)*(orders[Country]=N$3))</f>
        <v>24</v>
      </c>
      <c r="O5" s="99" cm="1">
        <f t="array" ref="O5">SUMPRODUCT((orders[PaymentMethod]=$G5)*(orders[Country]=O$3))</f>
        <v>67</v>
      </c>
      <c r="P5" s="99">
        <f>SUM(H5:O5)</f>
        <v>586</v>
      </c>
      <c r="Q5" s="100">
        <f t="shared" ref="Q5:Q7" si="1">AVERAGE(H5:O5)</f>
        <v>73.25</v>
      </c>
    </row>
    <row r="6" spans="2:17" x14ac:dyDescent="0.3">
      <c r="B6" s="13" t="str">
        <v>Paypal</v>
      </c>
      <c r="C6" s="4">
        <f>COUNTIF(orders[PaymentMethod],B6)</f>
        <v>874</v>
      </c>
      <c r="D6" s="5">
        <f>SUMIF(orders[PaymentMethod],B6,orders[TotalSales])</f>
        <v>73194.569999999963</v>
      </c>
      <c r="E6" s="52">
        <f t="shared" si="0"/>
        <v>29.92</v>
      </c>
      <c r="G6" s="76" t="str">
        <v>Paypal</v>
      </c>
      <c r="H6" s="98" cm="1">
        <f t="array" ref="H6">SUMPRODUCT((orders[PaymentMethod]=G6)*(orders[Country]=H$3))</f>
        <v>178</v>
      </c>
      <c r="I6" s="99" cm="1">
        <f t="array" ref="I6">SUMPRODUCT((orders[PaymentMethod]=$G6)*(orders[Country]=I$3))</f>
        <v>108</v>
      </c>
      <c r="J6" s="99" cm="1">
        <f t="array" ref="J6">SUMPRODUCT((orders[PaymentMethod]=$G6)*(orders[Country]=J$3))</f>
        <v>198</v>
      </c>
      <c r="K6" s="99" cm="1">
        <f t="array" ref="K6">SUMPRODUCT((orders[PaymentMethod]=$G6)*(orders[Country]=K$3))</f>
        <v>121</v>
      </c>
      <c r="L6" s="99" cm="1">
        <f t="array" ref="L6">SUMPRODUCT((orders[PaymentMethod]=$G6)*(orders[Country]=L$3))</f>
        <v>43</v>
      </c>
      <c r="M6" s="99" cm="1">
        <f t="array" ref="M6">SUMPRODUCT((orders[PaymentMethod]=$G6)*(orders[Country]=M$3))</f>
        <v>61</v>
      </c>
      <c r="N6" s="99" cm="1">
        <f t="array" ref="N6">SUMPRODUCT((orders[PaymentMethod]=$G6)*(orders[Country]=N$3))</f>
        <v>68</v>
      </c>
      <c r="O6" s="99" cm="1">
        <f t="array" ref="O6">SUMPRODUCT((orders[PaymentMethod]=$G6)*(orders[Country]=O$3))</f>
        <v>97</v>
      </c>
      <c r="P6" s="99">
        <f t="shared" ref="P6:P7" si="2">SUM(H6:O6)</f>
        <v>874</v>
      </c>
      <c r="Q6" s="100">
        <f t="shared" si="1"/>
        <v>109.25</v>
      </c>
    </row>
    <row r="7" spans="2:17" ht="15" thickBot="1" x14ac:dyDescent="0.35">
      <c r="B7" s="31" t="str">
        <v>Voucher</v>
      </c>
      <c r="C7" s="32">
        <f>COUNTIF(orders[PaymentMethod],B7)</f>
        <v>309</v>
      </c>
      <c r="D7" s="33">
        <f>SUMIF(orders[PaymentMethod],B7,orders[TotalSales])</f>
        <v>25785.669999999995</v>
      </c>
      <c r="E7" s="53">
        <f t="shared" si="0"/>
        <v>10.58</v>
      </c>
      <c r="G7" s="76" t="str">
        <v>Voucher</v>
      </c>
      <c r="H7" s="98" cm="1">
        <f t="array" ref="H7">SUMPRODUCT((orders[PaymentMethod]=G7)*(orders[Country]=H$3))</f>
        <v>44</v>
      </c>
      <c r="I7" s="99" cm="1">
        <f t="array" ref="I7">SUMPRODUCT((orders[PaymentMethod]=$G7)*(orders[Country]=I$3))</f>
        <v>54</v>
      </c>
      <c r="J7" s="99" cm="1">
        <f t="array" ref="J7">SUMPRODUCT((orders[PaymentMethod]=$G7)*(orders[Country]=J$3))</f>
        <v>50</v>
      </c>
      <c r="K7" s="99" cm="1">
        <f t="array" ref="K7">SUMPRODUCT((orders[PaymentMethod]=$G7)*(orders[Country]=K$3))</f>
        <v>49</v>
      </c>
      <c r="L7" s="99" cm="1">
        <f t="array" ref="L7">SUMPRODUCT((orders[PaymentMethod]=$G7)*(orders[Country]=L$3))</f>
        <v>54</v>
      </c>
      <c r="M7" s="99" cm="1">
        <f t="array" ref="M7">SUMPRODUCT((orders[PaymentMethod]=$G7)*(orders[Country]=M$3))</f>
        <v>0</v>
      </c>
      <c r="N7" s="99" cm="1">
        <f t="array" ref="N7">SUMPRODUCT((orders[PaymentMethod]=$G7)*(orders[Country]=N$3))</f>
        <v>0</v>
      </c>
      <c r="O7" s="99" cm="1">
        <f t="array" ref="O7">SUMPRODUCT((orders[PaymentMethod]=$G7)*(orders[Country]=O$3))</f>
        <v>58</v>
      </c>
      <c r="P7" s="99">
        <f t="shared" si="2"/>
        <v>309</v>
      </c>
      <c r="Q7" s="100">
        <f t="shared" si="1"/>
        <v>38.625</v>
      </c>
    </row>
    <row r="8" spans="2:17" ht="15.6" thickTop="1" thickBot="1" x14ac:dyDescent="0.35">
      <c r="B8" s="54" t="s">
        <v>6686</v>
      </c>
      <c r="C8" s="55">
        <f>SUM(C4:C7)</f>
        <v>2921</v>
      </c>
      <c r="D8" s="56">
        <f>SUM(D4:D7)</f>
        <v>240815.20999999979</v>
      </c>
      <c r="E8" s="57">
        <f>SUM(E4:E7)</f>
        <v>100</v>
      </c>
      <c r="G8" s="91" t="s">
        <v>6686</v>
      </c>
      <c r="H8" s="90"/>
      <c r="I8" s="88"/>
      <c r="J8" s="88"/>
      <c r="K8" s="88"/>
      <c r="L8" s="88"/>
      <c r="M8" s="88"/>
      <c r="N8" s="88"/>
      <c r="O8" s="88"/>
      <c r="P8" s="8">
        <f>SUM(P4:P7)</f>
        <v>2921</v>
      </c>
      <c r="Q8" s="29"/>
    </row>
    <row r="9" spans="2:17" ht="15" thickTop="1" x14ac:dyDescent="0.3"/>
    <row r="11" spans="2:17" x14ac:dyDescent="0.3">
      <c r="B11" s="15" t="s">
        <v>6679</v>
      </c>
      <c r="C11" t="s">
        <v>6674</v>
      </c>
      <c r="D11" t="s">
        <v>6675</v>
      </c>
      <c r="E11" t="s">
        <v>6692</v>
      </c>
    </row>
    <row r="12" spans="2:17" x14ac:dyDescent="0.3">
      <c r="B12" s="16" t="s">
        <v>21</v>
      </c>
      <c r="C12" s="1">
        <v>1152</v>
      </c>
      <c r="D12" s="17">
        <v>93584.289999999819</v>
      </c>
      <c r="E12" s="41">
        <v>0.39438548442314275</v>
      </c>
    </row>
    <row r="13" spans="2:17" x14ac:dyDescent="0.3">
      <c r="B13" s="16" t="s">
        <v>6669</v>
      </c>
      <c r="C13" s="1">
        <v>874</v>
      </c>
      <c r="D13" s="17">
        <v>73194.569999999963</v>
      </c>
      <c r="E13" s="41">
        <v>0.29921259842519687</v>
      </c>
    </row>
    <row r="14" spans="2:17" x14ac:dyDescent="0.3">
      <c r="B14" s="16" t="s">
        <v>29</v>
      </c>
      <c r="C14" s="1">
        <v>586</v>
      </c>
      <c r="D14" s="17">
        <v>48250.680000000015</v>
      </c>
      <c r="E14" s="41">
        <v>0.20061622731941117</v>
      </c>
    </row>
    <row r="15" spans="2:17" x14ac:dyDescent="0.3">
      <c r="B15" s="16" t="s">
        <v>88</v>
      </c>
      <c r="C15" s="1">
        <v>309</v>
      </c>
      <c r="D15" s="17">
        <v>25785.669999999995</v>
      </c>
      <c r="E15" s="41">
        <v>0.10578568983224923</v>
      </c>
    </row>
    <row r="16" spans="2:17" x14ac:dyDescent="0.3">
      <c r="B16" s="16" t="s">
        <v>6680</v>
      </c>
      <c r="C16" s="1">
        <v>2921</v>
      </c>
      <c r="D16" s="17">
        <v>240815.21000000034</v>
      </c>
      <c r="E16" s="41">
        <v>1</v>
      </c>
    </row>
  </sheetData>
  <mergeCells count="1">
    <mergeCell ref="H8:O8"/>
  </mergeCells>
  <conditionalFormatting sqref="H8:O8">
    <cfRule type="dataBar" priority="9">
      <dataBar>
        <cfvo type="min"/>
        <cfvo type="max"/>
        <color rgb="FF638EC6"/>
      </dataBar>
      <extLst>
        <ext xmlns:x14="http://schemas.microsoft.com/office/spreadsheetml/2009/9/main" uri="{B025F937-C7B1-47D3-B67F-A62EFF666E3E}">
          <x14:id>{B76B765F-94A0-4AE5-8E35-B8FA74D6B4DE}</x14:id>
        </ext>
      </extLst>
    </cfRule>
  </conditionalFormatting>
  <conditionalFormatting sqref="H4:H7">
    <cfRule type="dataBar" priority="8">
      <dataBar>
        <cfvo type="min"/>
        <cfvo type="max"/>
        <color rgb="FF008AEF"/>
      </dataBar>
      <extLst>
        <ext xmlns:x14="http://schemas.microsoft.com/office/spreadsheetml/2009/9/main" uri="{B025F937-C7B1-47D3-B67F-A62EFF666E3E}">
          <x14:id>{195E1678-9638-4021-B9B7-24680351408E}</x14:id>
        </ext>
      </extLst>
    </cfRule>
  </conditionalFormatting>
  <conditionalFormatting sqref="I4:I7">
    <cfRule type="dataBar" priority="7">
      <dataBar>
        <cfvo type="min"/>
        <cfvo type="max"/>
        <color rgb="FF008AEF"/>
      </dataBar>
      <extLst>
        <ext xmlns:x14="http://schemas.microsoft.com/office/spreadsheetml/2009/9/main" uri="{B025F937-C7B1-47D3-B67F-A62EFF666E3E}">
          <x14:id>{9EC89993-AEBA-4BC5-9E20-D2020FC34E65}</x14:id>
        </ext>
      </extLst>
    </cfRule>
  </conditionalFormatting>
  <conditionalFormatting sqref="J4:J7">
    <cfRule type="dataBar" priority="6">
      <dataBar>
        <cfvo type="min"/>
        <cfvo type="max"/>
        <color rgb="FF008AEF"/>
      </dataBar>
      <extLst>
        <ext xmlns:x14="http://schemas.microsoft.com/office/spreadsheetml/2009/9/main" uri="{B025F937-C7B1-47D3-B67F-A62EFF666E3E}">
          <x14:id>{5FECC3FF-9CEA-4BC9-86BF-9F9C0C0DF9E6}</x14:id>
        </ext>
      </extLst>
    </cfRule>
  </conditionalFormatting>
  <conditionalFormatting sqref="K4:K7">
    <cfRule type="dataBar" priority="5">
      <dataBar>
        <cfvo type="min"/>
        <cfvo type="max"/>
        <color rgb="FF008AEF"/>
      </dataBar>
      <extLst>
        <ext xmlns:x14="http://schemas.microsoft.com/office/spreadsheetml/2009/9/main" uri="{B025F937-C7B1-47D3-B67F-A62EFF666E3E}">
          <x14:id>{FCE06190-9F1C-41E5-A3F9-6AA8C35CBEF8}</x14:id>
        </ext>
      </extLst>
    </cfRule>
  </conditionalFormatting>
  <conditionalFormatting sqref="L4:L7">
    <cfRule type="dataBar" priority="4">
      <dataBar>
        <cfvo type="min"/>
        <cfvo type="max"/>
        <color rgb="FF008AEF"/>
      </dataBar>
      <extLst>
        <ext xmlns:x14="http://schemas.microsoft.com/office/spreadsheetml/2009/9/main" uri="{B025F937-C7B1-47D3-B67F-A62EFF666E3E}">
          <x14:id>{EEE16335-3E1E-4005-BC91-971EE6CD918E}</x14:id>
        </ext>
      </extLst>
    </cfRule>
  </conditionalFormatting>
  <conditionalFormatting sqref="M4:M7">
    <cfRule type="dataBar" priority="3">
      <dataBar>
        <cfvo type="min"/>
        <cfvo type="max"/>
        <color rgb="FF008AEF"/>
      </dataBar>
      <extLst>
        <ext xmlns:x14="http://schemas.microsoft.com/office/spreadsheetml/2009/9/main" uri="{B025F937-C7B1-47D3-B67F-A62EFF666E3E}">
          <x14:id>{20CFFB0B-8C74-49AB-8736-EE098E8B99E1}</x14:id>
        </ext>
      </extLst>
    </cfRule>
  </conditionalFormatting>
  <conditionalFormatting sqref="N4:N7">
    <cfRule type="dataBar" priority="2">
      <dataBar>
        <cfvo type="min"/>
        <cfvo type="max"/>
        <color rgb="FF008AEF"/>
      </dataBar>
      <extLst>
        <ext xmlns:x14="http://schemas.microsoft.com/office/spreadsheetml/2009/9/main" uri="{B025F937-C7B1-47D3-B67F-A62EFF666E3E}">
          <x14:id>{597D74ED-5E05-4C1E-9A7E-70D06C8BDECA}</x14:id>
        </ext>
      </extLst>
    </cfRule>
  </conditionalFormatting>
  <conditionalFormatting sqref="O4:O7">
    <cfRule type="dataBar" priority="1">
      <dataBar>
        <cfvo type="min"/>
        <cfvo type="max"/>
        <color rgb="FF008AEF"/>
      </dataBar>
      <extLst>
        <ext xmlns:x14="http://schemas.microsoft.com/office/spreadsheetml/2009/9/main" uri="{B025F937-C7B1-47D3-B67F-A62EFF666E3E}">
          <x14:id>{AB94F5AE-A4B2-4993-B3AD-F2C06AF1CA9C}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76B765F-94A0-4AE5-8E35-B8FA74D6B4DE}">
            <x14:dataBar minLength="0" maxLength="100" border="1" negativeBarBorderColorSameAsPositive="0">
              <x14:cfvo type="autoMin"/>
              <x14:cfvo type="autoMax"/>
              <x14:borderColor rgb="FF638EC6"/>
              <x14:negativeFillColor rgb="FFFF0000"/>
              <x14:negativeBorderColor rgb="FFFF0000"/>
              <x14:axisColor rgb="FF000000"/>
            </x14:dataBar>
          </x14:cfRule>
          <xm:sqref>H8:O8</xm:sqref>
        </x14:conditionalFormatting>
        <x14:conditionalFormatting xmlns:xm="http://schemas.microsoft.com/office/excel/2006/main">
          <x14:cfRule type="dataBar" id="{195E1678-9638-4021-B9B7-24680351408E}">
            <x14:dataBar minLength="0" maxLength="100" border="1" negativeBarBorderColorSameAsPositive="0">
              <x14:cfvo type="autoMin"/>
              <x14:cfvo type="autoMax"/>
              <x14:borderColor rgb="FF008AEF"/>
              <x14:negativeFillColor rgb="FFFF0000"/>
              <x14:negativeBorderColor rgb="FFFF0000"/>
              <x14:axisColor rgb="FF000000"/>
            </x14:dataBar>
          </x14:cfRule>
          <xm:sqref>H4:H7</xm:sqref>
        </x14:conditionalFormatting>
        <x14:conditionalFormatting xmlns:xm="http://schemas.microsoft.com/office/excel/2006/main">
          <x14:cfRule type="dataBar" id="{9EC89993-AEBA-4BC5-9E20-D2020FC34E65}">
            <x14:dataBar minLength="0" maxLength="100" border="1" negativeBarBorderColorSameAsPositive="0">
              <x14:cfvo type="autoMin"/>
              <x14:cfvo type="autoMax"/>
              <x14:borderColor rgb="FF008AEF"/>
              <x14:negativeFillColor rgb="FFFF0000"/>
              <x14:negativeBorderColor rgb="FFFF0000"/>
              <x14:axisColor rgb="FF000000"/>
            </x14:dataBar>
          </x14:cfRule>
          <xm:sqref>I4:I7</xm:sqref>
        </x14:conditionalFormatting>
        <x14:conditionalFormatting xmlns:xm="http://schemas.microsoft.com/office/excel/2006/main">
          <x14:cfRule type="dataBar" id="{5FECC3FF-9CEA-4BC9-86BF-9F9C0C0DF9E6}">
            <x14:dataBar minLength="0" maxLength="100" border="1" negativeBarBorderColorSameAsPositive="0">
              <x14:cfvo type="autoMin"/>
              <x14:cfvo type="autoMax"/>
              <x14:borderColor rgb="FF008AEF"/>
              <x14:negativeFillColor rgb="FFFF0000"/>
              <x14:negativeBorderColor rgb="FFFF0000"/>
              <x14:axisColor rgb="FF000000"/>
            </x14:dataBar>
          </x14:cfRule>
          <xm:sqref>J4:J7</xm:sqref>
        </x14:conditionalFormatting>
        <x14:conditionalFormatting xmlns:xm="http://schemas.microsoft.com/office/excel/2006/main">
          <x14:cfRule type="dataBar" id="{FCE06190-9F1C-41E5-A3F9-6AA8C35CBEF8}">
            <x14:dataBar minLength="0" maxLength="100" border="1" negativeBarBorderColorSameAsPositive="0">
              <x14:cfvo type="autoMin"/>
              <x14:cfvo type="autoMax"/>
              <x14:borderColor rgb="FF008AEF"/>
              <x14:negativeFillColor rgb="FFFF0000"/>
              <x14:negativeBorderColor rgb="FFFF0000"/>
              <x14:axisColor rgb="FF000000"/>
            </x14:dataBar>
          </x14:cfRule>
          <xm:sqref>K4:K7</xm:sqref>
        </x14:conditionalFormatting>
        <x14:conditionalFormatting xmlns:xm="http://schemas.microsoft.com/office/excel/2006/main">
          <x14:cfRule type="dataBar" id="{EEE16335-3E1E-4005-BC91-971EE6CD918E}">
            <x14:dataBar minLength="0" maxLength="100" border="1" negativeBarBorderColorSameAsPositive="0">
              <x14:cfvo type="autoMin"/>
              <x14:cfvo type="autoMax"/>
              <x14:borderColor rgb="FF008AEF"/>
              <x14:negativeFillColor rgb="FFFF0000"/>
              <x14:negativeBorderColor rgb="FFFF0000"/>
              <x14:axisColor rgb="FF000000"/>
            </x14:dataBar>
          </x14:cfRule>
          <xm:sqref>L4:L7</xm:sqref>
        </x14:conditionalFormatting>
        <x14:conditionalFormatting xmlns:xm="http://schemas.microsoft.com/office/excel/2006/main">
          <x14:cfRule type="dataBar" id="{20CFFB0B-8C74-49AB-8736-EE098E8B99E1}">
            <x14:dataBar minLength="0" maxLength="100" border="1" negativeBarBorderColorSameAsPositive="0">
              <x14:cfvo type="autoMin"/>
              <x14:cfvo type="autoMax"/>
              <x14:borderColor rgb="FF008AEF"/>
              <x14:negativeFillColor rgb="FFFF0000"/>
              <x14:negativeBorderColor rgb="FFFF0000"/>
              <x14:axisColor rgb="FF000000"/>
            </x14:dataBar>
          </x14:cfRule>
          <xm:sqref>M4:M7</xm:sqref>
        </x14:conditionalFormatting>
        <x14:conditionalFormatting xmlns:xm="http://schemas.microsoft.com/office/excel/2006/main">
          <x14:cfRule type="dataBar" id="{597D74ED-5E05-4C1E-9A7E-70D06C8BDECA}">
            <x14:dataBar minLength="0" maxLength="100" border="1" negativeBarBorderColorSameAsPositive="0">
              <x14:cfvo type="autoMin"/>
              <x14:cfvo type="autoMax"/>
              <x14:borderColor rgb="FF008AEF"/>
              <x14:negativeFillColor rgb="FFFF0000"/>
              <x14:negativeBorderColor rgb="FFFF0000"/>
              <x14:axisColor rgb="FF000000"/>
            </x14:dataBar>
          </x14:cfRule>
          <xm:sqref>N4:N7</xm:sqref>
        </x14:conditionalFormatting>
        <x14:conditionalFormatting xmlns:xm="http://schemas.microsoft.com/office/excel/2006/main">
          <x14:cfRule type="dataBar" id="{AB94F5AE-A4B2-4993-B3AD-F2C06AF1CA9C}">
            <x14:dataBar minLength="0" maxLength="100" border="1" negativeBarBorderColorSameAsPositive="0">
              <x14:cfvo type="autoMin"/>
              <x14:cfvo type="autoMax"/>
              <x14:borderColor rgb="FF008AEF"/>
              <x14:negativeFillColor rgb="FFFF0000"/>
              <x14:negativeBorderColor rgb="FFFF0000"/>
              <x14:axisColor rgb="FF000000"/>
            </x14:dataBar>
          </x14:cfRule>
          <xm:sqref>O4:O7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F907C-0F02-4DE0-A26F-296A7006CA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main_data</vt:lpstr>
      <vt:lpstr>day_analysis</vt:lpstr>
      <vt:lpstr>category_analysis</vt:lpstr>
      <vt:lpstr>monthly_sales</vt:lpstr>
      <vt:lpstr>yearly_sales</vt:lpstr>
      <vt:lpstr>books_analysis</vt:lpstr>
      <vt:lpstr>country_analysis</vt:lpstr>
      <vt:lpstr>payment_method_analysis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 JB14</dc:creator>
  <cp:lastModifiedBy>Georgio JB14</cp:lastModifiedBy>
  <dcterms:created xsi:type="dcterms:W3CDTF">2025-08-25T13:06:59Z</dcterms:created>
  <dcterms:modified xsi:type="dcterms:W3CDTF">2025-09-15T18:25:30Z</dcterms:modified>
</cp:coreProperties>
</file>