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91770\Desktop\"/>
    </mc:Choice>
  </mc:AlternateContent>
  <bookViews>
    <workbookView xWindow="0" yWindow="0" windowWidth="28800" windowHeight="12330" firstSheet="6" activeTab="8"/>
  </bookViews>
  <sheets>
    <sheet name="Пример 1" sheetId="1" r:id="rId1"/>
    <sheet name="Пример 2" sheetId="2" r:id="rId2"/>
    <sheet name="Пример 3" sheetId="3" r:id="rId3"/>
    <sheet name="Пример 4" sheetId="4" r:id="rId4"/>
    <sheet name="Пример 5" sheetId="5" r:id="rId5"/>
    <sheet name="Задание 1" sheetId="6" r:id="rId6"/>
    <sheet name="Задание 2" sheetId="7" r:id="rId7"/>
    <sheet name="Задание 3" sheetId="8" r:id="rId8"/>
    <sheet name="Задание 4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8" l="1"/>
  <c r="F5" i="8"/>
  <c r="C11" i="9"/>
  <c r="C9" i="9"/>
  <c r="C13" i="9" s="1"/>
  <c r="E13" i="9" l="1"/>
  <c r="E11" i="9"/>
  <c r="C5" i="8" l="1"/>
  <c r="B5" i="8"/>
  <c r="C10" i="7" l="1"/>
  <c r="B10" i="7"/>
  <c r="C8" i="6"/>
  <c r="B8" i="6"/>
  <c r="B12" i="4"/>
  <c r="A17" i="5"/>
  <c r="B11" i="5"/>
  <c r="C10" i="5"/>
  <c r="C12" i="4"/>
  <c r="B12" i="3"/>
  <c r="B5" i="2"/>
  <c r="B6" i="1"/>
  <c r="T20" i="1"/>
</calcChain>
</file>

<file path=xl/sharedStrings.xml><?xml version="1.0" encoding="utf-8"?>
<sst xmlns="http://schemas.openxmlformats.org/spreadsheetml/2006/main" count="83" uniqueCount="55">
  <si>
    <t>Задача 1</t>
  </si>
  <si>
    <t>Будущая стоимость</t>
  </si>
  <si>
    <t>Ставка, годовая</t>
  </si>
  <si>
    <t>Срок, лет</t>
  </si>
  <si>
    <t>Текущая стоимость</t>
  </si>
  <si>
    <t>Срок</t>
  </si>
  <si>
    <t>Ставка</t>
  </si>
  <si>
    <t>Плт</t>
  </si>
  <si>
    <t>ПС</t>
  </si>
  <si>
    <t>БС</t>
  </si>
  <si>
    <t>Задачи 3. Текущая стоимость проекта</t>
  </si>
  <si>
    <t>Ставка, год</t>
  </si>
  <si>
    <t>Годы</t>
  </si>
  <si>
    <t>Инвестиции/Доходы</t>
  </si>
  <si>
    <t>Чистая текущая стоимость проекта:</t>
  </si>
  <si>
    <t>Задача 4.</t>
  </si>
  <si>
    <t>Показатель</t>
  </si>
  <si>
    <t>1-й проект (тыс. Руб.)</t>
  </si>
  <si>
    <t>2-й проект (тыс. Руб.)</t>
  </si>
  <si>
    <t>Инвестиция</t>
  </si>
  <si>
    <t>Доходы:</t>
  </si>
  <si>
    <t>1 год</t>
  </si>
  <si>
    <t>2 год</t>
  </si>
  <si>
    <t>3 год</t>
  </si>
  <si>
    <t>4 год</t>
  </si>
  <si>
    <t>5 год</t>
  </si>
  <si>
    <t>Чистая текущая стоимость</t>
  </si>
  <si>
    <t>Задача 5. Вычисление чистой приведенной стоимости для нерегулярых денежных потоков</t>
  </si>
  <si>
    <t>Даты</t>
  </si>
  <si>
    <t>Денежные потоки</t>
  </si>
  <si>
    <t>Число дней от начальной даты</t>
  </si>
  <si>
    <t>Показатели</t>
  </si>
  <si>
    <t>Проект 1</t>
  </si>
  <si>
    <t>Проект 2</t>
  </si>
  <si>
    <t>Инвестиции</t>
  </si>
  <si>
    <t>2. Определить чистую текущую стоимость проекта, если ставка дисконтирования равна 12%.  Проект требует начальных инвестиций в размере 5 млн. руб. Предполагается, что в конце первого года убыток составит 900 тыс. руб., а в следующие три года ожидается доход в размере: 1 500 тыс. Рассчитать также чистую текущую стоимость проекта при условии, что  убыток в конце первого  года будет 1 100 тыс. руб.руб., 3 200 тыс. руб. и 3 800 тыс. руб. соответственно.</t>
  </si>
  <si>
    <t>Убыток 1</t>
  </si>
  <si>
    <t>Убыток 2</t>
  </si>
  <si>
    <t>Кпер</t>
  </si>
  <si>
    <t>Вариант 1</t>
  </si>
  <si>
    <t>Вариант 2</t>
  </si>
  <si>
    <t>Депозит</t>
  </si>
  <si>
    <t>Пс</t>
  </si>
  <si>
    <t>периодический платеж</t>
  </si>
  <si>
    <t>Процентная ставка, годовая</t>
  </si>
  <si>
    <t>Начислений процентов за год</t>
  </si>
  <si>
    <t>Процентная ставка за период</t>
  </si>
  <si>
    <t>Срок депозита, лет</t>
  </si>
  <si>
    <t>Общее число периодов</t>
  </si>
  <si>
    <t>Обязательность платежей</t>
  </si>
  <si>
    <t>Тип</t>
  </si>
  <si>
    <t>Будущее значение депозита</t>
  </si>
  <si>
    <t>Бс</t>
  </si>
  <si>
    <t>Вариант 3</t>
  </si>
  <si>
    <t>Вариант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</si>
</sst>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#,##0.00\ &quot;₽&quot;;[Red]\-#,##0.00\ &quot;₽&quot;"/>
    <numFmt numFmtId="44" formatCode="_-* #,##0.00\ &quot;₽&quot;_-;\-* #,##0.00\ &quot;₽&quot;_-;_-* &quot;-&quot;??\ &quot;₽&quot;_-;_-@_-"/>
    <numFmt numFmtId="165" formatCode="#,##0.00\ &quot;₽&quot;"/>
    <numFmt numFmtId="170" formatCode="_-[$€-2]\ * #,##0.00_-;\-[$€-2]\ * #,##0.00_-;_-[$€-2]\ * &quot;-&quot;??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mbria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0" applyNumberFormat="1"/>
    <xf numFmtId="8" fontId="0" fillId="0" borderId="0" xfId="0" applyNumberFormat="1"/>
    <xf numFmtId="0" fontId="0" fillId="0" borderId="0" xfId="0" applyNumberFormat="1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justify" vertical="center"/>
    </xf>
    <xf numFmtId="0" fontId="0" fillId="2" borderId="0" xfId="0" applyFill="1"/>
    <xf numFmtId="8" fontId="0" fillId="2" borderId="0" xfId="0" applyNumberFormat="1" applyFill="1"/>
    <xf numFmtId="8" fontId="0" fillId="4" borderId="0" xfId="0" applyNumberFormat="1" applyFill="1"/>
    <xf numFmtId="165" fontId="0" fillId="0" borderId="1" xfId="0" applyNumberFormat="1" applyFont="1" applyBorder="1" applyAlignment="1">
      <alignment horizontal="center" vertical="center" wrapText="1"/>
    </xf>
    <xf numFmtId="0" fontId="0" fillId="5" borderId="0" xfId="0" applyFill="1"/>
    <xf numFmtId="8" fontId="0" fillId="5" borderId="0" xfId="0" applyNumberFormat="1" applyFill="1"/>
    <xf numFmtId="9" fontId="0" fillId="0" borderId="1" xfId="0" applyNumberFormat="1" applyFont="1" applyBorder="1" applyAlignment="1">
      <alignment horizontal="center" vertical="center" wrapText="1"/>
    </xf>
    <xf numFmtId="170" fontId="0" fillId="0" borderId="1" xfId="1" applyNumberFormat="1" applyFont="1" applyBorder="1" applyAlignment="1">
      <alignment horizontal="center" vertical="center" wrapText="1"/>
    </xf>
    <xf numFmtId="170" fontId="0" fillId="0" borderId="1" xfId="0" applyNumberFormat="1" applyFont="1" applyBorder="1" applyAlignment="1">
      <alignment horizontal="center" vertical="center" wrapText="1"/>
    </xf>
    <xf numFmtId="0" fontId="0" fillId="3" borderId="1" xfId="0" applyFill="1" applyBorder="1"/>
    <xf numFmtId="0" fontId="0" fillId="5" borderId="1" xfId="0" applyFill="1" applyBorder="1"/>
    <xf numFmtId="10" fontId="0" fillId="5" borderId="1" xfId="0" applyNumberFormat="1" applyFill="1" applyBorder="1"/>
    <xf numFmtId="10" fontId="0" fillId="6" borderId="1" xfId="0" applyNumberFormat="1" applyFill="1" applyBorder="1"/>
    <xf numFmtId="2" fontId="0" fillId="5" borderId="1" xfId="0" applyNumberFormat="1" applyFill="1" applyBorder="1"/>
    <xf numFmtId="0" fontId="0" fillId="6" borderId="1" xfId="0" applyNumberFormat="1" applyFill="1" applyBorder="1"/>
    <xf numFmtId="0" fontId="0" fillId="6" borderId="1" xfId="0" applyFill="1" applyBorder="1"/>
    <xf numFmtId="8" fontId="0" fillId="6" borderId="1" xfId="0" applyNumberFormat="1" applyFill="1" applyBorder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E23" sqref="E23"/>
    </sheetView>
  </sheetViews>
  <sheetFormatPr defaultRowHeight="15" x14ac:dyDescent="0.25"/>
  <cols>
    <col min="1" max="1" width="18.5703125" customWidth="1"/>
    <col min="2" max="2" width="12.28515625" bestFit="1" customWidth="1"/>
  </cols>
  <sheetData>
    <row r="1" spans="1:2" x14ac:dyDescent="0.25">
      <c r="A1" t="s">
        <v>0</v>
      </c>
    </row>
    <row r="3" spans="1:2" x14ac:dyDescent="0.25">
      <c r="A3" t="s">
        <v>1</v>
      </c>
      <c r="B3">
        <v>500000</v>
      </c>
    </row>
    <row r="4" spans="1:2" x14ac:dyDescent="0.25">
      <c r="A4" t="s">
        <v>2</v>
      </c>
      <c r="B4" s="1">
        <v>0.12</v>
      </c>
    </row>
    <row r="5" spans="1:2" x14ac:dyDescent="0.25">
      <c r="A5" t="s">
        <v>3</v>
      </c>
      <c r="B5">
        <v>3</v>
      </c>
    </row>
    <row r="6" spans="1:2" x14ac:dyDescent="0.25">
      <c r="A6" t="s">
        <v>4</v>
      </c>
      <c r="B6" s="2">
        <f>PV(B4,B5,,B3)</f>
        <v>-355890.12390670541</v>
      </c>
    </row>
    <row r="20" spans="20:20" x14ac:dyDescent="0.25">
      <c r="T20" t="e">
        <f>ОБ</f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8" sqref="E18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5</v>
      </c>
      <c r="B1">
        <v>5</v>
      </c>
    </row>
    <row r="2" spans="1:2" x14ac:dyDescent="0.25">
      <c r="A2" t="s">
        <v>6</v>
      </c>
      <c r="B2" s="1">
        <v>0.2</v>
      </c>
    </row>
    <row r="3" spans="1:2" x14ac:dyDescent="0.25">
      <c r="A3" t="s">
        <v>7</v>
      </c>
      <c r="B3">
        <v>5000</v>
      </c>
    </row>
    <row r="4" spans="1:2" x14ac:dyDescent="0.25">
      <c r="A4" t="s">
        <v>8</v>
      </c>
      <c r="B4" s="2">
        <v>-14953.060699588479</v>
      </c>
    </row>
    <row r="5" spans="1:2" x14ac:dyDescent="0.25">
      <c r="A5" t="s">
        <v>9</v>
      </c>
      <c r="B5" s="2">
        <f>FV(B2,B1,B3,B4)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18" sqref="I18"/>
    </sheetView>
  </sheetViews>
  <sheetFormatPr defaultRowHeight="15" x14ac:dyDescent="0.25"/>
  <cols>
    <col min="1" max="1" width="18.42578125" customWidth="1"/>
    <col min="2" max="2" width="10.5703125" bestFit="1" customWidth="1"/>
  </cols>
  <sheetData>
    <row r="1" spans="1:2" x14ac:dyDescent="0.25">
      <c r="A1" t="s">
        <v>10</v>
      </c>
    </row>
    <row r="3" spans="1:2" x14ac:dyDescent="0.25">
      <c r="A3" t="s">
        <v>11</v>
      </c>
      <c r="B3" s="1">
        <v>0.1</v>
      </c>
    </row>
    <row r="4" spans="1:2" x14ac:dyDescent="0.25">
      <c r="A4" t="s">
        <v>12</v>
      </c>
      <c r="B4" t="s">
        <v>13</v>
      </c>
    </row>
    <row r="5" spans="1:2" x14ac:dyDescent="0.25">
      <c r="A5">
        <v>1</v>
      </c>
      <c r="B5">
        <v>-20000</v>
      </c>
    </row>
    <row r="6" spans="1:2" x14ac:dyDescent="0.25">
      <c r="A6">
        <v>2</v>
      </c>
      <c r="B6">
        <v>6000</v>
      </c>
    </row>
    <row r="7" spans="1:2" x14ac:dyDescent="0.25">
      <c r="A7">
        <v>3</v>
      </c>
      <c r="B7">
        <v>8200</v>
      </c>
    </row>
    <row r="8" spans="1:2" x14ac:dyDescent="0.25">
      <c r="A8">
        <v>4</v>
      </c>
      <c r="B8">
        <v>12600</v>
      </c>
    </row>
    <row r="9" spans="1:2" x14ac:dyDescent="0.25">
      <c r="A9">
        <v>5</v>
      </c>
      <c r="B9">
        <v>18800</v>
      </c>
    </row>
    <row r="11" spans="1:2" x14ac:dyDescent="0.25">
      <c r="A11" t="s">
        <v>14</v>
      </c>
    </row>
    <row r="12" spans="1:2" x14ac:dyDescent="0.25">
      <c r="B12" s="2">
        <f>NPV(B3,B5,B6:B9)</f>
        <v>13216.931282637166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3" sqref="B13"/>
    </sheetView>
  </sheetViews>
  <sheetFormatPr defaultRowHeight="15" x14ac:dyDescent="0.25"/>
  <cols>
    <col min="1" max="1" width="19.42578125" customWidth="1"/>
    <col min="2" max="2" width="26.7109375" customWidth="1"/>
  </cols>
  <sheetData>
    <row r="1" spans="1:3" x14ac:dyDescent="0.25">
      <c r="A1" t="s">
        <v>15</v>
      </c>
    </row>
    <row r="3" spans="1:3" x14ac:dyDescent="0.25">
      <c r="A3" t="s">
        <v>16</v>
      </c>
      <c r="B3" t="s">
        <v>17</v>
      </c>
      <c r="C3" t="s">
        <v>18</v>
      </c>
    </row>
    <row r="4" spans="1:3" x14ac:dyDescent="0.25">
      <c r="A4" t="s">
        <v>19</v>
      </c>
      <c r="B4">
        <v>550</v>
      </c>
      <c r="C4">
        <v>650</v>
      </c>
    </row>
    <row r="5" spans="1:3" x14ac:dyDescent="0.25">
      <c r="A5" t="s">
        <v>20</v>
      </c>
    </row>
    <row r="6" spans="1:3" x14ac:dyDescent="0.25">
      <c r="A6" t="s">
        <v>21</v>
      </c>
      <c r="B6">
        <v>100</v>
      </c>
      <c r="C6">
        <v>150</v>
      </c>
    </row>
    <row r="7" spans="1:3" x14ac:dyDescent="0.25">
      <c r="A7" t="s">
        <v>22</v>
      </c>
      <c r="B7">
        <v>190</v>
      </c>
      <c r="C7">
        <v>230</v>
      </c>
    </row>
    <row r="8" spans="1:3" x14ac:dyDescent="0.25">
      <c r="A8" t="s">
        <v>23</v>
      </c>
      <c r="B8">
        <v>270</v>
      </c>
      <c r="C8">
        <v>470</v>
      </c>
    </row>
    <row r="9" spans="1:3" x14ac:dyDescent="0.25">
      <c r="A9" t="s">
        <v>24</v>
      </c>
      <c r="B9">
        <v>300</v>
      </c>
      <c r="C9">
        <v>180</v>
      </c>
    </row>
    <row r="10" spans="1:3" x14ac:dyDescent="0.25">
      <c r="A10" t="s">
        <v>25</v>
      </c>
      <c r="B10">
        <v>350</v>
      </c>
      <c r="C10">
        <v>320</v>
      </c>
    </row>
    <row r="11" spans="1:3" x14ac:dyDescent="0.25">
      <c r="A11" t="s">
        <v>6</v>
      </c>
      <c r="B11" s="1">
        <v>0.15</v>
      </c>
      <c r="C11" s="1">
        <v>0.15</v>
      </c>
    </row>
    <row r="12" spans="1:3" x14ac:dyDescent="0.25">
      <c r="A12" t="s">
        <v>26</v>
      </c>
      <c r="B12" s="1">
        <f>NPV(B11,B6:B10)-B4</f>
        <v>203.69103231446832</v>
      </c>
      <c r="C12" s="3">
        <f>NPV(C11,C6:C10)-C4</f>
        <v>225.39259483218984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B21" sqref="B21"/>
    </sheetView>
  </sheetViews>
  <sheetFormatPr defaultRowHeight="15" x14ac:dyDescent="0.25"/>
  <cols>
    <col min="1" max="1" width="25.28515625" customWidth="1"/>
    <col min="2" max="2" width="27" customWidth="1"/>
  </cols>
  <sheetData>
    <row r="1" spans="1:3" x14ac:dyDescent="0.25">
      <c r="A1" t="s">
        <v>27</v>
      </c>
    </row>
    <row r="3" spans="1:3" x14ac:dyDescent="0.25">
      <c r="A3" t="s">
        <v>2</v>
      </c>
      <c r="B3" s="1">
        <v>0.08</v>
      </c>
    </row>
    <row r="4" spans="1:3" x14ac:dyDescent="0.25">
      <c r="A4" t="s">
        <v>28</v>
      </c>
      <c r="B4" t="s">
        <v>29</v>
      </c>
      <c r="C4" t="s">
        <v>30</v>
      </c>
    </row>
    <row r="5" spans="1:3" x14ac:dyDescent="0.25">
      <c r="A5" s="4">
        <v>38447</v>
      </c>
      <c r="B5" s="5">
        <v>0</v>
      </c>
    </row>
    <row r="6" spans="1:3" x14ac:dyDescent="0.25">
      <c r="A6" s="4">
        <v>38569</v>
      </c>
      <c r="B6" s="5">
        <v>-90000000</v>
      </c>
      <c r="C6">
        <v>122</v>
      </c>
    </row>
    <row r="7" spans="1:3" x14ac:dyDescent="0.25">
      <c r="A7" s="4">
        <v>38727</v>
      </c>
      <c r="B7" s="5">
        <v>10000000</v>
      </c>
      <c r="C7">
        <v>280</v>
      </c>
    </row>
    <row r="8" spans="1:3" x14ac:dyDescent="0.25">
      <c r="A8" s="4">
        <v>38777</v>
      </c>
      <c r="B8" s="5">
        <v>20000000</v>
      </c>
      <c r="C8">
        <v>330</v>
      </c>
    </row>
    <row r="9" spans="1:3" x14ac:dyDescent="0.25">
      <c r="A9" s="4">
        <v>38822</v>
      </c>
      <c r="B9" s="5">
        <v>30000000</v>
      </c>
      <c r="C9">
        <v>375</v>
      </c>
    </row>
    <row r="10" spans="1:3" x14ac:dyDescent="0.25">
      <c r="A10" s="4">
        <v>38923</v>
      </c>
      <c r="B10" s="5">
        <v>40000000</v>
      </c>
      <c r="C10">
        <f>A10-$A$5</f>
        <v>476</v>
      </c>
    </row>
    <row r="11" spans="1:3" x14ac:dyDescent="0.25">
      <c r="A11" s="4" t="s">
        <v>26</v>
      </c>
      <c r="B11">
        <f>XNPV(B3,B5:B10,A5:A10)</f>
        <v>4267559.3055400662</v>
      </c>
    </row>
    <row r="12" spans="1:3" x14ac:dyDescent="0.25">
      <c r="A12" s="4"/>
    </row>
    <row r="13" spans="1:3" x14ac:dyDescent="0.25">
      <c r="A13" s="4"/>
    </row>
    <row r="14" spans="1:3" x14ac:dyDescent="0.25">
      <c r="A14" s="4"/>
    </row>
    <row r="17" spans="1:1" x14ac:dyDescent="0.25">
      <c r="A17" s="6">
        <f>B6/(1+$B$3)^(A6-$A$5)/365+B7/(1+$B$3)^(A7-$A$5)/365+B8/(1+$B$3)^(A8-$A$5)/365+B9/(1+$B$3)^(A9-$A$5)/365+B10/(1+$B$3)^(A10-$A$5)/365</f>
        <v>-20.6182220078108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8" sqref="A1:C8"/>
    </sheetView>
  </sheetViews>
  <sheetFormatPr defaultRowHeight="15" x14ac:dyDescent="0.25"/>
  <cols>
    <col min="1" max="1" width="34.85546875" customWidth="1"/>
    <col min="2" max="2" width="32.5703125" customWidth="1"/>
    <col min="3" max="3" width="27" customWidth="1"/>
  </cols>
  <sheetData>
    <row r="1" spans="1:4" x14ac:dyDescent="0.25">
      <c r="A1" s="8" t="s">
        <v>31</v>
      </c>
      <c r="B1" s="8" t="s">
        <v>32</v>
      </c>
      <c r="C1" s="8" t="s">
        <v>33</v>
      </c>
      <c r="D1" s="7"/>
    </row>
    <row r="2" spans="1:4" x14ac:dyDescent="0.25">
      <c r="A2" s="9" t="s">
        <v>34</v>
      </c>
      <c r="B2" s="8">
        <v>740000</v>
      </c>
      <c r="C2" s="8">
        <v>800000</v>
      </c>
    </row>
    <row r="3" spans="1:4" x14ac:dyDescent="0.25">
      <c r="A3" s="9" t="s">
        <v>20</v>
      </c>
      <c r="B3" s="8"/>
      <c r="C3" s="8"/>
    </row>
    <row r="4" spans="1:4" x14ac:dyDescent="0.25">
      <c r="A4" s="10" t="s">
        <v>21</v>
      </c>
      <c r="B4" s="8">
        <v>280000</v>
      </c>
      <c r="C4" s="8">
        <v>320000</v>
      </c>
    </row>
    <row r="5" spans="1:4" x14ac:dyDescent="0.25">
      <c r="A5" s="10" t="s">
        <v>22</v>
      </c>
      <c r="B5" s="8">
        <v>340000</v>
      </c>
      <c r="C5" s="8">
        <v>340000</v>
      </c>
    </row>
    <row r="6" spans="1:4" x14ac:dyDescent="0.25">
      <c r="A6" s="10" t="s">
        <v>23</v>
      </c>
      <c r="B6" s="8">
        <v>350000</v>
      </c>
      <c r="C6" s="8">
        <v>380000</v>
      </c>
    </row>
    <row r="7" spans="1:4" x14ac:dyDescent="0.25">
      <c r="A7" t="s">
        <v>6</v>
      </c>
      <c r="B7" s="1">
        <v>0.13</v>
      </c>
      <c r="C7" s="1">
        <v>0.13</v>
      </c>
    </row>
    <row r="8" spans="1:4" x14ac:dyDescent="0.25">
      <c r="A8" s="12" t="s">
        <v>26</v>
      </c>
      <c r="B8" s="14">
        <f>NPV(B7,B4:B6)-B2</f>
        <v>16625.039763753302</v>
      </c>
      <c r="C8" s="13">
        <f>NPV(C7,C4:C6)-C2</f>
        <v>12814.774720579619</v>
      </c>
    </row>
    <row r="9" spans="1:4" x14ac:dyDescent="0.25">
      <c r="A9" s="7"/>
      <c r="B9" s="7"/>
      <c r="C9" s="7"/>
    </row>
    <row r="10" spans="1:4" x14ac:dyDescent="0.25">
      <c r="A10" s="7"/>
      <c r="B10" s="7"/>
      <c r="C10" s="7"/>
    </row>
    <row r="12" spans="1:4" ht="18.75" customHeight="1" x14ac:dyDescent="0.25"/>
    <row r="13" spans="1:4" x14ac:dyDescent="0.25">
      <c r="A13" s="7"/>
      <c r="B13" s="7"/>
      <c r="C13" s="7"/>
    </row>
    <row r="14" spans="1:4" x14ac:dyDescent="0.25">
      <c r="A14" s="7"/>
      <c r="B14" s="7"/>
      <c r="C14" s="7"/>
    </row>
    <row r="15" spans="1:4" x14ac:dyDescent="0.25">
      <c r="A15" s="7"/>
      <c r="B15" s="7"/>
      <c r="C15" s="7"/>
    </row>
    <row r="16" spans="1:4" x14ac:dyDescent="0.25">
      <c r="A16" s="7"/>
      <c r="B16" s="7"/>
      <c r="C16" s="7"/>
    </row>
    <row r="17" spans="1:3" x14ac:dyDescent="0.25">
      <c r="A17" s="7"/>
      <c r="B17" s="7"/>
      <c r="C17" s="7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4" workbookViewId="0">
      <selection activeCell="C12" sqref="A4:C12"/>
    </sheetView>
  </sheetViews>
  <sheetFormatPr defaultRowHeight="15" x14ac:dyDescent="0.25"/>
  <cols>
    <col min="1" max="1" width="40" customWidth="1"/>
    <col min="2" max="2" width="25.7109375" customWidth="1"/>
    <col min="3" max="3" width="26.140625" customWidth="1"/>
  </cols>
  <sheetData>
    <row r="1" spans="1:3" x14ac:dyDescent="0.25">
      <c r="A1" s="8" t="s">
        <v>31</v>
      </c>
      <c r="B1" s="8" t="s">
        <v>36</v>
      </c>
      <c r="C1" s="8" t="s">
        <v>37</v>
      </c>
    </row>
    <row r="2" spans="1:3" x14ac:dyDescent="0.25">
      <c r="A2" s="9" t="s">
        <v>34</v>
      </c>
      <c r="B2" s="15">
        <v>5000000</v>
      </c>
      <c r="C2" s="15">
        <v>5000000</v>
      </c>
    </row>
    <row r="3" spans="1:3" x14ac:dyDescent="0.25">
      <c r="A3" s="9" t="s">
        <v>20</v>
      </c>
      <c r="B3" s="15"/>
      <c r="C3" s="15"/>
    </row>
    <row r="4" spans="1:3" x14ac:dyDescent="0.25">
      <c r="A4" s="10" t="s">
        <v>21</v>
      </c>
      <c r="B4" s="15">
        <v>-900000</v>
      </c>
      <c r="C4" s="15">
        <v>-1100000</v>
      </c>
    </row>
    <row r="5" spans="1:3" x14ac:dyDescent="0.25">
      <c r="A5" s="10" t="s">
        <v>22</v>
      </c>
      <c r="B5" s="15">
        <v>1500000</v>
      </c>
      <c r="C5" s="15">
        <v>1500000</v>
      </c>
    </row>
    <row r="6" spans="1:3" x14ac:dyDescent="0.25">
      <c r="A6" s="10" t="s">
        <v>23</v>
      </c>
      <c r="B6" s="15">
        <v>3200000</v>
      </c>
      <c r="C6" s="15">
        <v>3200000</v>
      </c>
    </row>
    <row r="7" spans="1:3" x14ac:dyDescent="0.25">
      <c r="A7" s="10" t="s">
        <v>24</v>
      </c>
      <c r="B7" s="15">
        <v>3800000</v>
      </c>
      <c r="C7" s="15">
        <v>3800000</v>
      </c>
    </row>
    <row r="8" spans="1:3" x14ac:dyDescent="0.25">
      <c r="A8" s="12"/>
      <c r="B8" s="14"/>
      <c r="C8" s="14"/>
    </row>
    <row r="9" spans="1:3" x14ac:dyDescent="0.25">
      <c r="A9" t="s">
        <v>6</v>
      </c>
      <c r="B9" s="1">
        <v>0.12</v>
      </c>
      <c r="C9" s="1">
        <v>0.12</v>
      </c>
    </row>
    <row r="10" spans="1:3" x14ac:dyDescent="0.25">
      <c r="A10" s="12" t="s">
        <v>26</v>
      </c>
      <c r="B10" s="17">
        <f>NPV(B9,B4:B7)-B2</f>
        <v>84884.878696374595</v>
      </c>
      <c r="C10" s="17">
        <f>NPV(C9,C4:C7)-C2</f>
        <v>-93686.549875054508</v>
      </c>
    </row>
    <row r="12" spans="1:3" x14ac:dyDescent="0.25">
      <c r="B12" s="2"/>
    </row>
    <row r="17" spans="1:1" ht="324" x14ac:dyDescent="0.25">
      <c r="A17" s="11" t="s">
        <v>35</v>
      </c>
    </row>
    <row r="18" spans="1:1" ht="18" x14ac:dyDescent="0.25">
      <c r="A18" s="11"/>
    </row>
    <row r="19" spans="1:1" ht="18" x14ac:dyDescent="0.25">
      <c r="A19" s="11"/>
    </row>
    <row r="43" spans="1:1" ht="18" x14ac:dyDescent="0.25">
      <c r="A43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30" sqref="D30"/>
    </sheetView>
  </sheetViews>
  <sheetFormatPr defaultRowHeight="15" x14ac:dyDescent="0.25"/>
  <cols>
    <col min="2" max="2" width="26.28515625" customWidth="1"/>
    <col min="3" max="3" width="17.5703125" customWidth="1"/>
    <col min="6" max="6" width="17" customWidth="1"/>
    <col min="7" max="7" width="24.140625" customWidth="1"/>
  </cols>
  <sheetData>
    <row r="1" spans="1:7" ht="30" x14ac:dyDescent="0.25">
      <c r="A1" s="8" t="s">
        <v>31</v>
      </c>
      <c r="B1" s="8" t="s">
        <v>39</v>
      </c>
      <c r="C1" s="8" t="s">
        <v>40</v>
      </c>
      <c r="E1" s="8" t="s">
        <v>31</v>
      </c>
      <c r="F1" s="8" t="s">
        <v>53</v>
      </c>
      <c r="G1" s="8" t="s">
        <v>54</v>
      </c>
    </row>
    <row r="2" spans="1:7" x14ac:dyDescent="0.25">
      <c r="A2" s="9" t="s">
        <v>6</v>
      </c>
      <c r="B2" s="18">
        <v>0.1</v>
      </c>
      <c r="C2" s="18">
        <v>0.1</v>
      </c>
      <c r="E2" s="9" t="s">
        <v>6</v>
      </c>
      <c r="F2" s="18">
        <v>0.13</v>
      </c>
      <c r="G2" s="18">
        <v>0.13</v>
      </c>
    </row>
    <row r="3" spans="1:7" x14ac:dyDescent="0.25">
      <c r="A3" s="10" t="s">
        <v>38</v>
      </c>
      <c r="B3" s="8">
        <v>1</v>
      </c>
      <c r="C3" s="8">
        <v>156</v>
      </c>
      <c r="E3" s="10" t="s">
        <v>38</v>
      </c>
      <c r="F3" s="8">
        <v>1</v>
      </c>
      <c r="G3" s="8">
        <v>156</v>
      </c>
    </row>
    <row r="4" spans="1:7" x14ac:dyDescent="0.25">
      <c r="A4" s="10" t="s">
        <v>7</v>
      </c>
      <c r="B4" s="20">
        <v>700000</v>
      </c>
      <c r="C4" s="19">
        <v>9000</v>
      </c>
      <c r="E4" s="10" t="s">
        <v>7</v>
      </c>
      <c r="F4" s="20">
        <v>700000</v>
      </c>
      <c r="G4" s="19">
        <v>9000</v>
      </c>
    </row>
    <row r="5" spans="1:7" x14ac:dyDescent="0.25">
      <c r="A5" s="10"/>
      <c r="B5" s="20">
        <f>-PV(B2,B3,B4)</f>
        <v>636363.63636363682</v>
      </c>
      <c r="C5" s="20">
        <f>-PV(C2,C3,C4)</f>
        <v>89999.968596097184</v>
      </c>
      <c r="E5" s="10"/>
      <c r="F5" s="20">
        <f>-PV(F2,F3,F4)</f>
        <v>619469.02654867212</v>
      </c>
      <c r="G5" s="20">
        <f>-PV(G2,G3,G4)</f>
        <v>69230.768867639359</v>
      </c>
    </row>
    <row r="6" spans="1:7" x14ac:dyDescent="0.25">
      <c r="B6" s="1"/>
      <c r="C6" s="1"/>
    </row>
    <row r="7" spans="1:7" x14ac:dyDescent="0.25">
      <c r="A7" s="16"/>
      <c r="B7" s="17"/>
      <c r="C7" s="17"/>
    </row>
    <row r="9" spans="1:7" x14ac:dyDescent="0.25">
      <c r="B9" s="1"/>
      <c r="C9" s="1"/>
    </row>
    <row r="10" spans="1:7" x14ac:dyDescent="0.25">
      <c r="A10" s="16"/>
      <c r="B10" s="17"/>
      <c r="C10" s="1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3"/>
  <sheetViews>
    <sheetView tabSelected="1" topLeftCell="A4" workbookViewId="0">
      <selection activeCell="B17" sqref="B17"/>
    </sheetView>
  </sheetViews>
  <sheetFormatPr defaultRowHeight="15" x14ac:dyDescent="0.25"/>
  <cols>
    <col min="3" max="3" width="20.140625" customWidth="1"/>
  </cols>
  <sheetData>
    <row r="5" spans="1:5" x14ac:dyDescent="0.25">
      <c r="A5" s="21" t="s">
        <v>41</v>
      </c>
      <c r="B5" s="22" t="s">
        <v>42</v>
      </c>
      <c r="C5" s="22">
        <v>-30000</v>
      </c>
    </row>
    <row r="6" spans="1:5" x14ac:dyDescent="0.25">
      <c r="A6" s="21" t="s">
        <v>43</v>
      </c>
      <c r="B6" s="22" t="s">
        <v>7</v>
      </c>
      <c r="C6" s="22">
        <v>0</v>
      </c>
    </row>
    <row r="7" spans="1:5" x14ac:dyDescent="0.25">
      <c r="A7" s="21" t="s">
        <v>44</v>
      </c>
      <c r="B7" s="22"/>
      <c r="C7" s="23">
        <v>0.08</v>
      </c>
    </row>
    <row r="8" spans="1:5" x14ac:dyDescent="0.25">
      <c r="A8" s="21" t="s">
        <v>45</v>
      </c>
      <c r="B8" s="22"/>
      <c r="C8" s="22">
        <v>1</v>
      </c>
    </row>
    <row r="9" spans="1:5" x14ac:dyDescent="0.25">
      <c r="A9" s="21" t="s">
        <v>46</v>
      </c>
      <c r="B9" s="22" t="s">
        <v>6</v>
      </c>
      <c r="C9" s="24">
        <f>C7/C8</f>
        <v>0.08</v>
      </c>
    </row>
    <row r="10" spans="1:5" x14ac:dyDescent="0.25">
      <c r="A10" s="21" t="s">
        <v>47</v>
      </c>
      <c r="B10" s="22"/>
      <c r="C10" s="25">
        <v>2</v>
      </c>
    </row>
    <row r="11" spans="1:5" x14ac:dyDescent="0.25">
      <c r="A11" s="21" t="s">
        <v>48</v>
      </c>
      <c r="B11" s="22" t="s">
        <v>38</v>
      </c>
      <c r="C11" s="26">
        <f>C10*C8</f>
        <v>2</v>
      </c>
      <c r="E11" s="27">
        <f>-C5*(1+C9)^C11</f>
        <v>34992</v>
      </c>
    </row>
    <row r="12" spans="1:5" x14ac:dyDescent="0.25">
      <c r="A12" s="21" t="s">
        <v>49</v>
      </c>
      <c r="B12" s="22" t="s">
        <v>50</v>
      </c>
      <c r="C12" s="22">
        <v>0</v>
      </c>
    </row>
    <row r="13" spans="1:5" x14ac:dyDescent="0.25">
      <c r="A13" s="21" t="s">
        <v>51</v>
      </c>
      <c r="B13" s="22" t="s">
        <v>52</v>
      </c>
      <c r="C13" s="28">
        <f>FV(C9,C11,C6,C5,C12)</f>
        <v>34992</v>
      </c>
      <c r="E13" s="27">
        <f>-(C5*(1+C9)^C11+C6*(1+C9)*((1+C9)^C11-1)/C9)</f>
        <v>34992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Пример 1</vt:lpstr>
      <vt:lpstr>Пример 2</vt:lpstr>
      <vt:lpstr>Пример 3</vt:lpstr>
      <vt:lpstr>Пример 4</vt:lpstr>
      <vt:lpstr>Пример 5</vt:lpstr>
      <vt:lpstr>Задание 1</vt:lpstr>
      <vt:lpstr>Задание 2</vt:lpstr>
      <vt:lpstr>Задание 3</vt:lpstr>
      <vt:lpstr>Задание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Деменчук Георгий Максимович</dc:creator>
  <cp:lastModifiedBy>Деменчук Георгий Максимович</cp:lastModifiedBy>
  <dcterms:created xsi:type="dcterms:W3CDTF">2020-09-14T11:03:00Z</dcterms:created>
  <dcterms:modified xsi:type="dcterms:W3CDTF">2020-09-14T12:36:53Z</dcterms:modified>
</cp:coreProperties>
</file>