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191770\Downloads\"/>
    </mc:Choice>
  </mc:AlternateContent>
  <xr:revisionPtr revIDLastSave="0" documentId="13_ncr:1_{3CDA1A69-25D2-40D7-B40F-24C8032550BE}" xr6:coauthVersionLast="36" xr6:coauthVersionMax="36" xr10:uidLastSave="{00000000-0000-0000-0000-000000000000}"/>
  <bookViews>
    <workbookView xWindow="0" yWindow="0" windowWidth="28800" windowHeight="14100" tabRatio="812" firstSheet="3" activeTab="15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8" sheetId="18" r:id="rId17"/>
    <sheet name="Лист19" sheetId="19" r:id="rId18"/>
    <sheet name="Лист20" sheetId="20" r:id="rId19"/>
    <sheet name="Лист17" sheetId="17" r:id="rId20"/>
  </sheets>
  <definedNames>
    <definedName name="_xlnm._FilterDatabase" localSheetId="9" hidden="1">Лист10!$B$1:$B$32</definedName>
    <definedName name="_xlnm._FilterDatabase" localSheetId="7" hidden="1">Лист8!$A$1:$C$32</definedName>
    <definedName name="_xlnm.Extract" localSheetId="9">Лист10!$H$22</definedName>
    <definedName name="Курс">Лист18!$A$2</definedName>
    <definedName name="_xlnm.Print_Area" localSheetId="12">Лист13!$B$2:$F$16</definedName>
  </definedNames>
  <calcPr calcId="191029"/>
  <pivotCaches>
    <pivotCache cacheId="0" r:id="rId21"/>
    <pivotCache cacheId="1" r:id="rId22"/>
  </pivotCaches>
</workbook>
</file>

<file path=xl/calcChain.xml><?xml version="1.0" encoding="utf-8"?>
<calcChain xmlns="http://schemas.openxmlformats.org/spreadsheetml/2006/main">
  <c r="D3" i="16" l="1"/>
  <c r="D2" i="16" l="1"/>
  <c r="D6" i="18"/>
  <c r="D7" i="18"/>
  <c r="D8" i="18"/>
  <c r="D9" i="18"/>
  <c r="D10" i="18"/>
  <c r="D11" i="18"/>
  <c r="D12" i="18"/>
  <c r="D13" i="18"/>
  <c r="D14" i="18"/>
  <c r="D15" i="18"/>
  <c r="D16" i="18"/>
  <c r="D5" i="1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" i="14"/>
  <c r="I24" i="10"/>
  <c r="J28" i="11"/>
  <c r="J29" i="11"/>
  <c r="J30" i="11"/>
  <c r="J31" i="11"/>
  <c r="J32" i="11"/>
  <c r="J33" i="11"/>
  <c r="J34" i="11"/>
  <c r="J27" i="11"/>
  <c r="I23" i="10"/>
  <c r="I26" i="10"/>
  <c r="I25" i="10"/>
  <c r="F3" i="9"/>
  <c r="F4" i="9"/>
  <c r="F5" i="9"/>
  <c r="F6" i="9"/>
  <c r="F2" i="9"/>
  <c r="C33" i="8"/>
  <c r="B33" i="8"/>
  <c r="K6" i="6"/>
  <c r="K7" i="6"/>
  <c r="K5" i="6"/>
  <c r="E20" i="3"/>
  <c r="E21" i="3"/>
  <c r="E22" i="3"/>
  <c r="B18" i="2"/>
  <c r="B17" i="2"/>
  <c r="C35" i="1"/>
</calcChain>
</file>

<file path=xl/sharedStrings.xml><?xml version="1.0" encoding="utf-8"?>
<sst xmlns="http://schemas.openxmlformats.org/spreadsheetml/2006/main" count="469" uniqueCount="106">
  <si>
    <t>Дата</t>
  </si>
  <si>
    <t>Наименование</t>
  </si>
  <si>
    <t>Сумма</t>
  </si>
  <si>
    <t>яблоки</t>
  </si>
  <si>
    <t>груши</t>
  </si>
  <si>
    <t>апельсины</t>
  </si>
  <si>
    <t>мандарины</t>
  </si>
  <si>
    <t>Поставка фруктов</t>
  </si>
  <si>
    <t>Компания "Свежие фрукты"</t>
  </si>
  <si>
    <t>месяц</t>
  </si>
  <si>
    <t>количество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</si>
  <si>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</si>
  <si>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</si>
  <si>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</si>
  <si>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</si>
  <si>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</si>
  <si>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</si>
  <si>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</si>
  <si>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</si>
  <si>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</si>
  <si>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</si>
  <si>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</si>
  <si>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</si>
  <si>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реконструкция</t>
  </si>
  <si>
    <t>Производство продукции в 2009 году</t>
  </si>
  <si>
    <t>модернизация</t>
  </si>
  <si>
    <t>Всего за год</t>
  </si>
  <si>
    <t>В среднем за месяц</t>
  </si>
  <si>
    <t>Курс доллара</t>
  </si>
  <si>
    <t>Вес, кг</t>
  </si>
  <si>
    <t>анис</t>
  </si>
  <si>
    <t>антоновка</t>
  </si>
  <si>
    <t>мелба</t>
  </si>
  <si>
    <t>ренет</t>
  </si>
  <si>
    <t>Доходы</t>
  </si>
  <si>
    <t>реклама</t>
  </si>
  <si>
    <t>производство</t>
  </si>
  <si>
    <t>Годовой процент по вкладу</t>
  </si>
  <si>
    <t>Срок вклада, месяцы</t>
  </si>
  <si>
    <t>Иванов</t>
  </si>
  <si>
    <t>Петров</t>
  </si>
  <si>
    <t>Сидоров</t>
  </si>
  <si>
    <t>Клиент</t>
  </si>
  <si>
    <t>Процент по вкладу</t>
  </si>
  <si>
    <t>Поставщик</t>
  </si>
  <si>
    <t>Компания "Fruit"</t>
  </si>
  <si>
    <t>ООО "Витамин"</t>
  </si>
  <si>
    <t>ФИО</t>
  </si>
  <si>
    <t>Пол</t>
  </si>
  <si>
    <t>Возраст</t>
  </si>
  <si>
    <t>Петрова</t>
  </si>
  <si>
    <t>Иванова</t>
  </si>
  <si>
    <t>Сидорова</t>
  </si>
  <si>
    <t>Место жительства</t>
  </si>
  <si>
    <t>Московская область</t>
  </si>
  <si>
    <t>Москва</t>
  </si>
  <si>
    <t>Регион</t>
  </si>
  <si>
    <t>№</t>
  </si>
  <si>
    <t>Оклад</t>
  </si>
  <si>
    <t>Премия</t>
  </si>
  <si>
    <t>Тихов  Иван  Андреевич</t>
  </si>
  <si>
    <t>Абаев  Альберт  Павлович</t>
  </si>
  <si>
    <t>Носов  Юрий  Игоревич</t>
  </si>
  <si>
    <t>Деева   Ольга  Олеговна</t>
  </si>
  <si>
    <t>Розов  Игорь  Юрьевич</t>
  </si>
  <si>
    <t>Яковлев   Лев  Семенович</t>
  </si>
  <si>
    <t>Борисов  Игорь  Витальевич</t>
  </si>
  <si>
    <t>Смирнов  Михаил  Карпович</t>
  </si>
  <si>
    <t>Кротов  Степан  Борисович</t>
  </si>
  <si>
    <t>Дроздова  Пелагея  Карповна</t>
  </si>
  <si>
    <t>Фролова  Анжела  Марковна</t>
  </si>
  <si>
    <t xml:space="preserve">Лыков  Петр  Степанович </t>
  </si>
  <si>
    <t>Глазков  Олег  Витальевич</t>
  </si>
  <si>
    <t xml:space="preserve">Чистова  Диана  Викторовна   </t>
  </si>
  <si>
    <t>Всего</t>
  </si>
  <si>
    <t>Сумма заказа</t>
  </si>
  <si>
    <t>Скидка</t>
  </si>
  <si>
    <t>Ставка годовых, %</t>
  </si>
  <si>
    <t>Сумма кредита, руб.</t>
  </si>
  <si>
    <t>Срок кредита, месяцы</t>
  </si>
  <si>
    <t>Ежемесячные выплаты, руб.</t>
  </si>
  <si>
    <t>Текст</t>
  </si>
  <si>
    <t>Сумма, руб.</t>
  </si>
  <si>
    <t>Сумма, $</t>
  </si>
  <si>
    <t>Изделие 1</t>
  </si>
  <si>
    <t>Изделие 2</t>
  </si>
  <si>
    <t>Изделие 3</t>
  </si>
  <si>
    <t>Изделие 4</t>
  </si>
  <si>
    <t>Изделие 5</t>
  </si>
  <si>
    <t>Цех 1</t>
  </si>
  <si>
    <t>Цех 2</t>
  </si>
  <si>
    <t>Цех 3</t>
  </si>
  <si>
    <t>Квартал 1</t>
  </si>
  <si>
    <t>Квартал 2</t>
  </si>
  <si>
    <t>Квартал 3</t>
  </si>
  <si>
    <t>Квартал 4</t>
  </si>
  <si>
    <t>2009 год</t>
  </si>
  <si>
    <t>ИТОГ</t>
  </si>
  <si>
    <t>Названия строк</t>
  </si>
  <si>
    <t>Сумма по полю Вес, кг</t>
  </si>
  <si>
    <t>Общий итог</t>
  </si>
  <si>
    <t>Среднее по полю Вес, кг2</t>
  </si>
  <si>
    <t>Сумма по полю Сумма</t>
  </si>
  <si>
    <t>ИТОГИ</t>
  </si>
  <si>
    <t>мужской</t>
  </si>
  <si>
    <t>женский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</si>
</sst>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43" formatCode="_-* #,##0.00\ _₽_-;\-* #,##0.00\ _₽_-;_-* &quot;-&quot;??\ _₽_-;_-@_-"/>
    <numFmt numFmtId="164" formatCode="_-* #,##0\ _₽_-;\-* #,##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/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double">
        <color theme="4"/>
      </right>
      <top/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4" applyFont="0" applyFill="0" applyAlignment="0" applyProtection="0"/>
  </cellStyleXfs>
  <cellXfs count="55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0" xfId="1"/>
    <xf numFmtId="0" fontId="1" fillId="0" borderId="0" xfId="1" applyFill="1" applyBorder="1"/>
    <xf numFmtId="0" fontId="3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4" fillId="0" borderId="0" xfId="0" applyFont="1"/>
    <xf numFmtId="0" fontId="0" fillId="3" borderId="5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13" xfId="0" applyBorder="1"/>
    <xf numFmtId="0" fontId="5" fillId="0" borderId="5" xfId="0" applyFon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13" xfId="0" applyNumberFormat="1" applyBorder="1"/>
    <xf numFmtId="3" fontId="0" fillId="0" borderId="11" xfId="0" applyNumberFormat="1" applyBorder="1"/>
    <xf numFmtId="0" fontId="0" fillId="4" borderId="6" xfId="0" applyFill="1" applyBorder="1"/>
    <xf numFmtId="0" fontId="0" fillId="4" borderId="12" xfId="0" applyFill="1" applyBorder="1"/>
    <xf numFmtId="0" fontId="0" fillId="4" borderId="7" xfId="0" applyFill="1" applyBorder="1"/>
    <xf numFmtId="3" fontId="0" fillId="0" borderId="0" xfId="0" applyNumberFormat="1"/>
    <xf numFmtId="0" fontId="6" fillId="0" borderId="0" xfId="0" applyFont="1"/>
    <xf numFmtId="0" fontId="8" fillId="0" borderId="0" xfId="3"/>
    <xf numFmtId="0" fontId="11" fillId="0" borderId="14" xfId="4" applyFont="1"/>
    <xf numFmtId="0" fontId="0" fillId="6" borderId="0" xfId="0" applyFont="1" applyFill="1" applyBorder="1"/>
    <xf numFmtId="0" fontId="0" fillId="5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7" borderId="1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6" borderId="0" xfId="2" applyNumberFormat="1" applyFont="1" applyFill="1"/>
    <xf numFmtId="0" fontId="10" fillId="0" borderId="0" xfId="0" applyFont="1"/>
    <xf numFmtId="8" fontId="0" fillId="0" borderId="0" xfId="0" applyNumberFormat="1"/>
    <xf numFmtId="9" fontId="0" fillId="0" borderId="0" xfId="0" applyNumberFormat="1"/>
  </cellXfs>
  <cellStyles count="5">
    <cellStyle name="Заголовок 4" xfId="1" builtinId="19"/>
    <cellStyle name="Название" xfId="3" builtinId="15"/>
    <cellStyle name="Обычный" xfId="0" builtinId="0"/>
    <cellStyle name="Подзаголовок" xfId="4" xr:uid="{2D425345-74F9-47F4-9C1A-9BC956A8490F}"/>
    <cellStyle name="Финансовый" xfId="2" builtinId="3"/>
  </cellStyles>
  <dxfs count="9">
    <dxf>
      <font>
        <color rgb="FF9C0006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b val="0"/>
        <i val="0"/>
        <color rgb="FFC00000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Лист5!$A$9:$A$14</c:f>
              <c:strCache>
                <c:ptCount val="6"/>
                <c:pt idx="0">
                  <c:v>июл</c:v>
                </c:pt>
                <c:pt idx="1">
                  <c:v>авг</c:v>
                </c:pt>
                <c:pt idx="2">
                  <c:v>сен</c:v>
                </c:pt>
                <c:pt idx="3">
                  <c:v>окт</c:v>
                </c:pt>
                <c:pt idx="4">
                  <c:v>ноя</c:v>
                </c:pt>
                <c:pt idx="5">
                  <c:v>дек</c:v>
                </c:pt>
              </c:strCache>
            </c:strRef>
          </c:cat>
          <c:val>
            <c:numRef>
              <c:f>Лист5!$B$9:$B$14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D-40A9-8103-014D4F45158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Лист5!$A$9:$A$14</c:f>
              <c:strCache>
                <c:ptCount val="6"/>
                <c:pt idx="0">
                  <c:v>июл</c:v>
                </c:pt>
                <c:pt idx="1">
                  <c:v>авг</c:v>
                </c:pt>
                <c:pt idx="2">
                  <c:v>сен</c:v>
                </c:pt>
                <c:pt idx="3">
                  <c:v>окт</c:v>
                </c:pt>
                <c:pt idx="4">
                  <c:v>ноя</c:v>
                </c:pt>
                <c:pt idx="5">
                  <c:v>дек</c:v>
                </c:pt>
              </c:strCache>
            </c:strRef>
          </c:cat>
          <c:val>
            <c:numRef>
              <c:f>Лист5!$C$9:$C$14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D-40A9-8103-014D4F4515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404259232"/>
        <c:axId val="1398327072"/>
      </c:barChart>
      <c:catAx>
        <c:axId val="14042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327072"/>
        <c:crosses val="autoZero"/>
        <c:auto val="1"/>
        <c:lblAlgn val="ctr"/>
        <c:lblOffset val="100"/>
        <c:noMultiLvlLbl val="0"/>
      </c:catAx>
      <c:valAx>
        <c:axId val="1398327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4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[ПИ19-3 Деменчук Контрольная работа.xlsx]Лист7!Сводная таблица13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Лист7!$B$3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DC-4B23-8D49-E122C46E3A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DC-4B23-8D49-E122C46E3A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DC-4B23-8D49-E122C46E3A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6-43F6-AC3C-E768B49A4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Лист7!$A$4:$A$8</c:f>
              <c:strCache>
                <c:ptCount val="4"/>
                <c:pt idx="0">
                  <c:v>апельсины</c:v>
                </c:pt>
                <c:pt idx="1">
                  <c:v>груши</c:v>
                </c:pt>
                <c:pt idx="2">
                  <c:v>мандарины</c:v>
                </c:pt>
                <c:pt idx="3">
                  <c:v>яблоки</c:v>
                </c:pt>
              </c:strCache>
            </c:strRef>
          </c:cat>
          <c:val>
            <c:numRef>
              <c:f>Лист7!$B$4:$B$8</c:f>
              <c:numCache>
                <c:formatCode>General</c:formatCode>
                <c:ptCount val="4"/>
                <c:pt idx="0">
                  <c:v>53800</c:v>
                </c:pt>
                <c:pt idx="1">
                  <c:v>48800</c:v>
                </c:pt>
                <c:pt idx="2">
                  <c:v>30200</c:v>
                </c:pt>
                <c:pt idx="3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6-43F6-AC3C-E768B49A4B6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2</xdr:row>
      <xdr:rowOff>0</xdr:rowOff>
    </xdr:from>
    <xdr:to>
      <xdr:col>12</xdr:col>
      <xdr:colOff>428624</xdr:colOff>
      <xdr:row>20</xdr:row>
      <xdr:rowOff>85725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3743325" y="533400"/>
          <a:ext cx="4610099" cy="3524250"/>
          <a:chOff x="3438525" y="381000"/>
          <a:chExt cx="4610099" cy="3524250"/>
        </a:xfrm>
      </xdr:grpSpPr>
      <xdr:sp macro="" textlink="">
        <xdr:nvSpPr>
          <xdr:cNvPr id="4" name="Прямоугольник с двумя скругленными противолежащими углами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438525" y="381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Примените для ячейки </a:t>
            </a:r>
            <a:r>
              <a:rPr lang="en-US" sz="1200" baseline="0"/>
              <a:t>A1 </a:t>
            </a:r>
            <a:r>
              <a:rPr lang="ru-RU" sz="1200" baseline="0"/>
              <a:t>стиль ячейки Название</a:t>
            </a:r>
            <a:endParaRPr lang="en-US" sz="1200" baseline="0"/>
          </a:p>
          <a:p>
            <a:pPr lvl="0" algn="l"/>
            <a:r>
              <a:rPr lang="ru-RU" sz="1200" baseline="0"/>
              <a:t>Создайте и примените для ячейки </a:t>
            </a:r>
            <a:r>
              <a:rPr lang="en-US" sz="1200" baseline="0"/>
              <a:t>A2 </a:t>
            </a:r>
            <a:r>
              <a:rPr lang="ru-RU" sz="1200" baseline="0"/>
              <a:t>стиль с именем Подзаголовок и следующими параметрами:</a:t>
            </a:r>
          </a:p>
          <a:p>
            <a:pPr lvl="1" algn="l"/>
            <a:r>
              <a:rPr lang="ru-RU" sz="1200" baseline="0"/>
              <a:t>шрифт: </a:t>
            </a:r>
            <a:r>
              <a:rPr lang="en-US" sz="1200" baseline="0"/>
              <a:t>Cambria</a:t>
            </a:r>
          </a:p>
          <a:p>
            <a:pPr lvl="1" algn="l"/>
            <a:r>
              <a:rPr lang="ru-RU" sz="1200" baseline="0"/>
              <a:t>размер шрифта: 14 пт</a:t>
            </a:r>
          </a:p>
          <a:p>
            <a:pPr lvl="1" algn="l"/>
            <a:r>
              <a:rPr lang="ru-RU" sz="1200" baseline="0"/>
              <a:t>начертание: полужирный</a:t>
            </a:r>
          </a:p>
          <a:p>
            <a:pPr lvl="0" algn="l"/>
            <a:r>
              <a:rPr lang="ru-RU" sz="1200" baseline="0"/>
              <a:t>Преобразуйте диапазон </a:t>
            </a:r>
            <a:r>
              <a:rPr lang="en-US" sz="1200" baseline="0"/>
              <a:t>A3:C34 </a:t>
            </a:r>
            <a:r>
              <a:rPr lang="ru-RU" sz="1200" baseline="0"/>
              <a:t>в таблицу с заголовками:</a:t>
            </a:r>
          </a:p>
          <a:p>
            <a:pPr lvl="1" algn="l"/>
            <a:r>
              <a:rPr lang="ru-RU" sz="1200" baseline="0"/>
              <a:t>стиль: светлый 9</a:t>
            </a:r>
          </a:p>
          <a:p>
            <a:pPr lvl="1" algn="l"/>
            <a:r>
              <a:rPr lang="ru-RU" sz="1200" baseline="0"/>
              <a:t>имя таблицы: Поставки</a:t>
            </a:r>
          </a:p>
          <a:p>
            <a:pPr lvl="0" algn="l"/>
            <a:r>
              <a:rPr lang="ru-RU" sz="1200" baseline="0"/>
              <a:t>Включите для таблицы Поставки строку итогов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476625" y="438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</a:t>
            </a:r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371975" y="561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71975" y="762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4371975" y="1866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4371975" y="26098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152400</xdr:rowOff>
    </xdr:from>
    <xdr:to>
      <xdr:col>11</xdr:col>
      <xdr:colOff>371474</xdr:colOff>
      <xdr:row>19</xdr:row>
      <xdr:rowOff>57150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pSpPr/>
      </xdr:nvGrpSpPr>
      <xdr:grpSpPr>
        <a:xfrm>
          <a:off x="4867275" y="152400"/>
          <a:ext cx="4610099" cy="3524250"/>
          <a:chOff x="5524500" y="20002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5524500" y="20002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I23:I26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рассчитайте сумму по каждому наименованию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5562600" y="25717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6457950" y="381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180975</xdr:rowOff>
    </xdr:from>
    <xdr:to>
      <xdr:col>12</xdr:col>
      <xdr:colOff>85724</xdr:colOff>
      <xdr:row>20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pSpPr/>
      </xdr:nvGrpSpPr>
      <xdr:grpSpPr>
        <a:xfrm>
          <a:off x="5686425" y="371475"/>
          <a:ext cx="4610099" cy="3524250"/>
          <a:chOff x="5686425" y="3714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/>
        </xdr:nvSpPr>
        <xdr:spPr>
          <a:xfrm>
            <a:off x="5686425" y="3714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J27:J34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A1:D32:</a:t>
            </a:r>
          </a:p>
          <a:p>
            <a:pPr lvl="1" algn="l"/>
            <a:r>
              <a:rPr lang="ru-RU" sz="1200" baseline="0"/>
              <a:t>рассчитайте сумму по каждому наименованию и поставщику фруктов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5724525" y="4286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11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6619875" y="552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104775</xdr:rowOff>
    </xdr:from>
    <xdr:to>
      <xdr:col>18</xdr:col>
      <xdr:colOff>552449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pSpPr/>
      </xdr:nvGrpSpPr>
      <xdr:grpSpPr>
        <a:xfrm>
          <a:off x="7658100" y="295275"/>
          <a:ext cx="4610099" cy="3524250"/>
          <a:chOff x="6600825" y="942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/>
        </xdr:nvSpPr>
        <xdr:spPr>
          <a:xfrm>
            <a:off x="6600825" y="942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B2:B7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мужской</a:t>
            </a:r>
          </a:p>
          <a:p>
            <a:pPr lvl="2" algn="l"/>
            <a:r>
              <a:rPr lang="ru-RU" sz="1200" baseline="0"/>
              <a:t>женский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C2:C7:</a:t>
            </a:r>
            <a:endParaRPr lang="ru-RU" sz="1200" baseline="0"/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целые числа в диапазоне от 1 до 120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D2:D7: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значения из диапазона ячеек </a:t>
            </a:r>
            <a:r>
              <a:rPr lang="en-US" sz="1200" baseline="0"/>
              <a:t>D14:D15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6638925" y="1000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7534275" y="1123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>
            <a:off x="7534275" y="1863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/>
        </xdr:nvSpPr>
        <xdr:spPr>
          <a:xfrm>
            <a:off x="7534275" y="24320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0</xdr:rowOff>
    </xdr:from>
    <xdr:to>
      <xdr:col>14</xdr:col>
      <xdr:colOff>419099</xdr:colOff>
      <xdr:row>20</xdr:row>
      <xdr:rowOff>95250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pSpPr/>
      </xdr:nvGrpSpPr>
      <xdr:grpSpPr>
        <a:xfrm>
          <a:off x="7200900" y="390525"/>
          <a:ext cx="4943474" cy="3533775"/>
          <a:chOff x="7362825" y="6000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/>
        </xdr:nvSpPr>
        <xdr:spPr>
          <a:xfrm>
            <a:off x="7362825" y="6000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для данного листа следующие параметры:</a:t>
            </a:r>
          </a:p>
          <a:p>
            <a:pPr lvl="1" algn="l"/>
            <a:r>
              <a:rPr lang="ru-RU" sz="1200" baseline="0"/>
              <a:t>все поля: 2 см</a:t>
            </a:r>
          </a:p>
          <a:p>
            <a:pPr lvl="1" algn="l"/>
            <a:r>
              <a:rPr lang="ru-RU" sz="1200" baseline="0"/>
              <a:t>ориентация листа: альбомная</a:t>
            </a:r>
          </a:p>
          <a:p>
            <a:pPr lvl="1" algn="l"/>
            <a:r>
              <a:rPr lang="ru-RU" sz="1200" baseline="0"/>
              <a:t>область печати: диапазон ячеек </a:t>
            </a:r>
            <a:r>
              <a:rPr lang="en-US" sz="1200" baseline="0"/>
              <a:t>B2:F16</a:t>
            </a:r>
          </a:p>
          <a:p>
            <a:pPr lvl="0" algn="l"/>
            <a:r>
              <a:rPr lang="ru-RU" sz="1200" baseline="0"/>
              <a:t>Создайте для данного листа колонтитулы:</a:t>
            </a:r>
          </a:p>
          <a:p>
            <a:pPr lvl="1" algn="l"/>
            <a:r>
              <a:rPr lang="ru-RU" sz="1200" baseline="0"/>
              <a:t>верхний колонтитул, слева: Зарплата</a:t>
            </a:r>
          </a:p>
          <a:p>
            <a:pPr lvl="1" algn="l"/>
            <a:r>
              <a:rPr lang="ru-RU" sz="1200" baseline="0"/>
              <a:t>нижний колонтитул, слева: текущая дата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7400925" y="6573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8296275" y="781539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8296275" y="1712398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1</xdr:row>
      <xdr:rowOff>104775</xdr:rowOff>
    </xdr:from>
    <xdr:to>
      <xdr:col>12</xdr:col>
      <xdr:colOff>219074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pSpPr/>
      </xdr:nvGrpSpPr>
      <xdr:grpSpPr>
        <a:xfrm>
          <a:off x="3200400" y="295275"/>
          <a:ext cx="4610099" cy="3524250"/>
          <a:chOff x="4152900" y="2952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/>
        </xdr:nvSpPr>
        <xdr:spPr>
          <a:xfrm>
            <a:off x="4152900" y="2952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B</a:t>
            </a:r>
            <a:r>
              <a:rPr lang="ru-RU" sz="1200" baseline="0"/>
              <a:t>2</a:t>
            </a:r>
            <a:r>
              <a:rPr lang="en-US" sz="1200" baseline="0"/>
              <a:t>:B21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скидка составляет 5% от суммы заказа при условии, что сумма заказа составляет не менее 3000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A2:A21 </a:t>
            </a:r>
            <a:r>
              <a:rPr lang="ru-RU" sz="1200" baseline="0"/>
              <a:t>ячейки со значениями не менее 3000:</a:t>
            </a:r>
          </a:p>
          <a:p>
            <a:pPr lvl="1" algn="l"/>
            <a:r>
              <a:rPr lang="ru-RU" sz="1200" baseline="0"/>
              <a:t>формат: </a:t>
            </a:r>
            <a:r>
              <a:rPr lang="en-US" sz="1200" baseline="0"/>
              <a:t> </a:t>
            </a:r>
            <a:r>
              <a:rPr lang="ru-RU" sz="1200" baseline="0"/>
              <a:t>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/>
        </xdr:nvSpPr>
        <xdr:spPr>
          <a:xfrm>
            <a:off x="4191000" y="3524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14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>
            <a:off x="5086350" y="4762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/>
        </xdr:nvSpPr>
        <xdr:spPr>
          <a:xfrm>
            <a:off x="5086350" y="1406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1</xdr:row>
      <xdr:rowOff>161925</xdr:rowOff>
    </xdr:from>
    <xdr:to>
      <xdr:col>17</xdr:col>
      <xdr:colOff>314324</xdr:colOff>
      <xdr:row>20</xdr:row>
      <xdr:rowOff>66675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GrpSpPr/>
      </xdr:nvGrpSpPr>
      <xdr:grpSpPr>
        <a:xfrm>
          <a:off x="4829175" y="352425"/>
          <a:ext cx="5848349" cy="3524250"/>
          <a:chOff x="6105525" y="762000"/>
          <a:chExt cx="584834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/>
        </xdr:nvSpPr>
        <xdr:spPr>
          <a:xfrm>
            <a:off x="7343775" y="762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Заполните нижнюю фигуру на листе следующим текстом:</a:t>
            </a:r>
          </a:p>
          <a:p>
            <a:pPr lvl="1" algn="l"/>
            <a:r>
              <a:rPr lang="ru-RU" sz="1200" baseline="0"/>
              <a:t>Решение</a:t>
            </a:r>
          </a:p>
          <a:p>
            <a:pPr lvl="0" algn="l"/>
            <a:r>
              <a:rPr lang="ru-RU" sz="1200" baseline="0"/>
              <a:t>Соедините фигуры стрелкой толщиной 1,5 пт</a:t>
            </a:r>
          </a:p>
          <a:p>
            <a:pPr lvl="0" algn="l"/>
            <a:r>
              <a:rPr lang="ru-RU" sz="1200" baseline="0"/>
              <a:t>Выберите для прямоугольников стиль: Слабый эффект - Акцент 1</a:t>
            </a:r>
          </a:p>
          <a:p>
            <a:pPr lvl="0" algn="l"/>
            <a:r>
              <a:rPr lang="ru-RU" sz="1200" baseline="0"/>
              <a:t>Измените фигуру с текстом Решение: замените прямоугольник на овал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/>
        </xdr:nvSpPr>
        <xdr:spPr>
          <a:xfrm>
            <a:off x="6105525" y="8858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/>
        </xdr:nvSpPr>
        <xdr:spPr>
          <a:xfrm>
            <a:off x="7000875" y="100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/>
        </xdr:nvSpPr>
        <xdr:spPr>
          <a:xfrm>
            <a:off x="7000875" y="1568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/>
        </xdr:nvSpPr>
        <xdr:spPr>
          <a:xfrm>
            <a:off x="7000875" y="1755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/>
        </xdr:nvSpPr>
        <xdr:spPr>
          <a:xfrm>
            <a:off x="7000875" y="2124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2</xdr:col>
      <xdr:colOff>576263</xdr:colOff>
      <xdr:row>3</xdr:row>
      <xdr:rowOff>28575</xdr:rowOff>
    </xdr:from>
    <xdr:to>
      <xdr:col>6</xdr:col>
      <xdr:colOff>14288</xdr:colOff>
      <xdr:row>7</xdr:row>
      <xdr:rowOff>171450</xdr:rowOff>
    </xdr:to>
    <xdr:sp macro="" textlink="">
      <xdr:nvSpPr>
        <xdr:cNvPr id="11" name="Скругленный прямоугольник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795463" y="600075"/>
          <a:ext cx="1876425" cy="90487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Анализ данных</a:t>
          </a:r>
        </a:p>
      </xdr:txBody>
    </xdr:sp>
    <xdr:clientData/>
  </xdr:twoCellAnchor>
  <xdr:twoCellAnchor>
    <xdr:from>
      <xdr:col>2</xdr:col>
      <xdr:colOff>576263</xdr:colOff>
      <xdr:row>12</xdr:row>
      <xdr:rowOff>104775</xdr:rowOff>
    </xdr:from>
    <xdr:to>
      <xdr:col>6</xdr:col>
      <xdr:colOff>14288</xdr:colOff>
      <xdr:row>17</xdr:row>
      <xdr:rowOff>57150</xdr:rowOff>
    </xdr:to>
    <xdr:sp macro="" textlink="">
      <xdr:nvSpPr>
        <xdr:cNvPr id="15" name="Скругленный прямоугольник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795463" y="2390775"/>
          <a:ext cx="1876425" cy="904875"/>
        </a:xfrm>
        <a:prstGeom prst="ellipse">
          <a:avLst/>
        </a:prstGeom>
        <a:gradFill>
          <a:gsLst>
            <a:gs pos="0">
              <a:schemeClr val="accent1">
                <a:tint val="50000"/>
                <a:satMod val="300000"/>
                <a:lumMod val="99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</a:gra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Решение</a:t>
          </a:r>
        </a:p>
      </xdr:txBody>
    </xdr:sp>
    <xdr:clientData/>
  </xdr:twoCellAnchor>
  <xdr:twoCellAnchor>
    <xdr:from>
      <xdr:col>4</xdr:col>
      <xdr:colOff>295276</xdr:colOff>
      <xdr:row>7</xdr:row>
      <xdr:rowOff>171450</xdr:rowOff>
    </xdr:from>
    <xdr:to>
      <xdr:col>4</xdr:col>
      <xdr:colOff>295276</xdr:colOff>
      <xdr:row>12</xdr:row>
      <xdr:rowOff>104775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9E65A334-B6CB-44AA-9059-5A01066E9143}"/>
            </a:ext>
          </a:extLst>
        </xdr:cNvPr>
        <xdr:cNvCxnSpPr>
          <a:stCxn id="11" idx="2"/>
        </xdr:cNvCxnSpPr>
      </xdr:nvCxnSpPr>
      <xdr:spPr>
        <a:xfrm>
          <a:off x="2733676" y="1504950"/>
          <a:ext cx="0" cy="8858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1</xdr:row>
      <xdr:rowOff>38100</xdr:rowOff>
    </xdr:from>
    <xdr:to>
      <xdr:col>13</xdr:col>
      <xdr:colOff>180974</xdr:colOff>
      <xdr:row>19</xdr:row>
      <xdr:rowOff>133350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pSpPr/>
      </xdr:nvGrpSpPr>
      <xdr:grpSpPr>
        <a:xfrm>
          <a:off x="6867525" y="228600"/>
          <a:ext cx="4610099" cy="3524250"/>
          <a:chOff x="6248400" y="2857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/>
        </xdr:nvSpPr>
        <xdr:spPr>
          <a:xfrm>
            <a:off x="6248400" y="2857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D2 </a:t>
            </a:r>
            <a:r>
              <a:rPr lang="ru-RU" sz="1200" baseline="0"/>
              <a:t>размер ежемесячных выплат по кредиту, используя данные из диапазона </a:t>
            </a:r>
            <a:r>
              <a:rPr lang="en-US" sz="1200" baseline="0"/>
              <a:t>A2:C2</a:t>
            </a:r>
            <a:r>
              <a:rPr lang="ru-RU" sz="1200" baseline="0"/>
              <a:t>, при условии полного погашения кредита за указанный срок и выплат в конце каждого периода</a:t>
            </a:r>
          </a:p>
          <a:p>
            <a:pPr lvl="0" algn="l"/>
            <a:r>
              <a:rPr lang="ru-RU" sz="1200" baseline="0"/>
              <a:t>Определите срок кредита при условии, что размер ежемесячных выплат не должен превышать 8000 руб.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/>
        </xdr:nvSpPr>
        <xdr:spPr>
          <a:xfrm>
            <a:off x="6286500" y="3429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16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/>
        </xdr:nvSpPr>
        <xdr:spPr>
          <a:xfrm>
            <a:off x="7181850" y="466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/>
        </xdr:nvSpPr>
        <xdr:spPr>
          <a:xfrm>
            <a:off x="7181850" y="1397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104775</xdr:rowOff>
    </xdr:from>
    <xdr:to>
      <xdr:col>13</xdr:col>
      <xdr:colOff>76199</xdr:colOff>
      <xdr:row>21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pSpPr/>
      </xdr:nvGrpSpPr>
      <xdr:grpSpPr>
        <a:xfrm>
          <a:off x="3867150" y="485775"/>
          <a:ext cx="4610099" cy="3524250"/>
          <a:chOff x="5295900" y="5334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/>
        </xdr:nvSpPr>
        <xdr:spPr>
          <a:xfrm>
            <a:off x="5295900" y="5334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Присвойте ячейке с адресом </a:t>
            </a:r>
            <a:r>
              <a:rPr lang="en-US" sz="1200" baseline="0"/>
              <a:t>A2 </a:t>
            </a:r>
            <a:r>
              <a:rPr lang="ru-RU" sz="1200" baseline="0"/>
              <a:t>имя Курс</a:t>
            </a:r>
          </a:p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D5:D16</a:t>
            </a:r>
            <a:r>
              <a:rPr lang="ru-RU" sz="1200" baseline="0"/>
              <a:t>, используя ранее созданное имя Курс</a:t>
            </a:r>
          </a:p>
          <a:p>
            <a:pPr lvl="0" algn="l"/>
            <a:r>
              <a:rPr lang="ru-RU" sz="1200" baseline="0"/>
              <a:t>Удалите имя Курс_доллара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/>
        </xdr:nvSpPr>
        <xdr:spPr>
          <a:xfrm>
            <a:off x="5334000" y="5905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18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/>
        </xdr:nvSpPr>
        <xdr:spPr>
          <a:xfrm>
            <a:off x="6229350" y="7143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/>
        </xdr:nvSpPr>
        <xdr:spPr>
          <a:xfrm>
            <a:off x="6229350" y="911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/>
        </xdr:nvSpPr>
        <xdr:spPr>
          <a:xfrm>
            <a:off x="6229350" y="1279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114300</xdr:rowOff>
    </xdr:from>
    <xdr:to>
      <xdr:col>13</xdr:col>
      <xdr:colOff>95249</xdr:colOff>
      <xdr:row>20</xdr:row>
      <xdr:rowOff>19050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pSpPr/>
      </xdr:nvGrpSpPr>
      <xdr:grpSpPr>
        <a:xfrm>
          <a:off x="4905375" y="304800"/>
          <a:ext cx="4610099" cy="3533775"/>
          <a:chOff x="6124575" y="6381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/>
        </xdr:nvSpPr>
        <xdr:spPr>
          <a:xfrm>
            <a:off x="6124575" y="6381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Включите защиту текущего листа, которая позволяла бы выделение только диапазона ячеек </a:t>
            </a:r>
            <a:r>
              <a:rPr lang="en-US" sz="1200" baseline="0"/>
              <a:t>C2:D15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/>
        </xdr:nvSpPr>
        <xdr:spPr>
          <a:xfrm>
            <a:off x="6162675" y="6954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/>
        </xdr:nvSpPr>
        <xdr:spPr>
          <a:xfrm>
            <a:off x="7058025" y="819639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17</xdr:col>
      <xdr:colOff>142874</xdr:colOff>
      <xdr:row>19</xdr:row>
      <xdr:rowOff>152400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pSpPr/>
      </xdr:nvGrpSpPr>
      <xdr:grpSpPr>
        <a:xfrm>
          <a:off x="6067425" y="257175"/>
          <a:ext cx="4610099" cy="3543300"/>
          <a:chOff x="7639050" y="495300"/>
          <a:chExt cx="4610099" cy="354330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/>
        </xdr:nvSpPr>
        <xdr:spPr>
          <a:xfrm>
            <a:off x="7639050" y="495300"/>
            <a:ext cx="4610099" cy="354330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Консолидируйте данные 4-х таблиц (Квартал 1 - Квартал 4) и разместите итоговую таблицу, начиная с ячейки </a:t>
            </a:r>
            <a:r>
              <a:rPr lang="en-US" sz="1200" baseline="0"/>
              <a:t>F2</a:t>
            </a:r>
            <a:r>
              <a:rPr lang="ru-RU" sz="1200" baseline="0"/>
              <a:t>, без связи с исходными данными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/>
        </xdr:nvSpPr>
        <xdr:spPr>
          <a:xfrm>
            <a:off x="7677150" y="552759"/>
            <a:ext cx="714375" cy="71823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/>
        </xdr:nvSpPr>
        <xdr:spPr>
          <a:xfrm>
            <a:off x="8572500" y="677253"/>
            <a:ext cx="104775" cy="105341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2</xdr:row>
      <xdr:rowOff>180975</xdr:rowOff>
    </xdr:from>
    <xdr:to>
      <xdr:col>11</xdr:col>
      <xdr:colOff>95249</xdr:colOff>
      <xdr:row>21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3848100" y="571500"/>
          <a:ext cx="4610099" cy="3524250"/>
          <a:chOff x="7124700" y="7620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7124700" y="762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B17 </a:t>
            </a:r>
            <a:r>
              <a:rPr lang="ru-RU" sz="1200" baseline="0"/>
              <a:t>объем продукции за 2009 год</a:t>
            </a:r>
          </a:p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B18 </a:t>
            </a:r>
            <a:r>
              <a:rPr lang="ru-RU" sz="1200" baseline="0"/>
              <a:t>среднемесячный выпуск продукции за 2009 год</a:t>
            </a:r>
            <a:endParaRPr lang="en-US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7162800" y="819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8058150" y="942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8058150" y="1314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57150</xdr:rowOff>
    </xdr:from>
    <xdr:to>
      <xdr:col>12</xdr:col>
      <xdr:colOff>609599</xdr:colOff>
      <xdr:row>20</xdr:row>
      <xdr:rowOff>152400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pSpPr/>
      </xdr:nvGrpSpPr>
      <xdr:grpSpPr>
        <a:xfrm>
          <a:off x="3314700" y="438150"/>
          <a:ext cx="4610099" cy="3524250"/>
          <a:chOff x="3314700" y="4381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/>
        </xdr:nvSpPr>
        <xdr:spPr>
          <a:xfrm>
            <a:off x="3314700" y="4381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Выберите ячейку </a:t>
            </a:r>
            <a:r>
              <a:rPr lang="en-US" sz="1200" baseline="0"/>
              <a:t>A1</a:t>
            </a:r>
          </a:p>
          <a:p>
            <a:pPr lvl="0" algn="l"/>
            <a:r>
              <a:rPr lang="ru-RU" sz="1200" baseline="0"/>
              <a:t>Создайте макрос с именем Заголовок, позволяющий только в данной книге изменять шрифт для любого диапазона ячеек:</a:t>
            </a:r>
          </a:p>
          <a:p>
            <a:pPr lvl="1" algn="l"/>
            <a:r>
              <a:rPr lang="ru-RU" sz="1200" baseline="0"/>
              <a:t>размер шрифта: 16 пт</a:t>
            </a:r>
          </a:p>
          <a:p>
            <a:pPr lvl="1" algn="l"/>
            <a:r>
              <a:rPr lang="ru-RU" sz="1200" baseline="0"/>
              <a:t>начертание: полужирный</a:t>
            </a:r>
          </a:p>
          <a:p>
            <a:pPr lvl="1" algn="l"/>
            <a:r>
              <a:rPr lang="ru-RU" sz="1200" baseline="0"/>
              <a:t>цвет шрифта: Темно-синий, Текст 2</a:t>
            </a:r>
          </a:p>
          <a:p>
            <a:pPr lvl="0" algn="l"/>
            <a:r>
              <a:rPr lang="ru-RU" sz="1200" baseline="0"/>
              <a:t>Создайте на панели быстрого доступа кнопку для запуска макроса Заголовок</a:t>
            </a:r>
          </a:p>
          <a:p>
            <a:pPr lvl="0" algn="l"/>
            <a:r>
              <a:rPr lang="ru-RU" sz="1200" baseline="0"/>
              <a:t>Сохраните данную книгу под именем Книга1 в формате книги с поддержкой макросов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/>
        </xdr:nvSpPr>
        <xdr:spPr>
          <a:xfrm>
            <a:off x="3352800" y="4953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17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/>
        </xdr:nvSpPr>
        <xdr:spPr>
          <a:xfrm>
            <a:off x="4248150" y="6191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SpPr/>
        </xdr:nvSpPr>
        <xdr:spPr>
          <a:xfrm>
            <a:off x="4248150" y="806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SpPr/>
        </xdr:nvSpPr>
        <xdr:spPr>
          <a:xfrm>
            <a:off x="4248150" y="1917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/>
        </xdr:nvSpPr>
        <xdr:spPr>
          <a:xfrm>
            <a:off x="4248150" y="2298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2</xdr:row>
      <xdr:rowOff>19050</xdr:rowOff>
    </xdr:from>
    <xdr:to>
      <xdr:col>13</xdr:col>
      <xdr:colOff>228599</xdr:colOff>
      <xdr:row>20</xdr:row>
      <xdr:rowOff>114300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4248150" y="400050"/>
          <a:ext cx="4610099" cy="3524250"/>
          <a:chOff x="4248150" y="4000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4248150" y="4000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</a:t>
            </a:r>
            <a:r>
              <a:rPr lang="en-US" sz="1200" baseline="0"/>
              <a:t>E20:E22 </a:t>
            </a:r>
            <a:r>
              <a:rPr lang="ru-RU" sz="1200" baseline="0"/>
              <a:t>курс доллара для заданных дат из диапазона </a:t>
            </a:r>
            <a:r>
              <a:rPr lang="en-US" sz="1200" baseline="0"/>
              <a:t>D20:D22</a:t>
            </a:r>
            <a:r>
              <a:rPr lang="ru-RU" sz="1200" baseline="0"/>
              <a:t>, используя данные таблицы </a:t>
            </a:r>
            <a:r>
              <a:rPr lang="en-US" sz="1200" baseline="0"/>
              <a:t>A1:B17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286250" y="4572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5181600" y="5810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12</xdr:row>
      <xdr:rowOff>171450</xdr:rowOff>
    </xdr:from>
    <xdr:to>
      <xdr:col>8</xdr:col>
      <xdr:colOff>542924</xdr:colOff>
      <xdr:row>31</xdr:row>
      <xdr:rowOff>76200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276600" y="2457450"/>
          <a:ext cx="4610099" cy="3524250"/>
          <a:chOff x="3295650" y="3238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3295650" y="3238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Преобразуйте таблицу Урожай в обычный диапазон</a:t>
            </a:r>
          </a:p>
          <a:p>
            <a:pPr lvl="0" algn="l"/>
            <a:r>
              <a:rPr lang="ru-RU" sz="1200" baseline="0"/>
              <a:t>Удалите все форматы в диапазоне ячеек </a:t>
            </a:r>
            <a:r>
              <a:rPr lang="en-US" sz="1200" baseline="0"/>
              <a:t>A1:B31</a:t>
            </a:r>
          </a:p>
          <a:p>
            <a:pPr lvl="0" algn="l"/>
            <a:r>
              <a:rPr lang="ru-RU" sz="1200" baseline="0"/>
              <a:t>Рассчитайте вес каждого сорта яблок, а также суммарный вес всех яблок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3333750" y="3810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4</a:t>
            </a:r>
            <a:endParaRPr lang="ru-RU" sz="24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4229100" y="5048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4229100" y="8636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229100" y="1069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247650</xdr:rowOff>
    </xdr:from>
    <xdr:to>
      <xdr:col>14</xdr:col>
      <xdr:colOff>104774</xdr:colOff>
      <xdr:row>19</xdr:row>
      <xdr:rowOff>76200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4772025" y="247650"/>
          <a:ext cx="4610099" cy="3524250"/>
          <a:chOff x="4772025" y="2476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4772025" y="2476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Постройте на данном листе гистограмму с накоплением, отображающую данные из таблицы Доходы за второе полугодие</a:t>
            </a:r>
          </a:p>
          <a:p>
            <a:pPr lvl="0" algn="l"/>
            <a:r>
              <a:rPr lang="ru-RU" sz="1200" baseline="0"/>
              <a:t>Задайте следующие параметры для диаграммы:</a:t>
            </a:r>
          </a:p>
          <a:p>
            <a:pPr lvl="1" algn="l"/>
            <a:r>
              <a:rPr lang="ru-RU" sz="1200" baseline="0"/>
              <a:t>макет: Макет 2</a:t>
            </a:r>
          </a:p>
          <a:p>
            <a:pPr lvl="1" algn="l"/>
            <a:r>
              <a:rPr lang="ru-RU" sz="1200" baseline="0"/>
              <a:t>название диаграммы: Доходы</a:t>
            </a:r>
          </a:p>
          <a:p>
            <a:pPr lvl="1" algn="l"/>
            <a:r>
              <a:rPr lang="ru-RU" sz="1200" baseline="0"/>
              <a:t>стиль диаграммы: Стиль 26</a:t>
            </a:r>
          </a:p>
          <a:p>
            <a:pPr lvl="1" algn="l"/>
            <a:r>
              <a:rPr lang="ru-RU" sz="1200" baseline="0"/>
              <a:t>высота диаграммы: 9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4810125" y="3048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5705475" y="4286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5705475" y="993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0</xdr:col>
      <xdr:colOff>142875</xdr:colOff>
      <xdr:row>15</xdr:row>
      <xdr:rowOff>133348</xdr:rowOff>
    </xdr:from>
    <xdr:to>
      <xdr:col>6</xdr:col>
      <xdr:colOff>62325</xdr:colOff>
      <xdr:row>32</xdr:row>
      <xdr:rowOff>134848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A72421-AEA1-4D36-AC99-32148FE5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0</xdr:row>
      <xdr:rowOff>304800</xdr:rowOff>
    </xdr:from>
    <xdr:to>
      <xdr:col>20</xdr:col>
      <xdr:colOff>66674</xdr:colOff>
      <xdr:row>14</xdr:row>
      <xdr:rowOff>171450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8201025" y="304800"/>
          <a:ext cx="4610099" cy="3524250"/>
          <a:chOff x="7610475" y="419100"/>
          <a:chExt cx="4610099" cy="3524250"/>
        </a:xfrm>
      </xdr:grpSpPr>
      <xdr:sp macro="" textlink="">
        <xdr:nvSpPr>
          <xdr:cNvPr id="10" name="Прямоугольник с двумя скругленными противолежащими углами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7610475" y="4191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ячеек </a:t>
            </a:r>
            <a:r>
              <a:rPr lang="en-US" sz="1200" baseline="0"/>
              <a:t>K5:K7 </a:t>
            </a:r>
            <a:r>
              <a:rPr lang="ru-RU" sz="1200" baseline="0"/>
              <a:t>процент по вкладу, используя данные из таблицы в диапазоне </a:t>
            </a:r>
            <a:r>
              <a:rPr lang="en-US" sz="1200" baseline="0"/>
              <a:t>A1:G2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I4:K4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перенос текста</a:t>
            </a:r>
          </a:p>
          <a:p>
            <a:pPr lvl="1" algn="l"/>
            <a:r>
              <a:rPr lang="ru-RU" sz="1200" baseline="0"/>
              <a:t>выравнивание текста по центру</a:t>
            </a:r>
          </a:p>
          <a:p>
            <a:pPr lvl="1" algn="l"/>
            <a:r>
              <a:rPr lang="ru-RU" sz="1200" baseline="0"/>
              <a:t>выравнивание текста по середине</a:t>
            </a:r>
          </a:p>
          <a:p>
            <a:pPr lvl="1" algn="l"/>
            <a:r>
              <a:rPr lang="ru-RU" sz="1200" baseline="0"/>
              <a:t>ширина столбцов: 10</a:t>
            </a:r>
          </a:p>
          <a:p>
            <a:pPr lvl="1" algn="l"/>
            <a:r>
              <a:rPr lang="ru-RU" sz="1200" baseline="0"/>
              <a:t>цвет ячеек: Светло-коричневый, Фон 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I4:K7:</a:t>
            </a:r>
          </a:p>
          <a:p>
            <a:pPr lvl="1" algn="l"/>
            <a:r>
              <a:rPr lang="ru-RU" sz="1200" baseline="0"/>
              <a:t>граница в виде двойной линии</a:t>
            </a:r>
          </a:p>
          <a:p>
            <a:pPr lvl="1" algn="l"/>
            <a:r>
              <a:rPr lang="ru-RU" sz="1200" baseline="0"/>
              <a:t>цвет границы: Синий, Акцент 1</a:t>
            </a:r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7648575" y="4762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6</a:t>
            </a:r>
            <a:endParaRPr lang="ru-RU" sz="24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8543925" y="600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8543925" y="1165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8543925" y="227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180975</xdr:rowOff>
    </xdr:from>
    <xdr:to>
      <xdr:col>17</xdr:col>
      <xdr:colOff>333374</xdr:colOff>
      <xdr:row>21</xdr:row>
      <xdr:rowOff>85725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6743700" y="561975"/>
          <a:ext cx="4610099" cy="3524250"/>
          <a:chOff x="8743950" y="561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8743950" y="561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Добавьте на данный лист, начиная с ячейки </a:t>
            </a:r>
            <a:r>
              <a:rPr lang="en-US" sz="1200" baseline="0"/>
              <a:t>A5</a:t>
            </a:r>
            <a:r>
              <a:rPr lang="ru-RU" sz="1200" baseline="0"/>
              <a:t>, сводную таблицу, используя диапазон данных </a:t>
            </a:r>
            <a:r>
              <a:rPr lang="en-US" sz="1200" baseline="0"/>
              <a:t>A3:C34 </a:t>
            </a:r>
            <a:r>
              <a:rPr lang="ru-RU" sz="1200" baseline="0"/>
              <a:t>на листе Лист1 :</a:t>
            </a:r>
          </a:p>
          <a:p>
            <a:pPr lvl="1" algn="l"/>
            <a:r>
              <a:rPr lang="ru-RU" sz="1200" baseline="0"/>
              <a:t>названия строк: Наименование</a:t>
            </a:r>
          </a:p>
          <a:p>
            <a:pPr lvl="1" algn="l"/>
            <a:r>
              <a:rPr lang="ru-RU" sz="1200" baseline="0"/>
              <a:t>значения: Сумма по полю Сумма</a:t>
            </a:r>
          </a:p>
          <a:p>
            <a:pPr lvl="0" algn="l"/>
            <a:r>
              <a:rPr lang="ru-RU" sz="1200" baseline="0"/>
              <a:t>Используя данные сводной таблицы, добавьте на данный лист круговую диаграмму:</a:t>
            </a:r>
          </a:p>
          <a:p>
            <a:pPr lvl="1" algn="l"/>
            <a:r>
              <a:rPr lang="ru-RU" sz="1200" baseline="0"/>
              <a:t>макет: Макет 4</a:t>
            </a:r>
          </a:p>
          <a:p>
            <a:pPr lvl="1" algn="l"/>
            <a:r>
              <a:rPr lang="ru-RU" sz="1200" baseline="0"/>
              <a:t>высота диаграммы: 8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  <a:p>
            <a:pPr lvl="1" algn="l"/>
            <a:r>
              <a:rPr lang="ru-RU" sz="1200" baseline="0"/>
              <a:t>подписи данных: имена категорий и доли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8782050" y="619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7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9677400" y="742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9677400" y="1673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0</xdr:col>
      <xdr:colOff>476250</xdr:colOff>
      <xdr:row>11</xdr:row>
      <xdr:rowOff>185737</xdr:rowOff>
    </xdr:from>
    <xdr:to>
      <xdr:col>6</xdr:col>
      <xdr:colOff>481425</xdr:colOff>
      <xdr:row>27</xdr:row>
      <xdr:rowOff>17737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BB7E30-FE47-4C2B-A1DC-9F79942CE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133350</xdr:rowOff>
    </xdr:from>
    <xdr:to>
      <xdr:col>13</xdr:col>
      <xdr:colOff>409574</xdr:colOff>
      <xdr:row>42</xdr:row>
      <xdr:rowOff>95250</xdr:rowOff>
    </xdr:to>
    <xdr:sp macro="" textlink="">
      <xdr:nvSpPr>
        <xdr:cNvPr id="3" name="Прямоугольник с двумя скругленными противолежащими углам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124450" y="323850"/>
          <a:ext cx="4610099" cy="3524250"/>
        </a:xfrm>
        <a:prstGeom prst="round2DiagRect">
          <a:avLst>
            <a:gd name="adj1" fmla="val 10181"/>
            <a:gd name="adj2" fmla="val 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lIns="972000" rtlCol="0" anchor="t"/>
        <a:lstStyle/>
        <a:p>
          <a:pPr lvl="0" algn="l"/>
          <a:r>
            <a:rPr lang="ru-RU" sz="1200" baseline="0"/>
            <a:t>Преобразуйте диапазон ячеек </a:t>
          </a:r>
          <a:r>
            <a:rPr lang="en-US" sz="1200" baseline="0"/>
            <a:t>A1:C32 </a:t>
          </a:r>
          <a:r>
            <a:rPr lang="ru-RU" sz="1200" baseline="0"/>
            <a:t>в таблицу:</a:t>
          </a:r>
        </a:p>
        <a:p>
          <a:pPr lvl="1" algn="l"/>
          <a:r>
            <a:rPr lang="ru-RU" sz="1200" baseline="0"/>
            <a:t>имя таблицы: Фрукты</a:t>
          </a:r>
        </a:p>
        <a:p>
          <a:pPr lvl="1" algn="l"/>
          <a:r>
            <a:rPr lang="ru-RU" sz="1200" baseline="0"/>
            <a:t>стиль таблицы: светлый 4</a:t>
          </a:r>
        </a:p>
        <a:p>
          <a:pPr lvl="0" algn="l"/>
          <a:r>
            <a:rPr lang="ru-RU" sz="1200" baseline="0"/>
            <a:t>Включите строку итогов и рассчитайте сумму по столбцу Сумма, а также количество по столбцу Наименование</a:t>
          </a:r>
        </a:p>
        <a:p>
          <a:pPr lvl="0" algn="l"/>
          <a:r>
            <a:rPr lang="ru-RU" sz="1200" baseline="0"/>
            <a:t>Отобразите данные только за 2-й квартал</a:t>
          </a:r>
        </a:p>
      </xdr:txBody>
    </xdr:sp>
    <xdr:clientData/>
  </xdr:twoCellAnchor>
  <xdr:twoCellAnchor editAs="oneCell">
    <xdr:from>
      <xdr:col>6</xdr:col>
      <xdr:colOff>104775</xdr:colOff>
      <xdr:row>2</xdr:row>
      <xdr:rowOff>0</xdr:rowOff>
    </xdr:from>
    <xdr:to>
      <xdr:col>7</xdr:col>
      <xdr:colOff>209550</xdr:colOff>
      <xdr:row>13</xdr:row>
      <xdr:rowOff>142875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162550" y="381000"/>
          <a:ext cx="714375" cy="7143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2400"/>
            <a:t>8</a:t>
          </a:r>
        </a:p>
      </xdr:txBody>
    </xdr:sp>
    <xdr:clientData/>
  </xdr:twoCellAnchor>
  <xdr:twoCellAnchor editAs="oneCell">
    <xdr:from>
      <xdr:col>7</xdr:col>
      <xdr:colOff>390525</xdr:colOff>
      <xdr:row>2</xdr:row>
      <xdr:rowOff>123825</xdr:rowOff>
    </xdr:from>
    <xdr:to>
      <xdr:col>7</xdr:col>
      <xdr:colOff>495300</xdr:colOff>
      <xdr:row>10</xdr:row>
      <xdr:rowOff>104775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057900" y="5048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5</xdr:row>
      <xdr:rowOff>111125</xdr:rowOff>
    </xdr:from>
    <xdr:to>
      <xdr:col>7</xdr:col>
      <xdr:colOff>495300</xdr:colOff>
      <xdr:row>10</xdr:row>
      <xdr:rowOff>104775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057900" y="10636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8</xdr:row>
      <xdr:rowOff>95250</xdr:rowOff>
    </xdr:from>
    <xdr:to>
      <xdr:col>7</xdr:col>
      <xdr:colOff>495300</xdr:colOff>
      <xdr:row>10</xdr:row>
      <xdr:rowOff>104775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057900" y="1619250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3</xdr:row>
      <xdr:rowOff>180975</xdr:rowOff>
    </xdr:from>
    <xdr:to>
      <xdr:col>18</xdr:col>
      <xdr:colOff>76199</xdr:colOff>
      <xdr:row>22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7839075" y="752475"/>
          <a:ext cx="4610099" cy="3524250"/>
          <a:chOff x="5000625" y="4953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5000625" y="4953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Отформатируйте диапазон ячеек </a:t>
            </a:r>
            <a:r>
              <a:rPr lang="en-US" sz="1200" baseline="0"/>
              <a:t>C2:C32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включите разделитель разрядов</a:t>
            </a:r>
          </a:p>
          <a:p>
            <a:pPr lvl="1" algn="l"/>
            <a:r>
              <a:rPr lang="ru-RU" sz="1200" baseline="0"/>
              <a:t>разрядность: 0 десятичных знаков</a:t>
            </a:r>
          </a:p>
          <a:p>
            <a:pPr lvl="0" algn="l"/>
            <a:r>
              <a:rPr lang="ru-RU" sz="1200" baseline="0"/>
              <a:t>Закрепите на экране первую строку листа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C2:C32 </a:t>
            </a:r>
            <a:r>
              <a:rPr lang="ru-RU" sz="1200" baseline="0"/>
              <a:t>пять наиболее крупных значений: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B2:B32 </a:t>
            </a:r>
            <a:r>
              <a:rPr lang="ru-RU" sz="1200" baseline="0"/>
              <a:t>только цитрусовые (апельсины и мандарины):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5038725" y="5524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5934075" y="6762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5934075" y="14255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5934075" y="1612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5934075" y="2171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менчук Георгий Максимович" refreshedDate="44529.37113078704" createdVersion="6" refreshedVersion="6" minRefreshableVersion="3" recordCount="30" xr:uid="{FD4B8BF2-CDD1-49C5-A856-19E195F07F9A}">
  <cacheSource type="worksheet">
    <worksheetSource ref="A1:B31" sheet="Лист4"/>
  </cacheSource>
  <cacheFields count="2">
    <cacheField name="Наименование" numFmtId="0">
      <sharedItems count="4">
        <s v="ренет"/>
        <s v="мелба"/>
        <s v="антоновка"/>
        <s v="анис"/>
      </sharedItems>
    </cacheField>
    <cacheField name="Вес, кг" numFmtId="0">
      <sharedItems containsSemiMixedTypes="0" containsString="0" containsNumber="1" containsInteger="1" minValue="26" maxValue="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менчук Георгий Максимович" refreshedDate="44529.378704629627" createdVersion="6" refreshedVersion="6" minRefreshableVersion="3" recordCount="31" xr:uid="{26A16945-8B86-402B-93E7-C7BF99E14C72}">
  <cacheSource type="worksheet">
    <worksheetSource name="Поставки"/>
  </cacheSource>
  <cacheFields count="3">
    <cacheField name="Дата" numFmtId="14">
      <sharedItems containsSemiMixedTypes="0" containsNonDate="0" containsDate="1" containsString="0" minDate="2009-01-22T00:00:00" maxDate="2009-12-30T00:00:00"/>
    </cacheField>
    <cacheField name="Наименование" numFmtId="0">
      <sharedItems count="4">
        <s v="апельсины"/>
        <s v="груши"/>
        <s v="мандарины"/>
        <s v="яблоки"/>
      </sharedItems>
    </cacheField>
    <cacheField name="Сумма" numFmtId="0">
      <sharedItems containsSemiMixedTypes="0" containsString="0" containsNumber="1" containsInteger="1" minValue="1400" maxValue="8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73"/>
  </r>
  <r>
    <x v="1"/>
    <n v="56"/>
  </r>
  <r>
    <x v="0"/>
    <n v="60"/>
  </r>
  <r>
    <x v="2"/>
    <n v="26"/>
  </r>
  <r>
    <x v="2"/>
    <n v="54"/>
  </r>
  <r>
    <x v="2"/>
    <n v="70"/>
  </r>
  <r>
    <x v="2"/>
    <n v="71"/>
  </r>
  <r>
    <x v="3"/>
    <n v="65"/>
  </r>
  <r>
    <x v="0"/>
    <n v="53"/>
  </r>
  <r>
    <x v="3"/>
    <n v="56"/>
  </r>
  <r>
    <x v="2"/>
    <n v="51"/>
  </r>
  <r>
    <x v="3"/>
    <n v="26"/>
  </r>
  <r>
    <x v="2"/>
    <n v="30"/>
  </r>
  <r>
    <x v="0"/>
    <n v="40"/>
  </r>
  <r>
    <x v="0"/>
    <n v="41"/>
  </r>
  <r>
    <x v="2"/>
    <n v="65"/>
  </r>
  <r>
    <x v="1"/>
    <n v="36"/>
  </r>
  <r>
    <x v="0"/>
    <n v="68"/>
  </r>
  <r>
    <x v="3"/>
    <n v="43"/>
  </r>
  <r>
    <x v="1"/>
    <n v="62"/>
  </r>
  <r>
    <x v="2"/>
    <n v="26"/>
  </r>
  <r>
    <x v="0"/>
    <n v="35"/>
  </r>
  <r>
    <x v="1"/>
    <n v="26"/>
  </r>
  <r>
    <x v="1"/>
    <n v="37"/>
  </r>
  <r>
    <x v="3"/>
    <n v="39"/>
  </r>
  <r>
    <x v="3"/>
    <n v="42"/>
  </r>
  <r>
    <x v="2"/>
    <n v="56"/>
  </r>
  <r>
    <x v="3"/>
    <n v="36"/>
  </r>
  <r>
    <x v="2"/>
    <n v="27"/>
  </r>
  <r>
    <x v="1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09-01-22T00:00:00"/>
    <x v="0"/>
    <n v="5600"/>
  </r>
  <r>
    <d v="2009-02-13T00:00:00"/>
    <x v="1"/>
    <n v="1700"/>
  </r>
  <r>
    <d v="2009-02-15T00:00:00"/>
    <x v="1"/>
    <n v="6600"/>
  </r>
  <r>
    <d v="2009-02-23T00:00:00"/>
    <x v="0"/>
    <n v="1400"/>
  </r>
  <r>
    <d v="2009-02-25T00:00:00"/>
    <x v="1"/>
    <n v="7900"/>
  </r>
  <r>
    <d v="2009-03-01T00:00:00"/>
    <x v="2"/>
    <n v="8300"/>
  </r>
  <r>
    <d v="2009-03-08T00:00:00"/>
    <x v="1"/>
    <n v="4200"/>
  </r>
  <r>
    <d v="2009-03-18T00:00:00"/>
    <x v="0"/>
    <n v="6700"/>
  </r>
  <r>
    <d v="2009-03-30T00:00:00"/>
    <x v="3"/>
    <n v="6400"/>
  </r>
  <r>
    <d v="2009-04-21T00:00:00"/>
    <x v="0"/>
    <n v="4300"/>
  </r>
  <r>
    <d v="2009-04-25T00:00:00"/>
    <x v="1"/>
    <n v="1800"/>
  </r>
  <r>
    <d v="2009-05-13T00:00:00"/>
    <x v="0"/>
    <n v="3200"/>
  </r>
  <r>
    <d v="2009-05-20T00:00:00"/>
    <x v="0"/>
    <n v="4300"/>
  </r>
  <r>
    <d v="2009-06-03T00:00:00"/>
    <x v="0"/>
    <n v="3700"/>
  </r>
  <r>
    <d v="2009-06-07T00:00:00"/>
    <x v="2"/>
    <n v="5700"/>
  </r>
  <r>
    <d v="2009-06-14T00:00:00"/>
    <x v="1"/>
    <n v="5800"/>
  </r>
  <r>
    <d v="2009-06-15T00:00:00"/>
    <x v="0"/>
    <n v="6600"/>
  </r>
  <r>
    <d v="2009-07-01T00:00:00"/>
    <x v="0"/>
    <n v="7000"/>
  </r>
  <r>
    <d v="2009-07-04T00:00:00"/>
    <x v="2"/>
    <n v="6700"/>
  </r>
  <r>
    <d v="2009-07-20T00:00:00"/>
    <x v="3"/>
    <n v="1500"/>
  </r>
  <r>
    <d v="2009-08-02T00:00:00"/>
    <x v="3"/>
    <n v="4900"/>
  </r>
  <r>
    <d v="2009-08-06T00:00:00"/>
    <x v="1"/>
    <n v="6400"/>
  </r>
  <r>
    <d v="2009-08-12T00:00:00"/>
    <x v="2"/>
    <n v="3700"/>
  </r>
  <r>
    <d v="2009-09-06T00:00:00"/>
    <x v="1"/>
    <n v="2300"/>
  </r>
  <r>
    <d v="2009-09-11T00:00:00"/>
    <x v="3"/>
    <n v="6700"/>
  </r>
  <r>
    <d v="2009-09-19T00:00:00"/>
    <x v="2"/>
    <n v="5800"/>
  </r>
  <r>
    <d v="2009-10-21T00:00:00"/>
    <x v="1"/>
    <n v="6600"/>
  </r>
  <r>
    <d v="2009-10-26T00:00:00"/>
    <x v="0"/>
    <n v="7400"/>
  </r>
  <r>
    <d v="2009-11-21T00:00:00"/>
    <x v="1"/>
    <n v="5500"/>
  </r>
  <r>
    <d v="2009-12-09T00:00:00"/>
    <x v="3"/>
    <n v="2900"/>
  </r>
  <r>
    <d v="2009-12-29T00:00:00"/>
    <x v="0"/>
    <n v="3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827DC-974A-48D9-B4A2-7868CF19CE79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D4:F9" firstHeaderRow="0" firstDataRow="1" firstDataCol="1"/>
  <pivotFields count="2"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ес, кг" fld="1" baseField="0" baseItem="0"/>
    <dataField name="Среднее по полю Вес, кг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9008F-F614-45FC-89E8-79C080A4F51D}" name="Сводная таблица1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3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856E4-F5CA-4DC0-84CA-7074885FD7C6}" name="Поставки" displayName="Поставки" ref="A3:C35" totalsRowCount="1">
  <autoFilter ref="A3:C34" xr:uid="{7EAE967F-85AF-4039-A13F-10823169305D}"/>
  <tableColumns count="3">
    <tableColumn id="1" xr3:uid="{98E5B536-67F9-4234-AD89-10B030C6DAD1}" name="Дата" dataDxfId="8" totalsRowDxfId="7"/>
    <tableColumn id="2" xr3:uid="{E9838FFE-D312-4988-AB0C-C41467C27660}" name="Наименование" totalsRowLabel="ИТОГ"/>
    <tableColumn id="3" xr3:uid="{99360CB3-8B3A-4772-B93D-15B210D0DDA6}" name="Сумма" totalsRowFunction="custom">
      <totalsRowFormula>SUM(Поставки[Сумма])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7F4909-0506-4518-8BB1-EBF6053EC9C9}" name="Фрукты" displayName="Фрукты" ref="A1:C33" totalsRowCount="1">
  <autoFilter ref="A1:C32" xr:uid="{5B40810C-F6FA-4590-A6BB-76EE72D08906}">
    <filterColumn colId="0">
      <filters>
        <dateGroupItem year="2009" month="4" dateTimeGrouping="month"/>
        <dateGroupItem year="2009" month="5" dateTimeGrouping="month"/>
        <dateGroupItem year="2009" month="6" dateTimeGrouping="month"/>
      </filters>
    </filterColumn>
  </autoFilter>
  <tableColumns count="3">
    <tableColumn id="1" xr3:uid="{AFF32AE1-36FE-42BC-84CE-7C88F8373B2B}" name="Дата" totalsRowLabel="ИТОГИ" dataDxfId="6" totalsRowDxfId="5"/>
    <tableColumn id="2" xr3:uid="{6D0E9BAB-9B49-4B06-9504-D8C2B9C42105}" name="Наименование" totalsRowFunction="count"/>
    <tableColumn id="3" xr3:uid="{653CC14A-85C4-4519-9096-923070673DC0}" name="Сумма" totalsRowFunction="sum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B33" sqref="B33"/>
    </sheetView>
  </sheetViews>
  <sheetFormatPr defaultRowHeight="15" x14ac:dyDescent="0.25"/>
  <cols>
    <col min="1" max="1" width="10.140625" customWidth="1"/>
    <col min="2" max="2" width="17" customWidth="1"/>
    <col min="3" max="3" width="9.42578125" customWidth="1"/>
  </cols>
  <sheetData>
    <row r="1" spans="1:3" ht="22.5" x14ac:dyDescent="0.3">
      <c r="A1" s="35" t="s">
        <v>8</v>
      </c>
    </row>
    <row r="2" spans="1:3" ht="19.5" thickBot="1" x14ac:dyDescent="0.35">
      <c r="A2" s="36" t="s">
        <v>7</v>
      </c>
    </row>
    <row r="3" spans="1:3" ht="15.75" thickTop="1" x14ac:dyDescent="0.25">
      <c r="A3" t="s">
        <v>0</v>
      </c>
      <c r="B3" t="s">
        <v>1</v>
      </c>
      <c r="C3" t="s">
        <v>2</v>
      </c>
    </row>
    <row r="4" spans="1:3" x14ac:dyDescent="0.25">
      <c r="A4" s="1">
        <v>39835</v>
      </c>
      <c r="B4" t="s">
        <v>5</v>
      </c>
      <c r="C4">
        <v>5600</v>
      </c>
    </row>
    <row r="5" spans="1:3" x14ac:dyDescent="0.25">
      <c r="A5" s="1">
        <v>39857</v>
      </c>
      <c r="B5" t="s">
        <v>4</v>
      </c>
      <c r="C5">
        <v>1700</v>
      </c>
    </row>
    <row r="6" spans="1:3" x14ac:dyDescent="0.25">
      <c r="A6" s="1">
        <v>39859</v>
      </c>
      <c r="B6" t="s">
        <v>4</v>
      </c>
      <c r="C6">
        <v>6600</v>
      </c>
    </row>
    <row r="7" spans="1:3" x14ac:dyDescent="0.25">
      <c r="A7" s="1">
        <v>39867</v>
      </c>
      <c r="B7" t="s">
        <v>5</v>
      </c>
      <c r="C7">
        <v>1400</v>
      </c>
    </row>
    <row r="8" spans="1:3" x14ac:dyDescent="0.25">
      <c r="A8" s="1">
        <v>39869</v>
      </c>
      <c r="B8" t="s">
        <v>4</v>
      </c>
      <c r="C8">
        <v>7900</v>
      </c>
    </row>
    <row r="9" spans="1:3" x14ac:dyDescent="0.25">
      <c r="A9" s="1">
        <v>39873</v>
      </c>
      <c r="B9" t="s">
        <v>6</v>
      </c>
      <c r="C9">
        <v>8300</v>
      </c>
    </row>
    <row r="10" spans="1:3" x14ac:dyDescent="0.25">
      <c r="A10" s="1">
        <v>39880</v>
      </c>
      <c r="B10" t="s">
        <v>4</v>
      </c>
      <c r="C10">
        <v>4200</v>
      </c>
    </row>
    <row r="11" spans="1:3" x14ac:dyDescent="0.25">
      <c r="A11" s="1">
        <v>39890</v>
      </c>
      <c r="B11" t="s">
        <v>5</v>
      </c>
      <c r="C11">
        <v>6700</v>
      </c>
    </row>
    <row r="12" spans="1:3" x14ac:dyDescent="0.25">
      <c r="A12" s="1">
        <v>39902</v>
      </c>
      <c r="B12" t="s">
        <v>3</v>
      </c>
      <c r="C12">
        <v>6400</v>
      </c>
    </row>
    <row r="13" spans="1:3" x14ac:dyDescent="0.25">
      <c r="A13" s="1">
        <v>39924</v>
      </c>
      <c r="B13" t="s">
        <v>5</v>
      </c>
      <c r="C13">
        <v>4300</v>
      </c>
    </row>
    <row r="14" spans="1:3" x14ac:dyDescent="0.25">
      <c r="A14" s="1">
        <v>39928</v>
      </c>
      <c r="B14" t="s">
        <v>4</v>
      </c>
      <c r="C14">
        <v>1800</v>
      </c>
    </row>
    <row r="15" spans="1:3" x14ac:dyDescent="0.25">
      <c r="A15" s="1">
        <v>39946</v>
      </c>
      <c r="B15" t="s">
        <v>5</v>
      </c>
      <c r="C15">
        <v>3200</v>
      </c>
    </row>
    <row r="16" spans="1:3" x14ac:dyDescent="0.25">
      <c r="A16" s="1">
        <v>39953</v>
      </c>
      <c r="B16" t="s">
        <v>5</v>
      </c>
      <c r="C16">
        <v>4300</v>
      </c>
    </row>
    <row r="17" spans="1:3" x14ac:dyDescent="0.25">
      <c r="A17" s="1">
        <v>39967</v>
      </c>
      <c r="B17" t="s">
        <v>5</v>
      </c>
      <c r="C17">
        <v>3700</v>
      </c>
    </row>
    <row r="18" spans="1:3" x14ac:dyDescent="0.25">
      <c r="A18" s="1">
        <v>39971</v>
      </c>
      <c r="B18" t="s">
        <v>6</v>
      </c>
      <c r="C18">
        <v>5700</v>
      </c>
    </row>
    <row r="19" spans="1:3" x14ac:dyDescent="0.25">
      <c r="A19" s="1">
        <v>39978</v>
      </c>
      <c r="B19" t="s">
        <v>4</v>
      </c>
      <c r="C19">
        <v>5800</v>
      </c>
    </row>
    <row r="20" spans="1:3" x14ac:dyDescent="0.25">
      <c r="A20" s="1">
        <v>39979</v>
      </c>
      <c r="B20" t="s">
        <v>5</v>
      </c>
      <c r="C20">
        <v>6600</v>
      </c>
    </row>
    <row r="21" spans="1:3" x14ac:dyDescent="0.25">
      <c r="A21" s="1">
        <v>39995</v>
      </c>
      <c r="B21" t="s">
        <v>5</v>
      </c>
      <c r="C21">
        <v>7000</v>
      </c>
    </row>
    <row r="22" spans="1:3" x14ac:dyDescent="0.25">
      <c r="A22" s="1">
        <v>39998</v>
      </c>
      <c r="B22" t="s">
        <v>6</v>
      </c>
      <c r="C22">
        <v>6700</v>
      </c>
    </row>
    <row r="23" spans="1:3" x14ac:dyDescent="0.25">
      <c r="A23" s="1">
        <v>40014</v>
      </c>
      <c r="B23" t="s">
        <v>3</v>
      </c>
      <c r="C23">
        <v>1500</v>
      </c>
    </row>
    <row r="24" spans="1:3" x14ac:dyDescent="0.25">
      <c r="A24" s="1">
        <v>40027</v>
      </c>
      <c r="B24" t="s">
        <v>3</v>
      </c>
      <c r="C24">
        <v>4900</v>
      </c>
    </row>
    <row r="25" spans="1:3" x14ac:dyDescent="0.25">
      <c r="A25" s="1">
        <v>40031</v>
      </c>
      <c r="B25" t="s">
        <v>4</v>
      </c>
      <c r="C25">
        <v>6400</v>
      </c>
    </row>
    <row r="26" spans="1:3" x14ac:dyDescent="0.25">
      <c r="A26" s="1">
        <v>40037</v>
      </c>
      <c r="B26" t="s">
        <v>6</v>
      </c>
      <c r="C26">
        <v>3700</v>
      </c>
    </row>
    <row r="27" spans="1:3" x14ac:dyDescent="0.25">
      <c r="A27" s="1">
        <v>40062</v>
      </c>
      <c r="B27" t="s">
        <v>4</v>
      </c>
      <c r="C27">
        <v>2300</v>
      </c>
    </row>
    <row r="28" spans="1:3" x14ac:dyDescent="0.25">
      <c r="A28" s="1">
        <v>40067</v>
      </c>
      <c r="B28" t="s">
        <v>3</v>
      </c>
      <c r="C28">
        <v>6700</v>
      </c>
    </row>
    <row r="29" spans="1:3" x14ac:dyDescent="0.25">
      <c r="A29" s="1">
        <v>40075</v>
      </c>
      <c r="B29" t="s">
        <v>6</v>
      </c>
      <c r="C29">
        <v>5800</v>
      </c>
    </row>
    <row r="30" spans="1:3" x14ac:dyDescent="0.25">
      <c r="A30" s="1">
        <v>40107</v>
      </c>
      <c r="B30" t="s">
        <v>4</v>
      </c>
      <c r="C30">
        <v>6600</v>
      </c>
    </row>
    <row r="31" spans="1:3" x14ac:dyDescent="0.25">
      <c r="A31" s="1">
        <v>40112</v>
      </c>
      <c r="B31" t="s">
        <v>5</v>
      </c>
      <c r="C31">
        <v>7400</v>
      </c>
    </row>
    <row r="32" spans="1:3" x14ac:dyDescent="0.25">
      <c r="A32" s="1">
        <v>40138</v>
      </c>
      <c r="B32" t="s">
        <v>4</v>
      </c>
      <c r="C32">
        <v>5500</v>
      </c>
    </row>
    <row r="33" spans="1:3" x14ac:dyDescent="0.25">
      <c r="A33" s="1">
        <v>40156</v>
      </c>
      <c r="B33" t="s">
        <v>3</v>
      </c>
      <c r="C33">
        <v>2900</v>
      </c>
    </row>
    <row r="34" spans="1:3" x14ac:dyDescent="0.25">
      <c r="A34" s="1">
        <v>40176</v>
      </c>
      <c r="B34" t="s">
        <v>5</v>
      </c>
      <c r="C34">
        <v>3600</v>
      </c>
    </row>
    <row r="35" spans="1:3" x14ac:dyDescent="0.25">
      <c r="A35" s="1"/>
      <c r="B35" t="s">
        <v>97</v>
      </c>
      <c r="C35">
        <f>SUM(Поставки[Сумма])</f>
        <v>155200</v>
      </c>
    </row>
  </sheetData>
  <sortState ref="A4:A34">
    <sortCondition ref="A4"/>
  </sortState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I25" sqref="I25"/>
    </sheetView>
  </sheetViews>
  <sheetFormatPr defaultRowHeight="15" x14ac:dyDescent="0.25"/>
  <cols>
    <col min="1" max="2" width="16.140625" customWidth="1"/>
    <col min="3" max="3" width="16.5703125" style="2" bestFit="1" customWidth="1"/>
    <col min="4" max="4" width="16.140625" customWidth="1"/>
    <col min="8" max="8" width="14.85546875" bestFit="1" customWidth="1"/>
    <col min="9" max="9" width="11" customWidth="1"/>
  </cols>
  <sheetData>
    <row r="1" spans="1:4" x14ac:dyDescent="0.25">
      <c r="A1" s="20" t="s">
        <v>0</v>
      </c>
      <c r="B1" s="20" t="s">
        <v>1</v>
      </c>
      <c r="C1" s="20" t="s">
        <v>44</v>
      </c>
      <c r="D1" s="20" t="s">
        <v>2</v>
      </c>
    </row>
    <row r="2" spans="1:4" x14ac:dyDescent="0.25">
      <c r="A2" s="11">
        <v>39835</v>
      </c>
      <c r="B2" s="10" t="s">
        <v>5</v>
      </c>
      <c r="C2" s="10" t="s">
        <v>45</v>
      </c>
      <c r="D2" s="10">
        <v>5600</v>
      </c>
    </row>
    <row r="3" spans="1:4" x14ac:dyDescent="0.25">
      <c r="A3" s="11">
        <v>39857</v>
      </c>
      <c r="B3" s="10" t="s">
        <v>4</v>
      </c>
      <c r="C3" s="10" t="s">
        <v>45</v>
      </c>
      <c r="D3" s="10">
        <v>1700</v>
      </c>
    </row>
    <row r="4" spans="1:4" x14ac:dyDescent="0.25">
      <c r="A4" s="11">
        <v>39859</v>
      </c>
      <c r="B4" s="10" t="s">
        <v>4</v>
      </c>
      <c r="C4" s="10" t="s">
        <v>46</v>
      </c>
      <c r="D4" s="10">
        <v>6600</v>
      </c>
    </row>
    <row r="5" spans="1:4" x14ac:dyDescent="0.25">
      <c r="A5" s="11">
        <v>39867</v>
      </c>
      <c r="B5" s="10" t="s">
        <v>5</v>
      </c>
      <c r="C5" s="10" t="s">
        <v>45</v>
      </c>
      <c r="D5" s="10">
        <v>1400</v>
      </c>
    </row>
    <row r="6" spans="1:4" x14ac:dyDescent="0.25">
      <c r="A6" s="11">
        <v>39869</v>
      </c>
      <c r="B6" s="10" t="s">
        <v>4</v>
      </c>
      <c r="C6" s="10" t="s">
        <v>46</v>
      </c>
      <c r="D6" s="10">
        <v>7900</v>
      </c>
    </row>
    <row r="7" spans="1:4" x14ac:dyDescent="0.25">
      <c r="A7" s="11">
        <v>39873</v>
      </c>
      <c r="B7" s="10" t="s">
        <v>6</v>
      </c>
      <c r="C7" s="10" t="s">
        <v>45</v>
      </c>
      <c r="D7" s="10">
        <v>8300</v>
      </c>
    </row>
    <row r="8" spans="1:4" x14ac:dyDescent="0.25">
      <c r="A8" s="11">
        <v>39880</v>
      </c>
      <c r="B8" s="10" t="s">
        <v>4</v>
      </c>
      <c r="C8" s="10" t="s">
        <v>46</v>
      </c>
      <c r="D8" s="10">
        <v>4200</v>
      </c>
    </row>
    <row r="9" spans="1:4" x14ac:dyDescent="0.25">
      <c r="A9" s="11">
        <v>39890</v>
      </c>
      <c r="B9" s="10" t="s">
        <v>5</v>
      </c>
      <c r="C9" s="10" t="s">
        <v>46</v>
      </c>
      <c r="D9" s="10">
        <v>6700</v>
      </c>
    </row>
    <row r="10" spans="1:4" x14ac:dyDescent="0.25">
      <c r="A10" s="11">
        <v>39902</v>
      </c>
      <c r="B10" s="10" t="s">
        <v>3</v>
      </c>
      <c r="C10" s="10" t="s">
        <v>46</v>
      </c>
      <c r="D10" s="10">
        <v>6400</v>
      </c>
    </row>
    <row r="11" spans="1:4" x14ac:dyDescent="0.25">
      <c r="A11" s="11">
        <v>39924</v>
      </c>
      <c r="B11" s="10" t="s">
        <v>5</v>
      </c>
      <c r="C11" s="10" t="s">
        <v>45</v>
      </c>
      <c r="D11" s="10">
        <v>4300</v>
      </c>
    </row>
    <row r="12" spans="1:4" x14ac:dyDescent="0.25">
      <c r="A12" s="11">
        <v>39928</v>
      </c>
      <c r="B12" s="10" t="s">
        <v>4</v>
      </c>
      <c r="C12" s="10" t="s">
        <v>46</v>
      </c>
      <c r="D12" s="10">
        <v>1800</v>
      </c>
    </row>
    <row r="13" spans="1:4" x14ac:dyDescent="0.25">
      <c r="A13" s="11">
        <v>39946</v>
      </c>
      <c r="B13" s="10" t="s">
        <v>5</v>
      </c>
      <c r="C13" s="10" t="s">
        <v>46</v>
      </c>
      <c r="D13" s="10">
        <v>3200</v>
      </c>
    </row>
    <row r="14" spans="1:4" x14ac:dyDescent="0.25">
      <c r="A14" s="11">
        <v>39953</v>
      </c>
      <c r="B14" s="10" t="s">
        <v>5</v>
      </c>
      <c r="C14" s="10" t="s">
        <v>45</v>
      </c>
      <c r="D14" s="10">
        <v>4300</v>
      </c>
    </row>
    <row r="15" spans="1:4" x14ac:dyDescent="0.25">
      <c r="A15" s="11">
        <v>39967</v>
      </c>
      <c r="B15" s="10" t="s">
        <v>5</v>
      </c>
      <c r="C15" s="10" t="s">
        <v>45</v>
      </c>
      <c r="D15" s="10">
        <v>3700</v>
      </c>
    </row>
    <row r="16" spans="1:4" x14ac:dyDescent="0.25">
      <c r="A16" s="11">
        <v>39971</v>
      </c>
      <c r="B16" s="10" t="s">
        <v>6</v>
      </c>
      <c r="C16" s="10" t="s">
        <v>46</v>
      </c>
      <c r="D16" s="10">
        <v>5700</v>
      </c>
    </row>
    <row r="17" spans="1:9" x14ac:dyDescent="0.25">
      <c r="A17" s="11">
        <v>39978</v>
      </c>
      <c r="B17" s="10" t="s">
        <v>4</v>
      </c>
      <c r="C17" s="10" t="s">
        <v>46</v>
      </c>
      <c r="D17" s="10">
        <v>5800</v>
      </c>
    </row>
    <row r="18" spans="1:9" x14ac:dyDescent="0.25">
      <c r="A18" s="11">
        <v>39979</v>
      </c>
      <c r="B18" s="10" t="s">
        <v>5</v>
      </c>
      <c r="C18" s="10" t="s">
        <v>45</v>
      </c>
      <c r="D18" s="10">
        <v>6600</v>
      </c>
    </row>
    <row r="19" spans="1:9" x14ac:dyDescent="0.25">
      <c r="A19" s="11">
        <v>39995</v>
      </c>
      <c r="B19" s="10" t="s">
        <v>5</v>
      </c>
      <c r="C19" s="10" t="s">
        <v>45</v>
      </c>
      <c r="D19" s="10">
        <v>7000</v>
      </c>
    </row>
    <row r="20" spans="1:9" x14ac:dyDescent="0.25">
      <c r="A20" s="11">
        <v>39998</v>
      </c>
      <c r="B20" s="10" t="s">
        <v>6</v>
      </c>
      <c r="C20" s="10" t="s">
        <v>46</v>
      </c>
      <c r="D20" s="10">
        <v>6700</v>
      </c>
    </row>
    <row r="21" spans="1:9" ht="15.75" thickBot="1" x14ac:dyDescent="0.3">
      <c r="A21" s="11">
        <v>40014</v>
      </c>
      <c r="B21" s="10" t="s">
        <v>3</v>
      </c>
      <c r="C21" s="10" t="s">
        <v>46</v>
      </c>
      <c r="D21" s="10">
        <v>1500</v>
      </c>
    </row>
    <row r="22" spans="1:9" x14ac:dyDescent="0.25">
      <c r="A22" s="11">
        <v>40027</v>
      </c>
      <c r="B22" s="10" t="s">
        <v>3</v>
      </c>
      <c r="C22" s="10" t="s">
        <v>45</v>
      </c>
      <c r="D22" s="10">
        <v>4900</v>
      </c>
      <c r="H22" s="21" t="s">
        <v>1</v>
      </c>
      <c r="I22" s="22" t="s">
        <v>2</v>
      </c>
    </row>
    <row r="23" spans="1:9" x14ac:dyDescent="0.25">
      <c r="A23" s="11">
        <v>40031</v>
      </c>
      <c r="B23" s="10" t="s">
        <v>4</v>
      </c>
      <c r="C23" s="10" t="s">
        <v>45</v>
      </c>
      <c r="D23" s="10">
        <v>6400</v>
      </c>
      <c r="H23" s="17" t="s">
        <v>5</v>
      </c>
      <c r="I23" s="18">
        <f>SUMIFS($D$2:$D$32,$B$2:$B$32,H23)</f>
        <v>53800</v>
      </c>
    </row>
    <row r="24" spans="1:9" x14ac:dyDescent="0.25">
      <c r="A24" s="11">
        <v>40037</v>
      </c>
      <c r="B24" s="10" t="s">
        <v>6</v>
      </c>
      <c r="C24" s="10" t="s">
        <v>46</v>
      </c>
      <c r="D24" s="10">
        <v>3700</v>
      </c>
      <c r="H24" s="17" t="s">
        <v>4</v>
      </c>
      <c r="I24" s="18">
        <f>SUMIFS($D$2:$D$32,$B$2:$B$32,H24)</f>
        <v>48800</v>
      </c>
    </row>
    <row r="25" spans="1:9" x14ac:dyDescent="0.25">
      <c r="A25" s="11">
        <v>40062</v>
      </c>
      <c r="B25" s="10" t="s">
        <v>4</v>
      </c>
      <c r="C25" s="10" t="s">
        <v>46</v>
      </c>
      <c r="D25" s="10">
        <v>2300</v>
      </c>
      <c r="H25" s="17" t="s">
        <v>6</v>
      </c>
      <c r="I25" s="18">
        <f t="shared" ref="I25" si="0">SUMIFS($D$2:$D$32,$B$2:$B$32,H25)</f>
        <v>30200</v>
      </c>
    </row>
    <row r="26" spans="1:9" ht="15.75" thickBot="1" x14ac:dyDescent="0.3">
      <c r="A26" s="11">
        <v>40067</v>
      </c>
      <c r="B26" s="10" t="s">
        <v>3</v>
      </c>
      <c r="C26" s="10" t="s">
        <v>46</v>
      </c>
      <c r="D26" s="10">
        <v>6700</v>
      </c>
      <c r="H26" s="19" t="s">
        <v>3</v>
      </c>
      <c r="I26" s="18">
        <f>SUMIFS($D$2:$D$32,$B$2:$B$32,H26)</f>
        <v>22400</v>
      </c>
    </row>
    <row r="27" spans="1:9" x14ac:dyDescent="0.25">
      <c r="A27" s="11">
        <v>40075</v>
      </c>
      <c r="B27" s="10" t="s">
        <v>6</v>
      </c>
      <c r="C27" s="10" t="s">
        <v>45</v>
      </c>
      <c r="D27" s="10">
        <v>5800</v>
      </c>
    </row>
    <row r="28" spans="1:9" x14ac:dyDescent="0.25">
      <c r="A28" s="11">
        <v>40107</v>
      </c>
      <c r="B28" s="10" t="s">
        <v>4</v>
      </c>
      <c r="C28" s="10" t="s">
        <v>46</v>
      </c>
      <c r="D28" s="10">
        <v>6600</v>
      </c>
    </row>
    <row r="29" spans="1:9" x14ac:dyDescent="0.25">
      <c r="A29" s="11">
        <v>40112</v>
      </c>
      <c r="B29" s="10" t="s">
        <v>5</v>
      </c>
      <c r="C29" s="10" t="s">
        <v>46</v>
      </c>
      <c r="D29" s="10">
        <v>7400</v>
      </c>
    </row>
    <row r="30" spans="1:9" x14ac:dyDescent="0.25">
      <c r="A30" s="11">
        <v>40138</v>
      </c>
      <c r="B30" s="10" t="s">
        <v>4</v>
      </c>
      <c r="C30" s="10" t="s">
        <v>45</v>
      </c>
      <c r="D30" s="10">
        <v>5500</v>
      </c>
    </row>
    <row r="31" spans="1:9" x14ac:dyDescent="0.25">
      <c r="A31" s="11">
        <v>40156</v>
      </c>
      <c r="B31" s="10" t="s">
        <v>3</v>
      </c>
      <c r="C31" s="10" t="s">
        <v>45</v>
      </c>
      <c r="D31" s="10">
        <v>2900</v>
      </c>
    </row>
    <row r="32" spans="1:9" x14ac:dyDescent="0.25">
      <c r="A32" s="11">
        <v>40176</v>
      </c>
      <c r="B32" s="10" t="s">
        <v>5</v>
      </c>
      <c r="C32" s="10" t="s">
        <v>45</v>
      </c>
      <c r="D32" s="10">
        <v>3600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4"/>
  <sheetViews>
    <sheetView workbookViewId="0">
      <selection activeCell="L32" sqref="L32"/>
    </sheetView>
  </sheetViews>
  <sheetFormatPr defaultRowHeight="15" x14ac:dyDescent="0.25"/>
  <cols>
    <col min="1" max="2" width="16.140625" customWidth="1"/>
    <col min="3" max="3" width="16.5703125" bestFit="1" customWidth="1"/>
    <col min="4" max="4" width="16.140625" customWidth="1"/>
    <col min="8" max="8" width="16.5703125" bestFit="1" customWidth="1"/>
    <col min="9" max="9" width="14.85546875" bestFit="1" customWidth="1"/>
    <col min="10" max="10" width="11" customWidth="1"/>
  </cols>
  <sheetData>
    <row r="1" spans="1:4" x14ac:dyDescent="0.25">
      <c r="A1" s="20" t="s">
        <v>0</v>
      </c>
      <c r="B1" s="20" t="s">
        <v>1</v>
      </c>
      <c r="C1" s="20" t="s">
        <v>44</v>
      </c>
      <c r="D1" s="20" t="s">
        <v>2</v>
      </c>
    </row>
    <row r="2" spans="1:4" x14ac:dyDescent="0.25">
      <c r="A2" s="11">
        <v>39835</v>
      </c>
      <c r="B2" s="10" t="s">
        <v>5</v>
      </c>
      <c r="C2" s="10" t="s">
        <v>45</v>
      </c>
      <c r="D2" s="10">
        <v>5600</v>
      </c>
    </row>
    <row r="3" spans="1:4" x14ac:dyDescent="0.25">
      <c r="A3" s="11">
        <v>39857</v>
      </c>
      <c r="B3" s="10" t="s">
        <v>4</v>
      </c>
      <c r="C3" s="10" t="s">
        <v>45</v>
      </c>
      <c r="D3" s="10">
        <v>1700</v>
      </c>
    </row>
    <row r="4" spans="1:4" x14ac:dyDescent="0.25">
      <c r="A4" s="11">
        <v>39859</v>
      </c>
      <c r="B4" s="10" t="s">
        <v>4</v>
      </c>
      <c r="C4" s="10" t="s">
        <v>46</v>
      </c>
      <c r="D4" s="10">
        <v>6600</v>
      </c>
    </row>
    <row r="5" spans="1:4" x14ac:dyDescent="0.25">
      <c r="A5" s="11">
        <v>39867</v>
      </c>
      <c r="B5" s="10" t="s">
        <v>5</v>
      </c>
      <c r="C5" s="10" t="s">
        <v>45</v>
      </c>
      <c r="D5" s="10">
        <v>1400</v>
      </c>
    </row>
    <row r="6" spans="1:4" x14ac:dyDescent="0.25">
      <c r="A6" s="11">
        <v>39869</v>
      </c>
      <c r="B6" s="10" t="s">
        <v>4</v>
      </c>
      <c r="C6" s="10" t="s">
        <v>46</v>
      </c>
      <c r="D6" s="10">
        <v>7900</v>
      </c>
    </row>
    <row r="7" spans="1:4" x14ac:dyDescent="0.25">
      <c r="A7" s="11">
        <v>39873</v>
      </c>
      <c r="B7" s="10" t="s">
        <v>6</v>
      </c>
      <c r="C7" s="10" t="s">
        <v>45</v>
      </c>
      <c r="D7" s="10">
        <v>8300</v>
      </c>
    </row>
    <row r="8" spans="1:4" x14ac:dyDescent="0.25">
      <c r="A8" s="11">
        <v>39880</v>
      </c>
      <c r="B8" s="10" t="s">
        <v>4</v>
      </c>
      <c r="C8" s="10" t="s">
        <v>46</v>
      </c>
      <c r="D8" s="10">
        <v>4200</v>
      </c>
    </row>
    <row r="9" spans="1:4" x14ac:dyDescent="0.25">
      <c r="A9" s="11">
        <v>39890</v>
      </c>
      <c r="B9" s="10" t="s">
        <v>5</v>
      </c>
      <c r="C9" s="10" t="s">
        <v>46</v>
      </c>
      <c r="D9" s="10">
        <v>6700</v>
      </c>
    </row>
    <row r="10" spans="1:4" x14ac:dyDescent="0.25">
      <c r="A10" s="11">
        <v>39902</v>
      </c>
      <c r="B10" s="10" t="s">
        <v>3</v>
      </c>
      <c r="C10" s="10" t="s">
        <v>46</v>
      </c>
      <c r="D10" s="10">
        <v>6400</v>
      </c>
    </row>
    <row r="11" spans="1:4" x14ac:dyDescent="0.25">
      <c r="A11" s="11">
        <v>39924</v>
      </c>
      <c r="B11" s="10" t="s">
        <v>5</v>
      </c>
      <c r="C11" s="10" t="s">
        <v>45</v>
      </c>
      <c r="D11" s="10">
        <v>4300</v>
      </c>
    </row>
    <row r="12" spans="1:4" x14ac:dyDescent="0.25">
      <c r="A12" s="11">
        <v>39928</v>
      </c>
      <c r="B12" s="10" t="s">
        <v>4</v>
      </c>
      <c r="C12" s="10" t="s">
        <v>46</v>
      </c>
      <c r="D12" s="10">
        <v>1800</v>
      </c>
    </row>
    <row r="13" spans="1:4" x14ac:dyDescent="0.25">
      <c r="A13" s="11">
        <v>39946</v>
      </c>
      <c r="B13" s="10" t="s">
        <v>5</v>
      </c>
      <c r="C13" s="10" t="s">
        <v>46</v>
      </c>
      <c r="D13" s="10">
        <v>3200</v>
      </c>
    </row>
    <row r="14" spans="1:4" x14ac:dyDescent="0.25">
      <c r="A14" s="11">
        <v>39953</v>
      </c>
      <c r="B14" s="10" t="s">
        <v>5</v>
      </c>
      <c r="C14" s="10" t="s">
        <v>45</v>
      </c>
      <c r="D14" s="10">
        <v>4300</v>
      </c>
    </row>
    <row r="15" spans="1:4" x14ac:dyDescent="0.25">
      <c r="A15" s="11">
        <v>39967</v>
      </c>
      <c r="B15" s="10" t="s">
        <v>5</v>
      </c>
      <c r="C15" s="10" t="s">
        <v>45</v>
      </c>
      <c r="D15" s="10">
        <v>3700</v>
      </c>
    </row>
    <row r="16" spans="1:4" x14ac:dyDescent="0.25">
      <c r="A16" s="11">
        <v>39971</v>
      </c>
      <c r="B16" s="10" t="s">
        <v>6</v>
      </c>
      <c r="C16" s="10" t="s">
        <v>46</v>
      </c>
      <c r="D16" s="10">
        <v>5700</v>
      </c>
    </row>
    <row r="17" spans="1:10" x14ac:dyDescent="0.25">
      <c r="A17" s="11">
        <v>39978</v>
      </c>
      <c r="B17" s="10" t="s">
        <v>4</v>
      </c>
      <c r="C17" s="10" t="s">
        <v>46</v>
      </c>
      <c r="D17" s="10">
        <v>5800</v>
      </c>
    </row>
    <row r="18" spans="1:10" x14ac:dyDescent="0.25">
      <c r="A18" s="11">
        <v>39979</v>
      </c>
      <c r="B18" s="10" t="s">
        <v>5</v>
      </c>
      <c r="C18" s="10" t="s">
        <v>45</v>
      </c>
      <c r="D18" s="10">
        <v>6600</v>
      </c>
    </row>
    <row r="19" spans="1:10" x14ac:dyDescent="0.25">
      <c r="A19" s="11">
        <v>39995</v>
      </c>
      <c r="B19" s="10" t="s">
        <v>5</v>
      </c>
      <c r="C19" s="10" t="s">
        <v>45</v>
      </c>
      <c r="D19" s="10">
        <v>7000</v>
      </c>
    </row>
    <row r="20" spans="1:10" x14ac:dyDescent="0.25">
      <c r="A20" s="11">
        <v>39998</v>
      </c>
      <c r="B20" s="10" t="s">
        <v>6</v>
      </c>
      <c r="C20" s="10" t="s">
        <v>46</v>
      </c>
      <c r="D20" s="10">
        <v>6700</v>
      </c>
    </row>
    <row r="21" spans="1:10" x14ac:dyDescent="0.25">
      <c r="A21" s="11">
        <v>40014</v>
      </c>
      <c r="B21" s="10" t="s">
        <v>3</v>
      </c>
      <c r="C21" s="10" t="s">
        <v>46</v>
      </c>
      <c r="D21" s="10">
        <v>1500</v>
      </c>
    </row>
    <row r="22" spans="1:10" x14ac:dyDescent="0.25">
      <c r="A22" s="11">
        <v>40027</v>
      </c>
      <c r="B22" s="10" t="s">
        <v>3</v>
      </c>
      <c r="C22" s="10" t="s">
        <v>45</v>
      </c>
      <c r="D22" s="10">
        <v>4900</v>
      </c>
    </row>
    <row r="23" spans="1:10" x14ac:dyDescent="0.25">
      <c r="A23" s="11">
        <v>40031</v>
      </c>
      <c r="B23" s="10" t="s">
        <v>4</v>
      </c>
      <c r="C23" s="10" t="s">
        <v>45</v>
      </c>
      <c r="D23" s="10">
        <v>6400</v>
      </c>
    </row>
    <row r="24" spans="1:10" x14ac:dyDescent="0.25">
      <c r="A24" s="11">
        <v>40037</v>
      </c>
      <c r="B24" s="10" t="s">
        <v>6</v>
      </c>
      <c r="C24" s="10" t="s">
        <v>46</v>
      </c>
      <c r="D24" s="10">
        <v>3700</v>
      </c>
    </row>
    <row r="25" spans="1:10" ht="15.75" thickBot="1" x14ac:dyDescent="0.3">
      <c r="A25" s="11">
        <v>40062</v>
      </c>
      <c r="B25" s="10" t="s">
        <v>4</v>
      </c>
      <c r="C25" s="10" t="s">
        <v>46</v>
      </c>
      <c r="D25" s="10">
        <v>2300</v>
      </c>
    </row>
    <row r="26" spans="1:10" x14ac:dyDescent="0.25">
      <c r="A26" s="11">
        <v>40067</v>
      </c>
      <c r="B26" s="10" t="s">
        <v>3</v>
      </c>
      <c r="C26" s="10" t="s">
        <v>46</v>
      </c>
      <c r="D26" s="10">
        <v>6700</v>
      </c>
      <c r="H26" s="21" t="s">
        <v>44</v>
      </c>
      <c r="I26" s="23" t="s">
        <v>1</v>
      </c>
      <c r="J26" s="22" t="s">
        <v>2</v>
      </c>
    </row>
    <row r="27" spans="1:10" x14ac:dyDescent="0.25">
      <c r="A27" s="11">
        <v>40075</v>
      </c>
      <c r="B27" s="10" t="s">
        <v>6</v>
      </c>
      <c r="C27" s="10" t="s">
        <v>45</v>
      </c>
      <c r="D27" s="10">
        <v>5800</v>
      </c>
      <c r="H27" s="17" t="s">
        <v>45</v>
      </c>
      <c r="I27" s="10" t="s">
        <v>5</v>
      </c>
      <c r="J27" s="18">
        <f>SUMIFS($D$2:$D$32,$B$2:$B$32,I27,$C$2:$C$32,H27)</f>
        <v>36500</v>
      </c>
    </row>
    <row r="28" spans="1:10" x14ac:dyDescent="0.25">
      <c r="A28" s="11">
        <v>40107</v>
      </c>
      <c r="B28" s="10" t="s">
        <v>4</v>
      </c>
      <c r="C28" s="10" t="s">
        <v>46</v>
      </c>
      <c r="D28" s="10">
        <v>6600</v>
      </c>
      <c r="H28" s="17" t="s">
        <v>45</v>
      </c>
      <c r="I28" s="10" t="s">
        <v>4</v>
      </c>
      <c r="J28" s="18">
        <f t="shared" ref="J28:J34" si="0">SUMIFS($D$2:$D$32,$B$2:$B$32,I28,$C$2:$C$32,H28)</f>
        <v>13600</v>
      </c>
    </row>
    <row r="29" spans="1:10" x14ac:dyDescent="0.25">
      <c r="A29" s="11">
        <v>40112</v>
      </c>
      <c r="B29" s="10" t="s">
        <v>5</v>
      </c>
      <c r="C29" s="10" t="s">
        <v>46</v>
      </c>
      <c r="D29" s="10">
        <v>7400</v>
      </c>
      <c r="H29" s="17" t="s">
        <v>45</v>
      </c>
      <c r="I29" s="10" t="s">
        <v>6</v>
      </c>
      <c r="J29" s="18">
        <f t="shared" si="0"/>
        <v>14100</v>
      </c>
    </row>
    <row r="30" spans="1:10" x14ac:dyDescent="0.25">
      <c r="A30" s="11">
        <v>40138</v>
      </c>
      <c r="B30" s="10" t="s">
        <v>4</v>
      </c>
      <c r="C30" s="10" t="s">
        <v>45</v>
      </c>
      <c r="D30" s="10">
        <v>5500</v>
      </c>
      <c r="H30" s="17" t="s">
        <v>45</v>
      </c>
      <c r="I30" s="10" t="s">
        <v>3</v>
      </c>
      <c r="J30" s="18">
        <f t="shared" si="0"/>
        <v>7800</v>
      </c>
    </row>
    <row r="31" spans="1:10" x14ac:dyDescent="0.25">
      <c r="A31" s="11">
        <v>40156</v>
      </c>
      <c r="B31" s="10" t="s">
        <v>3</v>
      </c>
      <c r="C31" s="10" t="s">
        <v>45</v>
      </c>
      <c r="D31" s="10">
        <v>2900</v>
      </c>
      <c r="H31" s="17" t="s">
        <v>46</v>
      </c>
      <c r="I31" s="10" t="s">
        <v>5</v>
      </c>
      <c r="J31" s="18">
        <f t="shared" si="0"/>
        <v>17300</v>
      </c>
    </row>
    <row r="32" spans="1:10" x14ac:dyDescent="0.25">
      <c r="A32" s="11">
        <v>40176</v>
      </c>
      <c r="B32" s="10" t="s">
        <v>5</v>
      </c>
      <c r="C32" s="10" t="s">
        <v>45</v>
      </c>
      <c r="D32" s="10">
        <v>3600</v>
      </c>
      <c r="H32" s="17" t="s">
        <v>46</v>
      </c>
      <c r="I32" s="10" t="s">
        <v>4</v>
      </c>
      <c r="J32" s="18">
        <f t="shared" si="0"/>
        <v>35200</v>
      </c>
    </row>
    <row r="33" spans="8:10" x14ac:dyDescent="0.25">
      <c r="H33" s="17" t="s">
        <v>46</v>
      </c>
      <c r="I33" s="10" t="s">
        <v>6</v>
      </c>
      <c r="J33" s="18">
        <f t="shared" si="0"/>
        <v>16100</v>
      </c>
    </row>
    <row r="34" spans="8:10" ht="15.75" thickBot="1" x14ac:dyDescent="0.3">
      <c r="H34" s="19" t="s">
        <v>46</v>
      </c>
      <c r="I34" s="24" t="s">
        <v>3</v>
      </c>
      <c r="J34" s="18">
        <f t="shared" si="0"/>
        <v>14600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5"/>
  <sheetViews>
    <sheetView workbookViewId="0">
      <selection activeCell="G7" sqref="G7"/>
    </sheetView>
  </sheetViews>
  <sheetFormatPr defaultRowHeight="15" x14ac:dyDescent="0.25"/>
  <cols>
    <col min="1" max="1" width="9.85546875" bestFit="1" customWidth="1"/>
    <col min="4" max="4" width="19.5703125" bestFit="1" customWidth="1"/>
  </cols>
  <sheetData>
    <row r="1" spans="1:9" x14ac:dyDescent="0.25">
      <c r="A1" s="25" t="s">
        <v>47</v>
      </c>
      <c r="B1" s="25" t="s">
        <v>48</v>
      </c>
      <c r="C1" s="25" t="s">
        <v>49</v>
      </c>
      <c r="D1" s="25" t="s">
        <v>53</v>
      </c>
    </row>
    <row r="2" spans="1:9" x14ac:dyDescent="0.25">
      <c r="A2" s="10" t="s">
        <v>39</v>
      </c>
      <c r="B2" s="10" t="s">
        <v>104</v>
      </c>
      <c r="C2" s="10"/>
      <c r="D2" s="10" t="s">
        <v>54</v>
      </c>
      <c r="I2" s="52" t="s">
        <v>104</v>
      </c>
    </row>
    <row r="3" spans="1:9" x14ac:dyDescent="0.25">
      <c r="A3" s="10" t="s">
        <v>40</v>
      </c>
      <c r="B3" s="10" t="s">
        <v>105</v>
      </c>
      <c r="C3" s="10"/>
      <c r="D3" s="10" t="s">
        <v>55</v>
      </c>
      <c r="I3" s="52" t="s">
        <v>105</v>
      </c>
    </row>
    <row r="4" spans="1:9" x14ac:dyDescent="0.25">
      <c r="A4" s="10" t="s">
        <v>41</v>
      </c>
      <c r="B4" s="10"/>
      <c r="C4" s="10"/>
      <c r="D4" s="10"/>
    </row>
    <row r="5" spans="1:9" x14ac:dyDescent="0.25">
      <c r="A5" s="10" t="s">
        <v>51</v>
      </c>
      <c r="B5" s="10"/>
      <c r="C5" s="10"/>
      <c r="D5" s="10"/>
    </row>
    <row r="6" spans="1:9" x14ac:dyDescent="0.25">
      <c r="A6" s="10" t="s">
        <v>50</v>
      </c>
      <c r="B6" s="10"/>
      <c r="C6" s="10"/>
      <c r="D6" s="10"/>
    </row>
    <row r="7" spans="1:9" x14ac:dyDescent="0.25">
      <c r="A7" s="10" t="s">
        <v>52</v>
      </c>
      <c r="B7" s="10"/>
      <c r="C7" s="10"/>
      <c r="D7" s="10"/>
    </row>
    <row r="13" spans="1:9" x14ac:dyDescent="0.25">
      <c r="D13" s="25" t="s">
        <v>56</v>
      </c>
    </row>
    <row r="14" spans="1:9" x14ac:dyDescent="0.25">
      <c r="D14" s="10" t="s">
        <v>55</v>
      </c>
    </row>
    <row r="15" spans="1:9" x14ac:dyDescent="0.25">
      <c r="D15" s="10" t="s">
        <v>54</v>
      </c>
    </row>
  </sheetData>
  <dataValidations count="3">
    <dataValidation type="list" allowBlank="1" showInputMessage="1" showErrorMessage="1" sqref="B2:B7" xr:uid="{8409D99A-2834-429E-B6CF-1BABB1987692}">
      <formula1>$I$2:$I$3</formula1>
    </dataValidation>
    <dataValidation type="whole" allowBlank="1" showInputMessage="1" showErrorMessage="1" sqref="C2:C7" xr:uid="{78B66B67-CB87-4671-A643-87457296B231}">
      <formula1>1</formula1>
      <formula2>120</formula2>
    </dataValidation>
    <dataValidation type="list" allowBlank="1" showInputMessage="1" showErrorMessage="1" sqref="D2:D7" xr:uid="{5C3634AF-0BC0-42E7-ACCF-494A14DF478B}">
      <formula1>$D$14:$D$15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view="pageLayout" zoomScaleNormal="100" workbookViewId="0"/>
  </sheetViews>
  <sheetFormatPr defaultRowHeight="15" x14ac:dyDescent="0.25"/>
  <cols>
    <col min="1" max="1" width="9.140625" style="2"/>
    <col min="2" max="2" width="5.7109375" customWidth="1"/>
    <col min="3" max="3" width="36.28515625" customWidth="1"/>
    <col min="4" max="6" width="13" customWidth="1"/>
  </cols>
  <sheetData>
    <row r="1" spans="2:6" s="2" customFormat="1" ht="15.75" thickBot="1" x14ac:dyDescent="0.3"/>
    <row r="2" spans="2:6" x14ac:dyDescent="0.25">
      <c r="B2" s="30" t="s">
        <v>57</v>
      </c>
      <c r="C2" s="31" t="s">
        <v>47</v>
      </c>
      <c r="D2" s="31" t="s">
        <v>58</v>
      </c>
      <c r="E2" s="31" t="s">
        <v>59</v>
      </c>
      <c r="F2" s="32" t="s">
        <v>74</v>
      </c>
    </row>
    <row r="3" spans="2:6" x14ac:dyDescent="0.25">
      <c r="B3" s="17">
        <v>1</v>
      </c>
      <c r="C3" s="10" t="s">
        <v>60</v>
      </c>
      <c r="D3" s="26">
        <v>5000</v>
      </c>
      <c r="E3" s="26">
        <v>500</v>
      </c>
      <c r="F3" s="27">
        <v>5500</v>
      </c>
    </row>
    <row r="4" spans="2:6" x14ac:dyDescent="0.25">
      <c r="B4" s="17">
        <v>2</v>
      </c>
      <c r="C4" s="10" t="s">
        <v>61</v>
      </c>
      <c r="D4" s="26">
        <v>4500</v>
      </c>
      <c r="E4" s="26">
        <v>450</v>
      </c>
      <c r="F4" s="27">
        <v>4950</v>
      </c>
    </row>
    <row r="5" spans="2:6" x14ac:dyDescent="0.25">
      <c r="B5" s="17">
        <v>3</v>
      </c>
      <c r="C5" s="10" t="s">
        <v>62</v>
      </c>
      <c r="D5" s="26">
        <v>3500</v>
      </c>
      <c r="E5" s="26">
        <v>350</v>
      </c>
      <c r="F5" s="27">
        <v>3850</v>
      </c>
    </row>
    <row r="6" spans="2:6" x14ac:dyDescent="0.25">
      <c r="B6" s="17">
        <v>4</v>
      </c>
      <c r="C6" s="10" t="s">
        <v>63</v>
      </c>
      <c r="D6" s="26">
        <v>4700</v>
      </c>
      <c r="E6" s="26">
        <v>470</v>
      </c>
      <c r="F6" s="27">
        <v>5170</v>
      </c>
    </row>
    <row r="7" spans="2:6" x14ac:dyDescent="0.25">
      <c r="B7" s="17">
        <v>5</v>
      </c>
      <c r="C7" s="10" t="s">
        <v>64</v>
      </c>
      <c r="D7" s="26">
        <v>3800</v>
      </c>
      <c r="E7" s="26">
        <v>380</v>
      </c>
      <c r="F7" s="27">
        <v>4180</v>
      </c>
    </row>
    <row r="8" spans="2:6" x14ac:dyDescent="0.25">
      <c r="B8" s="17">
        <v>6</v>
      </c>
      <c r="C8" s="10" t="s">
        <v>65</v>
      </c>
      <c r="D8" s="26">
        <v>3400</v>
      </c>
      <c r="E8" s="26">
        <v>340</v>
      </c>
      <c r="F8" s="27">
        <v>3740</v>
      </c>
    </row>
    <row r="9" spans="2:6" x14ac:dyDescent="0.25">
      <c r="B9" s="17">
        <v>7</v>
      </c>
      <c r="C9" s="10" t="s">
        <v>66</v>
      </c>
      <c r="D9" s="26">
        <v>4500</v>
      </c>
      <c r="E9" s="26">
        <v>450</v>
      </c>
      <c r="F9" s="27">
        <v>4950</v>
      </c>
    </row>
    <row r="10" spans="2:6" x14ac:dyDescent="0.25">
      <c r="B10" s="17">
        <v>8</v>
      </c>
      <c r="C10" s="10" t="s">
        <v>67</v>
      </c>
      <c r="D10" s="26">
        <v>3700</v>
      </c>
      <c r="E10" s="26">
        <v>370</v>
      </c>
      <c r="F10" s="27">
        <v>4070</v>
      </c>
    </row>
    <row r="11" spans="2:6" x14ac:dyDescent="0.25">
      <c r="B11" s="17">
        <v>9</v>
      </c>
      <c r="C11" s="10" t="s">
        <v>68</v>
      </c>
      <c r="D11" s="26">
        <v>2000</v>
      </c>
      <c r="E11" s="26">
        <v>200</v>
      </c>
      <c r="F11" s="27">
        <v>2200</v>
      </c>
    </row>
    <row r="12" spans="2:6" x14ac:dyDescent="0.25">
      <c r="B12" s="17">
        <v>10</v>
      </c>
      <c r="C12" s="10" t="s">
        <v>69</v>
      </c>
      <c r="D12" s="26">
        <v>3100</v>
      </c>
      <c r="E12" s="26">
        <v>310</v>
      </c>
      <c r="F12" s="27">
        <v>3410</v>
      </c>
    </row>
    <row r="13" spans="2:6" x14ac:dyDescent="0.25">
      <c r="B13" s="17">
        <v>11</v>
      </c>
      <c r="C13" s="10" t="s">
        <v>70</v>
      </c>
      <c r="D13" s="26">
        <v>3700</v>
      </c>
      <c r="E13" s="26">
        <v>370</v>
      </c>
      <c r="F13" s="27">
        <v>4070</v>
      </c>
    </row>
    <row r="14" spans="2:6" x14ac:dyDescent="0.25">
      <c r="B14" s="17">
        <v>12</v>
      </c>
      <c r="C14" s="10" t="s">
        <v>71</v>
      </c>
      <c r="D14" s="26">
        <v>1900</v>
      </c>
      <c r="E14" s="26">
        <v>190</v>
      </c>
      <c r="F14" s="27">
        <v>2090</v>
      </c>
    </row>
    <row r="15" spans="2:6" x14ac:dyDescent="0.25">
      <c r="B15" s="17">
        <v>13</v>
      </c>
      <c r="C15" s="10" t="s">
        <v>72</v>
      </c>
      <c r="D15" s="26">
        <v>2700</v>
      </c>
      <c r="E15" s="26">
        <v>270</v>
      </c>
      <c r="F15" s="27">
        <v>2970</v>
      </c>
    </row>
    <row r="16" spans="2:6" ht="15.75" thickBot="1" x14ac:dyDescent="0.3">
      <c r="B16" s="19">
        <v>14</v>
      </c>
      <c r="C16" s="24" t="s">
        <v>73</v>
      </c>
      <c r="D16" s="28">
        <v>4800</v>
      </c>
      <c r="E16" s="28">
        <v>480</v>
      </c>
      <c r="F16" s="29">
        <v>5280</v>
      </c>
    </row>
  </sheetData>
  <pageMargins left="0.78740157480314965" right="0.78740157480314965" top="0.78740157480314965" bottom="0.78740157480314965" header="0.78740157480314965" footer="0.78740157480314965"/>
  <pageSetup paperSize="9" orientation="landscape" r:id="rId1"/>
  <headerFooter>
    <oddHeader>&amp;LЗарплата</oddHeader>
    <oddFooter>&amp;LТекущая дата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1"/>
  <sheetViews>
    <sheetView zoomScaleNormal="100" workbookViewId="0">
      <selection activeCell="A2" sqref="A2:A21"/>
    </sheetView>
  </sheetViews>
  <sheetFormatPr defaultRowHeight="15" x14ac:dyDescent="0.25"/>
  <cols>
    <col min="1" max="1" width="13.28515625" bestFit="1" customWidth="1"/>
  </cols>
  <sheetData>
    <row r="1" spans="1:2" x14ac:dyDescent="0.25">
      <c r="A1" s="2" t="s">
        <v>75</v>
      </c>
      <c r="B1" s="2" t="s">
        <v>76</v>
      </c>
    </row>
    <row r="2" spans="1:2" x14ac:dyDescent="0.25">
      <c r="A2">
        <v>1300</v>
      </c>
      <c r="B2">
        <f>IF(A2&gt;=3000,A2*0.05,0)</f>
        <v>0</v>
      </c>
    </row>
    <row r="3" spans="1:2" x14ac:dyDescent="0.25">
      <c r="A3">
        <v>1600</v>
      </c>
      <c r="B3" s="2">
        <f t="shared" ref="B3:B21" si="0">IF(A3&gt;=3000,A3*0.05,0)</f>
        <v>0</v>
      </c>
    </row>
    <row r="4" spans="1:2" x14ac:dyDescent="0.25">
      <c r="A4">
        <v>4300</v>
      </c>
      <c r="B4" s="2">
        <f t="shared" si="0"/>
        <v>215</v>
      </c>
    </row>
    <row r="5" spans="1:2" x14ac:dyDescent="0.25">
      <c r="A5">
        <v>4900</v>
      </c>
      <c r="B5" s="2">
        <f t="shared" si="0"/>
        <v>245</v>
      </c>
    </row>
    <row r="6" spans="1:2" x14ac:dyDescent="0.25">
      <c r="A6">
        <v>1200</v>
      </c>
      <c r="B6" s="2">
        <f t="shared" si="0"/>
        <v>0</v>
      </c>
    </row>
    <row r="7" spans="1:2" x14ac:dyDescent="0.25">
      <c r="A7">
        <v>3100</v>
      </c>
      <c r="B7" s="2">
        <f t="shared" si="0"/>
        <v>155</v>
      </c>
    </row>
    <row r="8" spans="1:2" x14ac:dyDescent="0.25">
      <c r="A8">
        <v>1700</v>
      </c>
      <c r="B8" s="2">
        <f t="shared" si="0"/>
        <v>0</v>
      </c>
    </row>
    <row r="9" spans="1:2" x14ac:dyDescent="0.25">
      <c r="A9">
        <v>1800</v>
      </c>
      <c r="B9" s="2">
        <f t="shared" si="0"/>
        <v>0</v>
      </c>
    </row>
    <row r="10" spans="1:2" x14ac:dyDescent="0.25">
      <c r="A10">
        <v>4500</v>
      </c>
      <c r="B10" s="2">
        <f t="shared" si="0"/>
        <v>225</v>
      </c>
    </row>
    <row r="11" spans="1:2" x14ac:dyDescent="0.25">
      <c r="A11">
        <v>2600</v>
      </c>
      <c r="B11" s="2">
        <f t="shared" si="0"/>
        <v>0</v>
      </c>
    </row>
    <row r="12" spans="1:2" x14ac:dyDescent="0.25">
      <c r="A12">
        <v>5400</v>
      </c>
      <c r="B12" s="2">
        <f t="shared" si="0"/>
        <v>270</v>
      </c>
    </row>
    <row r="13" spans="1:2" x14ac:dyDescent="0.25">
      <c r="A13">
        <v>3500</v>
      </c>
      <c r="B13" s="2">
        <f t="shared" si="0"/>
        <v>175</v>
      </c>
    </row>
    <row r="14" spans="1:2" x14ac:dyDescent="0.25">
      <c r="A14">
        <v>1500</v>
      </c>
      <c r="B14" s="2">
        <f t="shared" si="0"/>
        <v>0</v>
      </c>
    </row>
    <row r="15" spans="1:2" x14ac:dyDescent="0.25">
      <c r="A15">
        <v>1400</v>
      </c>
      <c r="B15" s="2">
        <f t="shared" si="0"/>
        <v>0</v>
      </c>
    </row>
    <row r="16" spans="1:2" x14ac:dyDescent="0.25">
      <c r="A16">
        <v>2400</v>
      </c>
      <c r="B16" s="2">
        <f t="shared" si="0"/>
        <v>0</v>
      </c>
    </row>
    <row r="17" spans="1:2" x14ac:dyDescent="0.25">
      <c r="A17">
        <v>5600</v>
      </c>
      <c r="B17" s="2">
        <f t="shared" si="0"/>
        <v>280</v>
      </c>
    </row>
    <row r="18" spans="1:2" x14ac:dyDescent="0.25">
      <c r="A18">
        <v>1800</v>
      </c>
      <c r="B18" s="2">
        <f t="shared" si="0"/>
        <v>0</v>
      </c>
    </row>
    <row r="19" spans="1:2" x14ac:dyDescent="0.25">
      <c r="A19">
        <v>1100</v>
      </c>
      <c r="B19" s="2">
        <f t="shared" si="0"/>
        <v>0</v>
      </c>
    </row>
    <row r="20" spans="1:2" x14ac:dyDescent="0.25">
      <c r="A20">
        <v>4400</v>
      </c>
      <c r="B20" s="2">
        <f t="shared" si="0"/>
        <v>220</v>
      </c>
    </row>
    <row r="21" spans="1:2" x14ac:dyDescent="0.25">
      <c r="A21">
        <v>5400</v>
      </c>
      <c r="B21" s="2">
        <f t="shared" si="0"/>
        <v>270</v>
      </c>
    </row>
  </sheetData>
  <conditionalFormatting sqref="A2:A21">
    <cfRule type="cellIs" dxfId="0" priority="1" operator="greaterThan">
      <formula>2999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32" sqref="O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tabSelected="1" workbookViewId="0">
      <selection activeCell="B17" sqref="B17"/>
    </sheetView>
  </sheetViews>
  <sheetFormatPr defaultRowHeight="15" x14ac:dyDescent="0.25"/>
  <cols>
    <col min="1" max="1" width="20" bestFit="1" customWidth="1"/>
    <col min="2" max="2" width="21.7109375" bestFit="1" customWidth="1"/>
    <col min="3" max="3" width="17.85546875" bestFit="1" customWidth="1"/>
    <col min="4" max="4" width="27.5703125" bestFit="1" customWidth="1"/>
  </cols>
  <sheetData>
    <row r="1" spans="1:4" x14ac:dyDescent="0.25">
      <c r="A1" s="2" t="s">
        <v>78</v>
      </c>
      <c r="B1" s="2" t="s">
        <v>79</v>
      </c>
      <c r="C1" s="2" t="s">
        <v>77</v>
      </c>
      <c r="D1" s="2" t="s">
        <v>80</v>
      </c>
    </row>
    <row r="2" spans="1:4" x14ac:dyDescent="0.25">
      <c r="A2" s="33">
        <v>100000</v>
      </c>
      <c r="B2">
        <v>12</v>
      </c>
      <c r="C2" s="54">
        <v>0.15</v>
      </c>
      <c r="D2" s="53">
        <f>PMT(C2/B2,B2,A2,,0)*-1</f>
        <v>9025.8312345156937</v>
      </c>
    </row>
    <row r="3" spans="1:4" x14ac:dyDescent="0.25">
      <c r="A3" s="33">
        <v>100000</v>
      </c>
      <c r="B3" s="2">
        <v>13.529962658763306</v>
      </c>
      <c r="C3" s="54">
        <v>0.15</v>
      </c>
      <c r="D3" s="53">
        <f>PMT(C3/B3,B3,A3,,0)*-1</f>
        <v>8000.0003329804813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workbookViewId="0">
      <selection activeCell="O39" sqref="O39"/>
    </sheetView>
  </sheetViews>
  <sheetFormatPr defaultRowHeight="15" x14ac:dyDescent="0.25"/>
  <cols>
    <col min="3" max="4" width="12.7109375" customWidth="1"/>
  </cols>
  <sheetData>
    <row r="1" spans="1:4" x14ac:dyDescent="0.25">
      <c r="A1" s="2" t="s">
        <v>28</v>
      </c>
    </row>
    <row r="2" spans="1:4" x14ac:dyDescent="0.25">
      <c r="A2">
        <v>30.12</v>
      </c>
    </row>
    <row r="4" spans="1:4" x14ac:dyDescent="0.25">
      <c r="C4" s="2" t="s">
        <v>82</v>
      </c>
      <c r="D4" s="2" t="s">
        <v>83</v>
      </c>
    </row>
    <row r="5" spans="1:4" x14ac:dyDescent="0.25">
      <c r="C5">
        <v>2420</v>
      </c>
      <c r="D5">
        <f t="shared" ref="D5:D16" si="0">C5*Курс</f>
        <v>72890.400000000009</v>
      </c>
    </row>
    <row r="6" spans="1:4" x14ac:dyDescent="0.25">
      <c r="C6">
        <v>1930</v>
      </c>
      <c r="D6" s="2">
        <f t="shared" si="0"/>
        <v>58131.6</v>
      </c>
    </row>
    <row r="7" spans="1:4" x14ac:dyDescent="0.25">
      <c r="C7">
        <v>1490</v>
      </c>
      <c r="D7" s="2">
        <f t="shared" si="0"/>
        <v>44878.8</v>
      </c>
    </row>
    <row r="8" spans="1:4" x14ac:dyDescent="0.25">
      <c r="C8">
        <v>2930</v>
      </c>
      <c r="D8" s="2">
        <f t="shared" si="0"/>
        <v>88251.6</v>
      </c>
    </row>
    <row r="9" spans="1:4" x14ac:dyDescent="0.25">
      <c r="C9">
        <v>3530</v>
      </c>
      <c r="D9" s="2">
        <f t="shared" si="0"/>
        <v>106323.6</v>
      </c>
    </row>
    <row r="10" spans="1:4" x14ac:dyDescent="0.25">
      <c r="C10">
        <v>2600</v>
      </c>
      <c r="D10" s="2">
        <f t="shared" si="0"/>
        <v>78312</v>
      </c>
    </row>
    <row r="11" spans="1:4" x14ac:dyDescent="0.25">
      <c r="C11">
        <v>3030</v>
      </c>
      <c r="D11" s="2">
        <f t="shared" si="0"/>
        <v>91263.6</v>
      </c>
    </row>
    <row r="12" spans="1:4" x14ac:dyDescent="0.25">
      <c r="C12">
        <v>1640</v>
      </c>
      <c r="D12" s="2">
        <f t="shared" si="0"/>
        <v>49396.800000000003</v>
      </c>
    </row>
    <row r="13" spans="1:4" x14ac:dyDescent="0.25">
      <c r="C13">
        <v>3510</v>
      </c>
      <c r="D13" s="2">
        <f t="shared" si="0"/>
        <v>105721.2</v>
      </c>
    </row>
    <row r="14" spans="1:4" x14ac:dyDescent="0.25">
      <c r="C14">
        <v>3750</v>
      </c>
      <c r="D14" s="2">
        <f t="shared" si="0"/>
        <v>112950</v>
      </c>
    </row>
    <row r="15" spans="1:4" x14ac:dyDescent="0.25">
      <c r="C15">
        <v>1320</v>
      </c>
      <c r="D15" s="2">
        <f t="shared" si="0"/>
        <v>39758.400000000001</v>
      </c>
    </row>
    <row r="16" spans="1:4" x14ac:dyDescent="0.25">
      <c r="C16">
        <v>3380</v>
      </c>
      <c r="D16" s="2">
        <f t="shared" si="0"/>
        <v>101805.6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5"/>
  <sheetViews>
    <sheetView workbookViewId="0">
      <selection activeCell="Q33" sqref="Q33"/>
    </sheetView>
  </sheetViews>
  <sheetFormatPr defaultRowHeight="15" x14ac:dyDescent="0.25"/>
  <cols>
    <col min="1" max="1" width="5.42578125" customWidth="1"/>
    <col min="2" max="2" width="30.140625" customWidth="1"/>
    <col min="3" max="5" width="10.85546875" customWidth="1"/>
  </cols>
  <sheetData>
    <row r="1" spans="1:5" x14ac:dyDescent="0.25">
      <c r="A1" s="30" t="s">
        <v>57</v>
      </c>
      <c r="B1" s="31" t="s">
        <v>47</v>
      </c>
      <c r="C1" s="31" t="s">
        <v>58</v>
      </c>
      <c r="D1" s="31" t="s">
        <v>59</v>
      </c>
      <c r="E1" s="32" t="s">
        <v>74</v>
      </c>
    </row>
    <row r="2" spans="1:5" x14ac:dyDescent="0.25">
      <c r="A2" s="17">
        <v>1</v>
      </c>
      <c r="B2" s="10" t="s">
        <v>60</v>
      </c>
      <c r="C2" s="26">
        <v>5000</v>
      </c>
      <c r="D2" s="26">
        <v>500</v>
      </c>
      <c r="E2" s="27">
        <v>5500</v>
      </c>
    </row>
    <row r="3" spans="1:5" x14ac:dyDescent="0.25">
      <c r="A3" s="17">
        <v>2</v>
      </c>
      <c r="B3" s="10" t="s">
        <v>61</v>
      </c>
      <c r="C3" s="26">
        <v>4500</v>
      </c>
      <c r="D3" s="26">
        <v>450</v>
      </c>
      <c r="E3" s="27">
        <v>4950</v>
      </c>
    </row>
    <row r="4" spans="1:5" x14ac:dyDescent="0.25">
      <c r="A4" s="17">
        <v>3</v>
      </c>
      <c r="B4" s="10" t="s">
        <v>62</v>
      </c>
      <c r="C4" s="26">
        <v>3500</v>
      </c>
      <c r="D4" s="26">
        <v>350</v>
      </c>
      <c r="E4" s="27">
        <v>3850</v>
      </c>
    </row>
    <row r="5" spans="1:5" x14ac:dyDescent="0.25">
      <c r="A5" s="17">
        <v>4</v>
      </c>
      <c r="B5" s="10" t="s">
        <v>63</v>
      </c>
      <c r="C5" s="26">
        <v>4700</v>
      </c>
      <c r="D5" s="26">
        <v>470</v>
      </c>
      <c r="E5" s="27">
        <v>5170</v>
      </c>
    </row>
    <row r="6" spans="1:5" x14ac:dyDescent="0.25">
      <c r="A6" s="17">
        <v>5</v>
      </c>
      <c r="B6" s="10" t="s">
        <v>64</v>
      </c>
      <c r="C6" s="26">
        <v>3800</v>
      </c>
      <c r="D6" s="26">
        <v>380</v>
      </c>
      <c r="E6" s="27">
        <v>4180</v>
      </c>
    </row>
    <row r="7" spans="1:5" x14ac:dyDescent="0.25">
      <c r="A7" s="17">
        <v>6</v>
      </c>
      <c r="B7" s="10" t="s">
        <v>65</v>
      </c>
      <c r="C7" s="26">
        <v>3400</v>
      </c>
      <c r="D7" s="26">
        <v>340</v>
      </c>
      <c r="E7" s="27">
        <v>3740</v>
      </c>
    </row>
    <row r="8" spans="1:5" x14ac:dyDescent="0.25">
      <c r="A8" s="17">
        <v>7</v>
      </c>
      <c r="B8" s="10" t="s">
        <v>66</v>
      </c>
      <c r="C8" s="26">
        <v>4500</v>
      </c>
      <c r="D8" s="26">
        <v>450</v>
      </c>
      <c r="E8" s="27">
        <v>4950</v>
      </c>
    </row>
    <row r="9" spans="1:5" x14ac:dyDescent="0.25">
      <c r="A9" s="17">
        <v>8</v>
      </c>
      <c r="B9" s="10" t="s">
        <v>67</v>
      </c>
      <c r="C9" s="26">
        <v>3700</v>
      </c>
      <c r="D9" s="26">
        <v>370</v>
      </c>
      <c r="E9" s="27">
        <v>4070</v>
      </c>
    </row>
    <row r="10" spans="1:5" x14ac:dyDescent="0.25">
      <c r="A10" s="17">
        <v>9</v>
      </c>
      <c r="B10" s="10" t="s">
        <v>68</v>
      </c>
      <c r="C10" s="26">
        <v>2000</v>
      </c>
      <c r="D10" s="26">
        <v>200</v>
      </c>
      <c r="E10" s="27">
        <v>2200</v>
      </c>
    </row>
    <row r="11" spans="1:5" x14ac:dyDescent="0.25">
      <c r="A11" s="17">
        <v>10</v>
      </c>
      <c r="B11" s="10" t="s">
        <v>69</v>
      </c>
      <c r="C11" s="26">
        <v>3100</v>
      </c>
      <c r="D11" s="26">
        <v>310</v>
      </c>
      <c r="E11" s="27">
        <v>3410</v>
      </c>
    </row>
    <row r="12" spans="1:5" x14ac:dyDescent="0.25">
      <c r="A12" s="17">
        <v>11</v>
      </c>
      <c r="B12" s="10" t="s">
        <v>70</v>
      </c>
      <c r="C12" s="26">
        <v>3700</v>
      </c>
      <c r="D12" s="26">
        <v>370</v>
      </c>
      <c r="E12" s="27">
        <v>4070</v>
      </c>
    </row>
    <row r="13" spans="1:5" x14ac:dyDescent="0.25">
      <c r="A13" s="17">
        <v>12</v>
      </c>
      <c r="B13" s="10" t="s">
        <v>71</v>
      </c>
      <c r="C13" s="26">
        <v>1900</v>
      </c>
      <c r="D13" s="26">
        <v>190</v>
      </c>
      <c r="E13" s="27">
        <v>2090</v>
      </c>
    </row>
    <row r="14" spans="1:5" x14ac:dyDescent="0.25">
      <c r="A14" s="17">
        <v>13</v>
      </c>
      <c r="B14" s="10" t="s">
        <v>72</v>
      </c>
      <c r="C14" s="26">
        <v>2700</v>
      </c>
      <c r="D14" s="26">
        <v>270</v>
      </c>
      <c r="E14" s="27">
        <v>2970</v>
      </c>
    </row>
    <row r="15" spans="1:5" ht="15.75" thickBot="1" x14ac:dyDescent="0.3">
      <c r="A15" s="19">
        <v>14</v>
      </c>
      <c r="B15" s="24" t="s">
        <v>73</v>
      </c>
      <c r="C15" s="28">
        <v>4800</v>
      </c>
      <c r="D15" s="28">
        <v>480</v>
      </c>
      <c r="E15" s="29">
        <v>5280</v>
      </c>
    </row>
  </sheetData>
  <sheetProtection sheet="1" objects="1" scenarios="1"/>
  <protectedRanges>
    <protectedRange sqref="C2:D15" name="Диапазон1"/>
  </protectedRange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1"/>
  <sheetViews>
    <sheetView workbookViewId="0">
      <selection activeCell="S21" sqref="S21"/>
    </sheetView>
  </sheetViews>
  <sheetFormatPr defaultRowHeight="15" x14ac:dyDescent="0.25"/>
  <cols>
    <col min="1" max="1" width="10.42578125" bestFit="1" customWidth="1"/>
    <col min="6" max="6" width="10.42578125" bestFit="1" customWidth="1"/>
  </cols>
  <sheetData>
    <row r="1" spans="1:10" ht="15.75" x14ac:dyDescent="0.25">
      <c r="A1" s="34" t="s">
        <v>92</v>
      </c>
      <c r="F1" s="34" t="s">
        <v>96</v>
      </c>
    </row>
    <row r="2" spans="1:10" x14ac:dyDescent="0.25">
      <c r="A2" s="10"/>
      <c r="B2" s="10" t="s">
        <v>89</v>
      </c>
      <c r="C2" s="10" t="s">
        <v>90</v>
      </c>
      <c r="D2" s="10" t="s">
        <v>91</v>
      </c>
      <c r="F2" s="10"/>
      <c r="G2" s="10" t="s">
        <v>89</v>
      </c>
      <c r="H2" s="10" t="s">
        <v>90</v>
      </c>
      <c r="I2" s="10" t="s">
        <v>91</v>
      </c>
    </row>
    <row r="3" spans="1:10" x14ac:dyDescent="0.25">
      <c r="A3" s="10" t="s">
        <v>84</v>
      </c>
      <c r="B3" s="10">
        <v>16</v>
      </c>
      <c r="C3" s="10">
        <v>12</v>
      </c>
      <c r="D3" s="10">
        <v>17</v>
      </c>
      <c r="F3" s="10" t="s">
        <v>84</v>
      </c>
      <c r="G3" s="10">
        <v>65</v>
      </c>
      <c r="H3" s="10">
        <v>64</v>
      </c>
      <c r="I3" s="10">
        <v>68</v>
      </c>
    </row>
    <row r="4" spans="1:10" x14ac:dyDescent="0.25">
      <c r="A4" s="10" t="s">
        <v>85</v>
      </c>
      <c r="B4" s="10">
        <v>16</v>
      </c>
      <c r="C4" s="10">
        <v>16</v>
      </c>
      <c r="D4" s="10">
        <v>10</v>
      </c>
      <c r="F4" s="10" t="s">
        <v>85</v>
      </c>
      <c r="G4" s="10">
        <v>56</v>
      </c>
      <c r="H4" s="10">
        <v>71</v>
      </c>
      <c r="I4" s="10">
        <v>56</v>
      </c>
    </row>
    <row r="5" spans="1:10" x14ac:dyDescent="0.25">
      <c r="A5" s="10" t="s">
        <v>86</v>
      </c>
      <c r="B5" s="10">
        <v>17</v>
      </c>
      <c r="C5" s="10">
        <v>14</v>
      </c>
      <c r="D5" s="10">
        <v>10</v>
      </c>
      <c r="F5" s="10" t="s">
        <v>86</v>
      </c>
      <c r="G5" s="10">
        <v>64</v>
      </c>
      <c r="H5" s="10">
        <v>54</v>
      </c>
      <c r="I5" s="10">
        <v>59</v>
      </c>
    </row>
    <row r="6" spans="1:10" x14ac:dyDescent="0.25">
      <c r="A6" s="10" t="s">
        <v>87</v>
      </c>
      <c r="B6" s="10">
        <v>20</v>
      </c>
      <c r="C6" s="10">
        <v>10</v>
      </c>
      <c r="D6" s="10">
        <v>15</v>
      </c>
      <c r="F6" s="10" t="s">
        <v>87</v>
      </c>
      <c r="G6" s="10">
        <v>57</v>
      </c>
      <c r="H6" s="10">
        <v>59</v>
      </c>
      <c r="I6" s="10">
        <v>58</v>
      </c>
    </row>
    <row r="7" spans="1:10" x14ac:dyDescent="0.25">
      <c r="A7" s="10" t="s">
        <v>88</v>
      </c>
      <c r="B7" s="10">
        <v>13</v>
      </c>
      <c r="C7" s="10">
        <v>17</v>
      </c>
      <c r="D7" s="10">
        <v>19</v>
      </c>
      <c r="F7" s="10" t="s">
        <v>88</v>
      </c>
      <c r="G7" s="10">
        <v>52</v>
      </c>
      <c r="H7" s="10">
        <v>61</v>
      </c>
      <c r="I7" s="10">
        <v>73</v>
      </c>
    </row>
    <row r="9" spans="1:10" ht="15.75" x14ac:dyDescent="0.25">
      <c r="A9" s="34" t="s">
        <v>93</v>
      </c>
      <c r="B9" s="2"/>
      <c r="C9" s="2"/>
      <c r="D9" s="2"/>
      <c r="F9" s="42"/>
      <c r="G9" s="42"/>
      <c r="H9" s="42"/>
      <c r="I9" s="42"/>
      <c r="J9" s="42"/>
    </row>
    <row r="10" spans="1:10" x14ac:dyDescent="0.25">
      <c r="A10" s="10"/>
      <c r="B10" s="10" t="s">
        <v>89</v>
      </c>
      <c r="C10" s="10" t="s">
        <v>90</v>
      </c>
      <c r="D10" s="10" t="s">
        <v>91</v>
      </c>
      <c r="F10" s="42"/>
      <c r="G10" s="42"/>
      <c r="H10" s="42"/>
      <c r="I10" s="42"/>
      <c r="J10" s="42"/>
    </row>
    <row r="11" spans="1:10" x14ac:dyDescent="0.25">
      <c r="A11" s="10" t="s">
        <v>84</v>
      </c>
      <c r="B11" s="10">
        <v>13</v>
      </c>
      <c r="C11" s="10">
        <v>15</v>
      </c>
      <c r="D11" s="10">
        <v>20</v>
      </c>
      <c r="F11" s="42"/>
      <c r="G11" s="42"/>
      <c r="H11" s="42"/>
      <c r="I11" s="42"/>
      <c r="J11" s="42"/>
    </row>
    <row r="12" spans="1:10" x14ac:dyDescent="0.25">
      <c r="A12" s="10" t="s">
        <v>85</v>
      </c>
      <c r="B12" s="10">
        <v>17</v>
      </c>
      <c r="C12" s="10">
        <v>20</v>
      </c>
      <c r="D12" s="10">
        <v>15</v>
      </c>
      <c r="F12" s="42"/>
      <c r="G12" s="42"/>
      <c r="H12" s="42"/>
      <c r="I12" s="42"/>
      <c r="J12" s="42"/>
    </row>
    <row r="13" spans="1:10" x14ac:dyDescent="0.25">
      <c r="A13" s="10" t="s">
        <v>86</v>
      </c>
      <c r="B13" s="10">
        <v>14</v>
      </c>
      <c r="C13" s="10">
        <v>11</v>
      </c>
      <c r="D13" s="10">
        <v>16</v>
      </c>
      <c r="F13" s="42"/>
      <c r="G13" s="42"/>
      <c r="H13" s="42"/>
      <c r="I13" s="42"/>
      <c r="J13" s="42"/>
    </row>
    <row r="14" spans="1:10" x14ac:dyDescent="0.25">
      <c r="A14" s="10" t="s">
        <v>87</v>
      </c>
      <c r="B14" s="10">
        <v>10</v>
      </c>
      <c r="C14" s="10">
        <v>16</v>
      </c>
      <c r="D14" s="10">
        <v>11</v>
      </c>
      <c r="F14" s="42"/>
      <c r="G14" s="42"/>
      <c r="H14" s="42"/>
      <c r="I14" s="42"/>
      <c r="J14" s="42"/>
    </row>
    <row r="15" spans="1:10" x14ac:dyDescent="0.25">
      <c r="A15" s="10" t="s">
        <v>88</v>
      </c>
      <c r="B15" s="10">
        <v>17</v>
      </c>
      <c r="C15" s="10">
        <v>13</v>
      </c>
      <c r="D15" s="10">
        <v>16</v>
      </c>
      <c r="F15" s="42"/>
      <c r="G15" s="42"/>
      <c r="H15" s="42"/>
      <c r="I15" s="42"/>
      <c r="J15" s="42"/>
    </row>
    <row r="16" spans="1:10" x14ac:dyDescent="0.25">
      <c r="F16" s="42"/>
      <c r="G16" s="42"/>
      <c r="H16" s="42"/>
      <c r="I16" s="42"/>
      <c r="J16" s="42"/>
    </row>
    <row r="17" spans="1:4" ht="15.75" x14ac:dyDescent="0.25">
      <c r="A17" s="34" t="s">
        <v>94</v>
      </c>
      <c r="B17" s="2"/>
      <c r="C17" s="2"/>
      <c r="D17" s="2"/>
    </row>
    <row r="18" spans="1:4" x14ac:dyDescent="0.25">
      <c r="A18" s="10"/>
      <c r="B18" s="10" t="s">
        <v>89</v>
      </c>
      <c r="C18" s="10" t="s">
        <v>90</v>
      </c>
      <c r="D18" s="10" t="s">
        <v>91</v>
      </c>
    </row>
    <row r="19" spans="1:4" x14ac:dyDescent="0.25">
      <c r="A19" s="10" t="s">
        <v>84</v>
      </c>
      <c r="B19" s="10">
        <v>20</v>
      </c>
      <c r="C19" s="10">
        <v>20</v>
      </c>
      <c r="D19" s="10">
        <v>12</v>
      </c>
    </row>
    <row r="20" spans="1:4" x14ac:dyDescent="0.25">
      <c r="A20" s="10" t="s">
        <v>85</v>
      </c>
      <c r="B20" s="10">
        <v>13</v>
      </c>
      <c r="C20" s="10">
        <v>18</v>
      </c>
      <c r="D20" s="10">
        <v>17</v>
      </c>
    </row>
    <row r="21" spans="1:4" x14ac:dyDescent="0.25">
      <c r="A21" s="10" t="s">
        <v>86</v>
      </c>
      <c r="B21" s="10">
        <v>18</v>
      </c>
      <c r="C21" s="10">
        <v>13</v>
      </c>
      <c r="D21" s="10">
        <v>17</v>
      </c>
    </row>
    <row r="22" spans="1:4" x14ac:dyDescent="0.25">
      <c r="A22" s="10" t="s">
        <v>87</v>
      </c>
      <c r="B22" s="10">
        <v>13</v>
      </c>
      <c r="C22" s="10">
        <v>20</v>
      </c>
      <c r="D22" s="10">
        <v>16</v>
      </c>
    </row>
    <row r="23" spans="1:4" x14ac:dyDescent="0.25">
      <c r="A23" s="10" t="s">
        <v>88</v>
      </c>
      <c r="B23" s="10">
        <v>12</v>
      </c>
      <c r="C23" s="10">
        <v>17</v>
      </c>
      <c r="D23" s="10">
        <v>18</v>
      </c>
    </row>
    <row r="25" spans="1:4" ht="15.75" x14ac:dyDescent="0.25">
      <c r="A25" s="34" t="s">
        <v>95</v>
      </c>
    </row>
    <row r="26" spans="1:4" x14ac:dyDescent="0.25">
      <c r="A26" s="10"/>
      <c r="B26" s="10" t="s">
        <v>89</v>
      </c>
      <c r="C26" s="10" t="s">
        <v>90</v>
      </c>
      <c r="D26" s="10" t="s">
        <v>91</v>
      </c>
    </row>
    <row r="27" spans="1:4" x14ac:dyDescent="0.25">
      <c r="A27" s="10" t="s">
        <v>84</v>
      </c>
      <c r="B27" s="10">
        <v>16</v>
      </c>
      <c r="C27" s="10">
        <v>17</v>
      </c>
      <c r="D27" s="10">
        <v>19</v>
      </c>
    </row>
    <row r="28" spans="1:4" x14ac:dyDescent="0.25">
      <c r="A28" s="10" t="s">
        <v>85</v>
      </c>
      <c r="B28" s="10">
        <v>10</v>
      </c>
      <c r="C28" s="10">
        <v>17</v>
      </c>
      <c r="D28" s="10">
        <v>14</v>
      </c>
    </row>
    <row r="29" spans="1:4" x14ac:dyDescent="0.25">
      <c r="A29" s="10" t="s">
        <v>86</v>
      </c>
      <c r="B29" s="10">
        <v>15</v>
      </c>
      <c r="C29" s="10">
        <v>16</v>
      </c>
      <c r="D29" s="10">
        <v>16</v>
      </c>
    </row>
    <row r="30" spans="1:4" x14ac:dyDescent="0.25">
      <c r="A30" s="10" t="s">
        <v>87</v>
      </c>
      <c r="B30" s="10">
        <v>14</v>
      </c>
      <c r="C30" s="10">
        <v>13</v>
      </c>
      <c r="D30" s="10">
        <v>16</v>
      </c>
    </row>
    <row r="31" spans="1:4" x14ac:dyDescent="0.25">
      <c r="A31" s="10" t="s">
        <v>88</v>
      </c>
      <c r="B31" s="10">
        <v>10</v>
      </c>
      <c r="C31" s="10">
        <v>14</v>
      </c>
      <c r="D31" s="10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8" sqref="B18"/>
    </sheetView>
  </sheetViews>
  <sheetFormatPr defaultRowHeight="15" x14ac:dyDescent="0.25"/>
  <cols>
    <col min="1" max="2" width="21.5703125" customWidth="1"/>
  </cols>
  <sheetData>
    <row r="1" spans="1:2" ht="15.75" x14ac:dyDescent="0.25">
      <c r="A1" s="5" t="s">
        <v>24</v>
      </c>
    </row>
    <row r="2" spans="1:2" x14ac:dyDescent="0.25">
      <c r="A2" s="6" t="s">
        <v>9</v>
      </c>
      <c r="B2" s="7" t="s">
        <v>10</v>
      </c>
    </row>
    <row r="3" spans="1:2" x14ac:dyDescent="0.25">
      <c r="A3" s="8" t="s">
        <v>11</v>
      </c>
      <c r="B3" s="9">
        <v>10</v>
      </c>
    </row>
    <row r="4" spans="1:2" x14ac:dyDescent="0.25">
      <c r="A4" s="8" t="s">
        <v>12</v>
      </c>
      <c r="B4" s="9">
        <v>12</v>
      </c>
    </row>
    <row r="5" spans="1:2" x14ac:dyDescent="0.25">
      <c r="A5" s="8" t="s">
        <v>13</v>
      </c>
      <c r="B5" s="9">
        <v>14</v>
      </c>
    </row>
    <row r="6" spans="1:2" x14ac:dyDescent="0.25">
      <c r="A6" s="8" t="s">
        <v>14</v>
      </c>
      <c r="B6" s="9" t="s">
        <v>23</v>
      </c>
    </row>
    <row r="7" spans="1:2" x14ac:dyDescent="0.25">
      <c r="A7" s="8" t="s">
        <v>15</v>
      </c>
      <c r="B7" s="9">
        <v>15</v>
      </c>
    </row>
    <row r="8" spans="1:2" x14ac:dyDescent="0.25">
      <c r="A8" s="8" t="s">
        <v>16</v>
      </c>
      <c r="B8" s="9">
        <v>18</v>
      </c>
    </row>
    <row r="9" spans="1:2" x14ac:dyDescent="0.25">
      <c r="A9" s="8" t="s">
        <v>17</v>
      </c>
      <c r="B9" s="9">
        <v>20</v>
      </c>
    </row>
    <row r="10" spans="1:2" x14ac:dyDescent="0.25">
      <c r="A10" s="8" t="s">
        <v>18</v>
      </c>
      <c r="B10" s="9" t="s">
        <v>25</v>
      </c>
    </row>
    <row r="11" spans="1:2" x14ac:dyDescent="0.25">
      <c r="A11" s="8" t="s">
        <v>19</v>
      </c>
      <c r="B11" s="9">
        <v>25</v>
      </c>
    </row>
    <row r="12" spans="1:2" x14ac:dyDescent="0.25">
      <c r="A12" s="8" t="s">
        <v>20</v>
      </c>
      <c r="B12" s="9">
        <v>27</v>
      </c>
    </row>
    <row r="13" spans="1:2" x14ac:dyDescent="0.25">
      <c r="A13" s="8" t="s">
        <v>21</v>
      </c>
      <c r="B13" s="9">
        <v>24</v>
      </c>
    </row>
    <row r="14" spans="1:2" x14ac:dyDescent="0.25">
      <c r="A14" s="8" t="s">
        <v>22</v>
      </c>
      <c r="B14" s="9">
        <v>25</v>
      </c>
    </row>
    <row r="17" spans="1:2" x14ac:dyDescent="0.25">
      <c r="A17" s="3" t="s">
        <v>26</v>
      </c>
      <c r="B17" s="3">
        <f>SUM(B3:B14)</f>
        <v>190</v>
      </c>
    </row>
    <row r="18" spans="1:2" x14ac:dyDescent="0.25">
      <c r="A18" s="4" t="s">
        <v>27</v>
      </c>
      <c r="B18" s="3">
        <f>SUM(B3:B14)/COUNTA(B3:B14)</f>
        <v>15.833333333333334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Q21" sqref="Q21"/>
    </sheetView>
  </sheetViews>
  <sheetFormatPr defaultRowHeight="15" x14ac:dyDescent="0.25"/>
  <sheetData>
    <row r="1" spans="1:1" x14ac:dyDescent="0.25">
      <c r="A1" s="2" t="s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E27" sqref="E27:H38"/>
    </sheetView>
  </sheetViews>
  <sheetFormatPr defaultRowHeight="15" x14ac:dyDescent="0.25"/>
  <cols>
    <col min="1" max="1" width="10.140625" bestFit="1" customWidth="1"/>
    <col min="2" max="2" width="13.42578125" bestFit="1" customWidth="1"/>
    <col min="4" max="4" width="10.140625" bestFit="1" customWidth="1"/>
    <col min="5" max="5" width="13.42578125" bestFit="1" customWidth="1"/>
    <col min="6" max="6" width="9.140625" customWidth="1"/>
  </cols>
  <sheetData>
    <row r="1" spans="1:2" x14ac:dyDescent="0.25">
      <c r="A1" s="10" t="s">
        <v>0</v>
      </c>
      <c r="B1" s="10" t="s">
        <v>28</v>
      </c>
    </row>
    <row r="2" spans="1:2" x14ac:dyDescent="0.25">
      <c r="A2" s="11">
        <v>40179</v>
      </c>
      <c r="B2" s="10">
        <v>30.185099999999998</v>
      </c>
    </row>
    <row r="3" spans="1:2" x14ac:dyDescent="0.25">
      <c r="A3" s="11">
        <v>40190</v>
      </c>
      <c r="B3" s="10">
        <v>29.4283</v>
      </c>
    </row>
    <row r="4" spans="1:2" x14ac:dyDescent="0.25">
      <c r="A4" s="11">
        <v>40191</v>
      </c>
      <c r="B4" s="10">
        <v>29.377400000000002</v>
      </c>
    </row>
    <row r="5" spans="1:2" x14ac:dyDescent="0.25">
      <c r="A5" s="11">
        <v>40192</v>
      </c>
      <c r="B5" s="10">
        <v>29.640899999999998</v>
      </c>
    </row>
    <row r="6" spans="1:2" x14ac:dyDescent="0.25">
      <c r="A6" s="11">
        <v>40193</v>
      </c>
      <c r="B6" s="10">
        <v>29.4299</v>
      </c>
    </row>
    <row r="7" spans="1:2" x14ac:dyDescent="0.25">
      <c r="A7" s="11">
        <v>40194</v>
      </c>
      <c r="B7" s="10">
        <v>29.560300000000002</v>
      </c>
    </row>
    <row r="8" spans="1:2" x14ac:dyDescent="0.25">
      <c r="A8" s="11">
        <v>40197</v>
      </c>
      <c r="B8" s="10">
        <v>29.596299999999999</v>
      </c>
    </row>
    <row r="9" spans="1:2" x14ac:dyDescent="0.25">
      <c r="A9" s="11">
        <v>40198</v>
      </c>
      <c r="B9" s="10">
        <v>29.5184</v>
      </c>
    </row>
    <row r="10" spans="1:2" x14ac:dyDescent="0.25">
      <c r="A10" s="11">
        <v>40199</v>
      </c>
      <c r="B10" s="10">
        <v>29.694099999999999</v>
      </c>
    </row>
    <row r="11" spans="1:2" x14ac:dyDescent="0.25">
      <c r="A11" s="11">
        <v>40200</v>
      </c>
      <c r="B11" s="10">
        <v>29.7486</v>
      </c>
    </row>
    <row r="12" spans="1:2" x14ac:dyDescent="0.25">
      <c r="A12" s="11">
        <v>40201</v>
      </c>
      <c r="B12" s="10">
        <v>29.745799999999999</v>
      </c>
    </row>
    <row r="13" spans="1:2" x14ac:dyDescent="0.25">
      <c r="A13" s="11">
        <v>40204</v>
      </c>
      <c r="B13" s="10">
        <v>30.0946</v>
      </c>
    </row>
    <row r="14" spans="1:2" x14ac:dyDescent="0.25">
      <c r="A14" s="11">
        <v>40205</v>
      </c>
      <c r="B14" s="10">
        <v>30.313600000000001</v>
      </c>
    </row>
    <row r="15" spans="1:2" x14ac:dyDescent="0.25">
      <c r="A15" s="11">
        <v>40206</v>
      </c>
      <c r="B15" s="10">
        <v>30.292100000000001</v>
      </c>
    </row>
    <row r="16" spans="1:2" x14ac:dyDescent="0.25">
      <c r="A16" s="11">
        <v>40207</v>
      </c>
      <c r="B16" s="10">
        <v>30.363099999999999</v>
      </c>
    </row>
    <row r="17" spans="1:5" x14ac:dyDescent="0.25">
      <c r="A17" s="11">
        <v>40208</v>
      </c>
      <c r="B17" s="10">
        <v>30.4312</v>
      </c>
    </row>
    <row r="19" spans="1:5" x14ac:dyDescent="0.25">
      <c r="D19" s="10" t="s">
        <v>0</v>
      </c>
      <c r="E19" s="10" t="s">
        <v>28</v>
      </c>
    </row>
    <row r="20" spans="1:5" x14ac:dyDescent="0.25">
      <c r="D20" s="11">
        <v>40192</v>
      </c>
      <c r="E20" s="10">
        <f>VLOOKUP(D20,A2:B17,2,TRUE)</f>
        <v>29.640899999999998</v>
      </c>
    </row>
    <row r="21" spans="1:5" x14ac:dyDescent="0.25">
      <c r="D21" s="11">
        <v>40194</v>
      </c>
      <c r="E21" s="10">
        <f>VLOOKUP(D21,A2:B17,2,TRUE)</f>
        <v>29.560300000000002</v>
      </c>
    </row>
    <row r="22" spans="1:5" x14ac:dyDescent="0.25">
      <c r="D22" s="11">
        <v>40196</v>
      </c>
      <c r="E22" s="10">
        <f>VLOOKUP(D22,A2:B17,2,TRUE)</f>
        <v>29.560300000000002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L7" sqref="L7"/>
    </sheetView>
  </sheetViews>
  <sheetFormatPr defaultRowHeight="15" x14ac:dyDescent="0.25"/>
  <cols>
    <col min="4" max="4" width="17.28515625" bestFit="1" customWidth="1"/>
    <col min="5" max="5" width="22.140625" bestFit="1" customWidth="1"/>
    <col min="6" max="6" width="25" bestFit="1" customWidth="1"/>
  </cols>
  <sheetData>
    <row r="1" spans="1:7" x14ac:dyDescent="0.25">
      <c r="A1" s="38" t="s">
        <v>1</v>
      </c>
      <c r="B1" s="38" t="s">
        <v>29</v>
      </c>
    </row>
    <row r="2" spans="1:7" x14ac:dyDescent="0.25">
      <c r="A2" s="37" t="s">
        <v>33</v>
      </c>
      <c r="B2" s="37">
        <v>73</v>
      </c>
      <c r="D2" s="2"/>
      <c r="E2" s="2"/>
      <c r="F2" s="2"/>
      <c r="G2" s="2"/>
    </row>
    <row r="3" spans="1:7" x14ac:dyDescent="0.25">
      <c r="A3" s="37" t="s">
        <v>32</v>
      </c>
      <c r="B3" s="37">
        <v>56</v>
      </c>
      <c r="D3" s="2"/>
      <c r="E3" s="2"/>
      <c r="F3" s="2"/>
      <c r="G3" s="2"/>
    </row>
    <row r="4" spans="1:7" x14ac:dyDescent="0.25">
      <c r="A4" s="37" t="s">
        <v>33</v>
      </c>
      <c r="B4" s="37">
        <v>60</v>
      </c>
      <c r="D4" s="39" t="s">
        <v>98</v>
      </c>
      <c r="E4" s="2" t="s">
        <v>99</v>
      </c>
      <c r="F4" s="2" t="s">
        <v>101</v>
      </c>
      <c r="G4" s="39"/>
    </row>
    <row r="5" spans="1:7" x14ac:dyDescent="0.25">
      <c r="A5" s="37" t="s">
        <v>31</v>
      </c>
      <c r="B5" s="37">
        <v>26</v>
      </c>
      <c r="D5" s="40" t="s">
        <v>30</v>
      </c>
      <c r="E5" s="41">
        <v>307</v>
      </c>
      <c r="F5" s="41">
        <v>43.857142857142854</v>
      </c>
      <c r="G5" s="2"/>
    </row>
    <row r="6" spans="1:7" x14ac:dyDescent="0.25">
      <c r="A6" s="37" t="s">
        <v>31</v>
      </c>
      <c r="B6" s="37">
        <v>54</v>
      </c>
      <c r="D6" s="40" t="s">
        <v>31</v>
      </c>
      <c r="E6" s="41">
        <v>476</v>
      </c>
      <c r="F6" s="41">
        <v>47.6</v>
      </c>
      <c r="G6" s="2"/>
    </row>
    <row r="7" spans="1:7" x14ac:dyDescent="0.25">
      <c r="A7" s="37" t="s">
        <v>31</v>
      </c>
      <c r="B7" s="37">
        <v>70</v>
      </c>
      <c r="D7" s="40" t="s">
        <v>32</v>
      </c>
      <c r="E7" s="41">
        <v>243</v>
      </c>
      <c r="F7" s="41">
        <v>40.5</v>
      </c>
      <c r="G7" s="2"/>
    </row>
    <row r="8" spans="1:7" x14ac:dyDescent="0.25">
      <c r="A8" s="37" t="s">
        <v>31</v>
      </c>
      <c r="B8" s="37">
        <v>71</v>
      </c>
      <c r="D8" s="40" t="s">
        <v>33</v>
      </c>
      <c r="E8" s="41">
        <v>370</v>
      </c>
      <c r="F8" s="41">
        <v>52.857142857142854</v>
      </c>
      <c r="G8" s="2"/>
    </row>
    <row r="9" spans="1:7" x14ac:dyDescent="0.25">
      <c r="A9" s="37" t="s">
        <v>30</v>
      </c>
      <c r="B9" s="37">
        <v>65</v>
      </c>
      <c r="D9" s="40" t="s">
        <v>100</v>
      </c>
      <c r="E9" s="41">
        <v>1396</v>
      </c>
      <c r="F9" s="41">
        <v>46.533333333333331</v>
      </c>
      <c r="G9" s="2"/>
    </row>
    <row r="10" spans="1:7" x14ac:dyDescent="0.25">
      <c r="A10" s="37" t="s">
        <v>33</v>
      </c>
      <c r="B10" s="37">
        <v>53</v>
      </c>
      <c r="D10" s="2"/>
      <c r="E10" s="2"/>
      <c r="F10" s="2"/>
      <c r="G10" s="2"/>
    </row>
    <row r="11" spans="1:7" x14ac:dyDescent="0.25">
      <c r="A11" s="37" t="s">
        <v>30</v>
      </c>
      <c r="B11" s="37">
        <v>56</v>
      </c>
      <c r="D11" s="2"/>
      <c r="E11" s="2"/>
      <c r="F11" s="2"/>
      <c r="G11" s="2"/>
    </row>
    <row r="12" spans="1:7" x14ac:dyDescent="0.25">
      <c r="A12" s="37" t="s">
        <v>31</v>
      </c>
      <c r="B12" s="37">
        <v>51</v>
      </c>
      <c r="D12" s="2"/>
      <c r="E12" s="2"/>
      <c r="F12" s="2"/>
      <c r="G12" s="2"/>
    </row>
    <row r="13" spans="1:7" x14ac:dyDescent="0.25">
      <c r="A13" s="37" t="s">
        <v>30</v>
      </c>
      <c r="B13" s="37">
        <v>26</v>
      </c>
      <c r="D13" s="2"/>
      <c r="E13" s="2"/>
      <c r="F13" s="2"/>
      <c r="G13" s="2"/>
    </row>
    <row r="14" spans="1:7" x14ac:dyDescent="0.25">
      <c r="A14" s="37" t="s">
        <v>31</v>
      </c>
      <c r="B14" s="37">
        <v>30</v>
      </c>
    </row>
    <row r="15" spans="1:7" x14ac:dyDescent="0.25">
      <c r="A15" s="37" t="s">
        <v>33</v>
      </c>
      <c r="B15" s="37">
        <v>40</v>
      </c>
    </row>
    <row r="16" spans="1:7" x14ac:dyDescent="0.25">
      <c r="A16" s="37" t="s">
        <v>33</v>
      </c>
      <c r="B16" s="37">
        <v>41</v>
      </c>
    </row>
    <row r="17" spans="1:2" x14ac:dyDescent="0.25">
      <c r="A17" s="37" t="s">
        <v>31</v>
      </c>
      <c r="B17" s="37">
        <v>65</v>
      </c>
    </row>
    <row r="18" spans="1:2" x14ac:dyDescent="0.25">
      <c r="A18" s="37" t="s">
        <v>32</v>
      </c>
      <c r="B18" s="37">
        <v>36</v>
      </c>
    </row>
    <row r="19" spans="1:2" x14ac:dyDescent="0.25">
      <c r="A19" s="37" t="s">
        <v>33</v>
      </c>
      <c r="B19" s="37">
        <v>68</v>
      </c>
    </row>
    <row r="20" spans="1:2" x14ac:dyDescent="0.25">
      <c r="A20" s="37" t="s">
        <v>30</v>
      </c>
      <c r="B20" s="37">
        <v>43</v>
      </c>
    </row>
    <row r="21" spans="1:2" x14ac:dyDescent="0.25">
      <c r="A21" s="37" t="s">
        <v>32</v>
      </c>
      <c r="B21" s="37">
        <v>62</v>
      </c>
    </row>
    <row r="22" spans="1:2" x14ac:dyDescent="0.25">
      <c r="A22" s="37" t="s">
        <v>31</v>
      </c>
      <c r="B22" s="37">
        <v>26</v>
      </c>
    </row>
    <row r="23" spans="1:2" x14ac:dyDescent="0.25">
      <c r="A23" s="37" t="s">
        <v>33</v>
      </c>
      <c r="B23" s="37">
        <v>35</v>
      </c>
    </row>
    <row r="24" spans="1:2" x14ac:dyDescent="0.25">
      <c r="A24" s="37" t="s">
        <v>32</v>
      </c>
      <c r="B24" s="37">
        <v>26</v>
      </c>
    </row>
    <row r="25" spans="1:2" x14ac:dyDescent="0.25">
      <c r="A25" s="37" t="s">
        <v>32</v>
      </c>
      <c r="B25" s="37">
        <v>37</v>
      </c>
    </row>
    <row r="26" spans="1:2" x14ac:dyDescent="0.25">
      <c r="A26" s="37" t="s">
        <v>30</v>
      </c>
      <c r="B26" s="37">
        <v>39</v>
      </c>
    </row>
    <row r="27" spans="1:2" x14ac:dyDescent="0.25">
      <c r="A27" s="37" t="s">
        <v>30</v>
      </c>
      <c r="B27" s="37">
        <v>42</v>
      </c>
    </row>
    <row r="28" spans="1:2" x14ac:dyDescent="0.25">
      <c r="A28" s="37" t="s">
        <v>31</v>
      </c>
      <c r="B28" s="37">
        <v>56</v>
      </c>
    </row>
    <row r="29" spans="1:2" x14ac:dyDescent="0.25">
      <c r="A29" s="37" t="s">
        <v>30</v>
      </c>
      <c r="B29" s="37">
        <v>36</v>
      </c>
    </row>
    <row r="30" spans="1:2" x14ac:dyDescent="0.25">
      <c r="A30" s="37" t="s">
        <v>31</v>
      </c>
      <c r="B30" s="37">
        <v>27</v>
      </c>
    </row>
    <row r="31" spans="1:2" x14ac:dyDescent="0.25">
      <c r="A31" s="37" t="s">
        <v>32</v>
      </c>
      <c r="B31" s="37">
        <v>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J29" sqref="J29"/>
    </sheetView>
  </sheetViews>
  <sheetFormatPr defaultRowHeight="15" x14ac:dyDescent="0.25"/>
  <cols>
    <col min="1" max="1" width="11.7109375" customWidth="1"/>
    <col min="2" max="3" width="13.42578125" customWidth="1"/>
  </cols>
  <sheetData>
    <row r="1" spans="1:3" ht="21" x14ac:dyDescent="0.35">
      <c r="A1" s="12" t="s">
        <v>34</v>
      </c>
    </row>
    <row r="2" spans="1:3" x14ac:dyDescent="0.25">
      <c r="A2" s="13" t="s">
        <v>9</v>
      </c>
      <c r="B2" s="13" t="s">
        <v>35</v>
      </c>
      <c r="C2" s="13" t="s">
        <v>36</v>
      </c>
    </row>
    <row r="3" spans="1:3" x14ac:dyDescent="0.25">
      <c r="A3" s="10" t="s">
        <v>11</v>
      </c>
      <c r="B3" s="10">
        <v>5</v>
      </c>
      <c r="C3" s="10">
        <v>26</v>
      </c>
    </row>
    <row r="4" spans="1:3" x14ac:dyDescent="0.25">
      <c r="A4" s="10" t="s">
        <v>12</v>
      </c>
      <c r="B4" s="10">
        <v>6</v>
      </c>
      <c r="C4" s="10">
        <v>30</v>
      </c>
    </row>
    <row r="5" spans="1:3" x14ac:dyDescent="0.25">
      <c r="A5" s="10" t="s">
        <v>13</v>
      </c>
      <c r="B5" s="10">
        <v>10</v>
      </c>
      <c r="C5" s="10">
        <v>27</v>
      </c>
    </row>
    <row r="6" spans="1:3" x14ac:dyDescent="0.25">
      <c r="A6" s="10" t="s">
        <v>14</v>
      </c>
      <c r="B6" s="10">
        <v>9</v>
      </c>
      <c r="C6" s="10">
        <v>20</v>
      </c>
    </row>
    <row r="7" spans="1:3" x14ac:dyDescent="0.25">
      <c r="A7" s="10" t="s">
        <v>15</v>
      </c>
      <c r="B7" s="10">
        <v>10</v>
      </c>
      <c r="C7" s="10">
        <v>27</v>
      </c>
    </row>
    <row r="8" spans="1:3" x14ac:dyDescent="0.25">
      <c r="A8" s="10" t="s">
        <v>16</v>
      </c>
      <c r="B8" s="10">
        <v>6</v>
      </c>
      <c r="C8" s="10">
        <v>27</v>
      </c>
    </row>
    <row r="9" spans="1:3" x14ac:dyDescent="0.25">
      <c r="A9" s="10" t="s">
        <v>17</v>
      </c>
      <c r="B9" s="10">
        <v>10</v>
      </c>
      <c r="C9" s="10">
        <v>20</v>
      </c>
    </row>
    <row r="10" spans="1:3" x14ac:dyDescent="0.25">
      <c r="A10" s="10" t="s">
        <v>18</v>
      </c>
      <c r="B10" s="10">
        <v>5</v>
      </c>
      <c r="C10" s="10">
        <v>22</v>
      </c>
    </row>
    <row r="11" spans="1:3" x14ac:dyDescent="0.25">
      <c r="A11" s="10" t="s">
        <v>19</v>
      </c>
      <c r="B11" s="10">
        <v>5</v>
      </c>
      <c r="C11" s="10">
        <v>22</v>
      </c>
    </row>
    <row r="12" spans="1:3" x14ac:dyDescent="0.25">
      <c r="A12" s="10" t="s">
        <v>20</v>
      </c>
      <c r="B12" s="10">
        <v>7</v>
      </c>
      <c r="C12" s="10">
        <v>26</v>
      </c>
    </row>
    <row r="13" spans="1:3" x14ac:dyDescent="0.25">
      <c r="A13" s="10" t="s">
        <v>21</v>
      </c>
      <c r="B13" s="10">
        <v>7</v>
      </c>
      <c r="C13" s="10">
        <v>28</v>
      </c>
    </row>
    <row r="14" spans="1:3" x14ac:dyDescent="0.25">
      <c r="A14" s="10" t="s">
        <v>22</v>
      </c>
      <c r="B14" s="10">
        <v>10</v>
      </c>
      <c r="C14" s="10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workbookViewId="0">
      <selection activeCell="I4" sqref="I4:K7"/>
    </sheetView>
  </sheetViews>
  <sheetFormatPr defaultRowHeight="15" x14ac:dyDescent="0.25"/>
  <cols>
    <col min="1" max="1" width="12.7109375" customWidth="1"/>
    <col min="8" max="8" width="9.140625" customWidth="1"/>
    <col min="9" max="11" width="10.7109375" customWidth="1"/>
  </cols>
  <sheetData>
    <row r="1" spans="1:11" ht="30" x14ac:dyDescent="0.25">
      <c r="A1" s="14" t="s">
        <v>38</v>
      </c>
      <c r="B1" s="15">
        <v>6</v>
      </c>
      <c r="C1" s="15">
        <v>12</v>
      </c>
      <c r="D1" s="15">
        <v>18</v>
      </c>
      <c r="E1" s="15">
        <v>24</v>
      </c>
      <c r="F1" s="15">
        <v>36</v>
      </c>
      <c r="G1" s="15">
        <v>48</v>
      </c>
    </row>
    <row r="2" spans="1:11" ht="45" x14ac:dyDescent="0.25">
      <c r="A2" s="14" t="s">
        <v>37</v>
      </c>
      <c r="B2" s="16">
        <v>2.5000000000000001E-2</v>
      </c>
      <c r="C2" s="16">
        <v>2.75E-2</v>
      </c>
      <c r="D2" s="16">
        <v>0.03</v>
      </c>
      <c r="E2" s="16">
        <v>3.2500000000000001E-2</v>
      </c>
      <c r="F2" s="16">
        <v>3.5000000000000003E-2</v>
      </c>
      <c r="G2" s="16">
        <v>3.7499999999999999E-2</v>
      </c>
    </row>
    <row r="3" spans="1:11" ht="15.75" thickBot="1" x14ac:dyDescent="0.3"/>
    <row r="4" spans="1:11" ht="45.75" thickTop="1" x14ac:dyDescent="0.25">
      <c r="I4" s="43" t="s">
        <v>42</v>
      </c>
      <c r="J4" s="44" t="s">
        <v>38</v>
      </c>
      <c r="K4" s="45" t="s">
        <v>43</v>
      </c>
    </row>
    <row r="5" spans="1:11" x14ac:dyDescent="0.25">
      <c r="I5" s="46" t="s">
        <v>39</v>
      </c>
      <c r="J5" s="42">
        <v>18</v>
      </c>
      <c r="K5" s="47">
        <f>HLOOKUP(J5,$B$1:$G$2,2)*100</f>
        <v>3</v>
      </c>
    </row>
    <row r="6" spans="1:11" x14ac:dyDescent="0.25">
      <c r="I6" s="46" t="s">
        <v>40</v>
      </c>
      <c r="J6" s="42">
        <v>36</v>
      </c>
      <c r="K6" s="47">
        <f t="shared" ref="K6:K7" si="0">HLOOKUP(J6,$B$1:$G$2,2)*100</f>
        <v>3.5000000000000004</v>
      </c>
    </row>
    <row r="7" spans="1:11" ht="15.75" thickBot="1" x14ac:dyDescent="0.3">
      <c r="I7" s="48" t="s">
        <v>41</v>
      </c>
      <c r="J7" s="49">
        <v>12</v>
      </c>
      <c r="K7" s="50">
        <f t="shared" si="0"/>
        <v>2.75</v>
      </c>
    </row>
    <row r="8" spans="1:11" ht="15.75" thickTop="1" x14ac:dyDescent="0.25"/>
  </sheetData>
  <dataValidations count="1">
    <dataValidation type="list" allowBlank="1" showInputMessage="1" showErrorMessage="1" sqref="J5:J7" xr:uid="{00000000-0002-0000-0500-000000000000}">
      <formula1>$B$1:$G$1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K29" sqref="K29"/>
    </sheetView>
  </sheetViews>
  <sheetFormatPr defaultRowHeight="15" x14ac:dyDescent="0.25"/>
  <cols>
    <col min="1" max="1" width="19" customWidth="1"/>
  </cols>
  <sheetData>
    <row r="1" spans="1:4" x14ac:dyDescent="0.25">
      <c r="A1" s="2"/>
      <c r="B1" s="2"/>
      <c r="C1" s="2"/>
      <c r="D1" s="2"/>
    </row>
    <row r="2" spans="1:4" x14ac:dyDescent="0.25">
      <c r="A2" s="2"/>
      <c r="B2" s="2"/>
      <c r="C2" s="2"/>
      <c r="D2" s="2"/>
    </row>
    <row r="3" spans="1:4" x14ac:dyDescent="0.25">
      <c r="A3" s="39" t="s">
        <v>98</v>
      </c>
      <c r="B3" s="39" t="s">
        <v>102</v>
      </c>
      <c r="C3" s="39"/>
      <c r="D3" s="39"/>
    </row>
    <row r="4" spans="1:4" x14ac:dyDescent="0.25">
      <c r="A4" s="40" t="s">
        <v>5</v>
      </c>
      <c r="B4" s="41">
        <v>53800</v>
      </c>
      <c r="C4" s="2"/>
      <c r="D4" s="2"/>
    </row>
    <row r="5" spans="1:4" x14ac:dyDescent="0.25">
      <c r="A5" s="40" t="s">
        <v>4</v>
      </c>
      <c r="B5" s="41">
        <v>48800</v>
      </c>
      <c r="C5" s="2"/>
      <c r="D5" s="2"/>
    </row>
    <row r="6" spans="1:4" x14ac:dyDescent="0.25">
      <c r="A6" s="40" t="s">
        <v>6</v>
      </c>
      <c r="B6" s="41">
        <v>30200</v>
      </c>
      <c r="C6" s="2"/>
      <c r="D6" s="2"/>
    </row>
    <row r="7" spans="1:4" x14ac:dyDescent="0.25">
      <c r="A7" s="40" t="s">
        <v>3</v>
      </c>
      <c r="B7" s="41">
        <v>22400</v>
      </c>
      <c r="C7" s="2"/>
      <c r="D7" s="2"/>
    </row>
    <row r="8" spans="1:4" x14ac:dyDescent="0.25">
      <c r="A8" s="40" t="s">
        <v>100</v>
      </c>
      <c r="B8" s="41">
        <v>155200</v>
      </c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workbookViewId="0">
      <selection activeCell="D38" sqref="D38"/>
    </sheetView>
  </sheetViews>
  <sheetFormatPr defaultRowHeight="15" x14ac:dyDescent="0.25"/>
  <cols>
    <col min="1" max="1" width="16.140625" customWidth="1"/>
    <col min="2" max="2" width="17" customWidth="1"/>
    <col min="3" max="3" width="16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hidden="1" x14ac:dyDescent="0.25">
      <c r="A2" s="1">
        <v>39835</v>
      </c>
      <c r="B2" s="2" t="s">
        <v>5</v>
      </c>
      <c r="C2" s="2">
        <v>5600</v>
      </c>
    </row>
    <row r="3" spans="1:3" hidden="1" x14ac:dyDescent="0.25">
      <c r="A3" s="1">
        <v>39857</v>
      </c>
      <c r="B3" s="2" t="s">
        <v>4</v>
      </c>
      <c r="C3" s="2">
        <v>1700</v>
      </c>
    </row>
    <row r="4" spans="1:3" hidden="1" x14ac:dyDescent="0.25">
      <c r="A4" s="1">
        <v>39859</v>
      </c>
      <c r="B4" s="2" t="s">
        <v>4</v>
      </c>
      <c r="C4" s="2">
        <v>6600</v>
      </c>
    </row>
    <row r="5" spans="1:3" hidden="1" x14ac:dyDescent="0.25">
      <c r="A5" s="1">
        <v>39867</v>
      </c>
      <c r="B5" s="2" t="s">
        <v>5</v>
      </c>
      <c r="C5" s="2">
        <v>1400</v>
      </c>
    </row>
    <row r="6" spans="1:3" hidden="1" x14ac:dyDescent="0.25">
      <c r="A6" s="1">
        <v>39869</v>
      </c>
      <c r="B6" s="2" t="s">
        <v>4</v>
      </c>
      <c r="C6" s="2">
        <v>7900</v>
      </c>
    </row>
    <row r="7" spans="1:3" hidden="1" x14ac:dyDescent="0.25">
      <c r="A7" s="1">
        <v>39873</v>
      </c>
      <c r="B7" s="2" t="s">
        <v>6</v>
      </c>
      <c r="C7" s="2">
        <v>8300</v>
      </c>
    </row>
    <row r="8" spans="1:3" hidden="1" x14ac:dyDescent="0.25">
      <c r="A8" s="1">
        <v>39880</v>
      </c>
      <c r="B8" s="2" t="s">
        <v>4</v>
      </c>
      <c r="C8" s="2">
        <v>4200</v>
      </c>
    </row>
    <row r="9" spans="1:3" hidden="1" x14ac:dyDescent="0.25">
      <c r="A9" s="1">
        <v>39890</v>
      </c>
      <c r="B9" s="2" t="s">
        <v>5</v>
      </c>
      <c r="C9" s="2">
        <v>6700</v>
      </c>
    </row>
    <row r="10" spans="1:3" hidden="1" x14ac:dyDescent="0.25">
      <c r="A10" s="1">
        <v>39902</v>
      </c>
      <c r="B10" s="2" t="s">
        <v>3</v>
      </c>
      <c r="C10" s="2">
        <v>6400</v>
      </c>
    </row>
    <row r="11" spans="1:3" x14ac:dyDescent="0.25">
      <c r="A11" s="1">
        <v>39924</v>
      </c>
      <c r="B11" s="2" t="s">
        <v>5</v>
      </c>
      <c r="C11" s="2">
        <v>4300</v>
      </c>
    </row>
    <row r="12" spans="1:3" x14ac:dyDescent="0.25">
      <c r="A12" s="1">
        <v>39928</v>
      </c>
      <c r="B12" s="2" t="s">
        <v>4</v>
      </c>
      <c r="C12" s="2">
        <v>1800</v>
      </c>
    </row>
    <row r="13" spans="1:3" x14ac:dyDescent="0.25">
      <c r="A13" s="1">
        <v>39946</v>
      </c>
      <c r="B13" s="2" t="s">
        <v>5</v>
      </c>
      <c r="C13" s="2">
        <v>3200</v>
      </c>
    </row>
    <row r="14" spans="1:3" x14ac:dyDescent="0.25">
      <c r="A14" s="1">
        <v>39953</v>
      </c>
      <c r="B14" s="2" t="s">
        <v>5</v>
      </c>
      <c r="C14" s="2">
        <v>4300</v>
      </c>
    </row>
    <row r="15" spans="1:3" x14ac:dyDescent="0.25">
      <c r="A15" s="1">
        <v>39967</v>
      </c>
      <c r="B15" s="2" t="s">
        <v>5</v>
      </c>
      <c r="C15" s="2">
        <v>3700</v>
      </c>
    </row>
    <row r="16" spans="1:3" x14ac:dyDescent="0.25">
      <c r="A16" s="1">
        <v>39971</v>
      </c>
      <c r="B16" s="2" t="s">
        <v>6</v>
      </c>
      <c r="C16" s="2">
        <v>5700</v>
      </c>
    </row>
    <row r="17" spans="1:3" x14ac:dyDescent="0.25">
      <c r="A17" s="1">
        <v>39978</v>
      </c>
      <c r="B17" s="2" t="s">
        <v>4</v>
      </c>
      <c r="C17" s="2">
        <v>5800</v>
      </c>
    </row>
    <row r="18" spans="1:3" x14ac:dyDescent="0.25">
      <c r="A18" s="1">
        <v>39979</v>
      </c>
      <c r="B18" s="2" t="s">
        <v>5</v>
      </c>
      <c r="C18" s="2">
        <v>6600</v>
      </c>
    </row>
    <row r="19" spans="1:3" hidden="1" x14ac:dyDescent="0.25">
      <c r="A19" s="1">
        <v>39995</v>
      </c>
      <c r="B19" s="2" t="s">
        <v>5</v>
      </c>
      <c r="C19" s="2">
        <v>7000</v>
      </c>
    </row>
    <row r="20" spans="1:3" hidden="1" x14ac:dyDescent="0.25">
      <c r="A20" s="1">
        <v>39998</v>
      </c>
      <c r="B20" s="2" t="s">
        <v>6</v>
      </c>
      <c r="C20" s="2">
        <v>6700</v>
      </c>
    </row>
    <row r="21" spans="1:3" hidden="1" x14ac:dyDescent="0.25">
      <c r="A21" s="1">
        <v>40014</v>
      </c>
      <c r="B21" s="2" t="s">
        <v>3</v>
      </c>
      <c r="C21" s="2">
        <v>1500</v>
      </c>
    </row>
    <row r="22" spans="1:3" hidden="1" x14ac:dyDescent="0.25">
      <c r="A22" s="1">
        <v>40027</v>
      </c>
      <c r="B22" s="2" t="s">
        <v>3</v>
      </c>
      <c r="C22" s="2">
        <v>4900</v>
      </c>
    </row>
    <row r="23" spans="1:3" hidden="1" x14ac:dyDescent="0.25">
      <c r="A23" s="1">
        <v>40031</v>
      </c>
      <c r="B23" s="2" t="s">
        <v>4</v>
      </c>
      <c r="C23" s="2">
        <v>6400</v>
      </c>
    </row>
    <row r="24" spans="1:3" hidden="1" x14ac:dyDescent="0.25">
      <c r="A24" s="1">
        <v>40037</v>
      </c>
      <c r="B24" s="2" t="s">
        <v>6</v>
      </c>
      <c r="C24" s="2">
        <v>3700</v>
      </c>
    </row>
    <row r="25" spans="1:3" hidden="1" x14ac:dyDescent="0.25">
      <c r="A25" s="1">
        <v>40062</v>
      </c>
      <c r="B25" s="2" t="s">
        <v>4</v>
      </c>
      <c r="C25" s="2">
        <v>2300</v>
      </c>
    </row>
    <row r="26" spans="1:3" hidden="1" x14ac:dyDescent="0.25">
      <c r="A26" s="1">
        <v>40067</v>
      </c>
      <c r="B26" s="2" t="s">
        <v>3</v>
      </c>
      <c r="C26" s="2">
        <v>6700</v>
      </c>
    </row>
    <row r="27" spans="1:3" hidden="1" x14ac:dyDescent="0.25">
      <c r="A27" s="1">
        <v>40075</v>
      </c>
      <c r="B27" s="2" t="s">
        <v>6</v>
      </c>
      <c r="C27" s="2">
        <v>5800</v>
      </c>
    </row>
    <row r="28" spans="1:3" hidden="1" x14ac:dyDescent="0.25">
      <c r="A28" s="1">
        <v>40107</v>
      </c>
      <c r="B28" s="2" t="s">
        <v>4</v>
      </c>
      <c r="C28" s="2">
        <v>6600</v>
      </c>
    </row>
    <row r="29" spans="1:3" hidden="1" x14ac:dyDescent="0.25">
      <c r="A29" s="1">
        <v>40112</v>
      </c>
      <c r="B29" s="2" t="s">
        <v>5</v>
      </c>
      <c r="C29" s="2">
        <v>7400</v>
      </c>
    </row>
    <row r="30" spans="1:3" hidden="1" x14ac:dyDescent="0.25">
      <c r="A30" s="1">
        <v>40138</v>
      </c>
      <c r="B30" s="2" t="s">
        <v>4</v>
      </c>
      <c r="C30" s="2">
        <v>5500</v>
      </c>
    </row>
    <row r="31" spans="1:3" hidden="1" x14ac:dyDescent="0.25">
      <c r="A31" s="1">
        <v>40156</v>
      </c>
      <c r="B31" s="2" t="s">
        <v>3</v>
      </c>
      <c r="C31" s="2">
        <v>2900</v>
      </c>
    </row>
    <row r="32" spans="1:3" hidden="1" x14ac:dyDescent="0.25">
      <c r="A32" s="1">
        <v>40176</v>
      </c>
      <c r="B32" s="2" t="s">
        <v>5</v>
      </c>
      <c r="C32" s="2">
        <v>3600</v>
      </c>
    </row>
    <row r="33" spans="1:3" x14ac:dyDescent="0.25">
      <c r="A33" s="1" t="s">
        <v>103</v>
      </c>
      <c r="B33">
        <f>SUBTOTAL(103,Фрукты[Наименование])</f>
        <v>8</v>
      </c>
      <c r="C33">
        <f>SUBTOTAL(109,Фрукты[Сумма])</f>
        <v>35400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2"/>
  <sheetViews>
    <sheetView workbookViewId="0">
      <pane ySplit="1" topLeftCell="A2" activePane="bottomLeft" state="frozen"/>
      <selection pane="bottomLeft" activeCell="I27" sqref="I27"/>
    </sheetView>
  </sheetViews>
  <sheetFormatPr defaultRowHeight="15" x14ac:dyDescent="0.25"/>
  <cols>
    <col min="1" max="3" width="16.140625" customWidth="1"/>
  </cols>
  <sheetData>
    <row r="1" spans="1:6" x14ac:dyDescent="0.25">
      <c r="A1" s="2" t="s">
        <v>0</v>
      </c>
      <c r="B1" s="2" t="s">
        <v>1</v>
      </c>
      <c r="C1" s="2" t="s">
        <v>2</v>
      </c>
    </row>
    <row r="2" spans="1:6" x14ac:dyDescent="0.25">
      <c r="A2" s="1">
        <v>39835</v>
      </c>
      <c r="B2" s="2" t="s">
        <v>5</v>
      </c>
      <c r="C2" s="51">
        <v>5600</v>
      </c>
      <c r="E2">
        <v>1</v>
      </c>
      <c r="F2">
        <f>LARGE($C$2:$C$32,E2)</f>
        <v>8300</v>
      </c>
    </row>
    <row r="3" spans="1:6" x14ac:dyDescent="0.25">
      <c r="A3" s="1">
        <v>39857</v>
      </c>
      <c r="B3" s="2" t="s">
        <v>4</v>
      </c>
      <c r="C3" s="51">
        <v>1700</v>
      </c>
      <c r="E3">
        <v>2</v>
      </c>
      <c r="F3" s="2">
        <f t="shared" ref="F3:F6" si="0">LARGE($C$2:$C$32,E3)</f>
        <v>7900</v>
      </c>
    </row>
    <row r="4" spans="1:6" x14ac:dyDescent="0.25">
      <c r="A4" s="1">
        <v>39859</v>
      </c>
      <c r="B4" s="2" t="s">
        <v>4</v>
      </c>
      <c r="C4" s="51">
        <v>6600</v>
      </c>
      <c r="E4">
        <v>3</v>
      </c>
      <c r="F4" s="2">
        <f t="shared" si="0"/>
        <v>7400</v>
      </c>
    </row>
    <row r="5" spans="1:6" x14ac:dyDescent="0.25">
      <c r="A5" s="1">
        <v>39867</v>
      </c>
      <c r="B5" s="2" t="s">
        <v>5</v>
      </c>
      <c r="C5" s="51">
        <v>1400</v>
      </c>
      <c r="E5">
        <v>4</v>
      </c>
      <c r="F5" s="2">
        <f t="shared" si="0"/>
        <v>7000</v>
      </c>
    </row>
    <row r="6" spans="1:6" x14ac:dyDescent="0.25">
      <c r="A6" s="1">
        <v>39869</v>
      </c>
      <c r="B6" s="2" t="s">
        <v>4</v>
      </c>
      <c r="C6" s="51">
        <v>7900</v>
      </c>
      <c r="E6">
        <v>5</v>
      </c>
      <c r="F6" s="2">
        <f t="shared" si="0"/>
        <v>6700</v>
      </c>
    </row>
    <row r="7" spans="1:6" x14ac:dyDescent="0.25">
      <c r="A7" s="1">
        <v>39873</v>
      </c>
      <c r="B7" s="2" t="s">
        <v>6</v>
      </c>
      <c r="C7" s="51">
        <v>8300</v>
      </c>
      <c r="F7" s="2"/>
    </row>
    <row r="8" spans="1:6" x14ac:dyDescent="0.25">
      <c r="A8" s="1">
        <v>39880</v>
      </c>
      <c r="B8" s="2" t="s">
        <v>4</v>
      </c>
      <c r="C8" s="51">
        <v>4200</v>
      </c>
    </row>
    <row r="9" spans="1:6" x14ac:dyDescent="0.25">
      <c r="A9" s="1">
        <v>39890</v>
      </c>
      <c r="B9" s="2" t="s">
        <v>5</v>
      </c>
      <c r="C9" s="51">
        <v>6700</v>
      </c>
    </row>
    <row r="10" spans="1:6" x14ac:dyDescent="0.25">
      <c r="A10" s="1">
        <v>39902</v>
      </c>
      <c r="B10" s="2" t="s">
        <v>3</v>
      </c>
      <c r="C10" s="51">
        <v>6400</v>
      </c>
    </row>
    <row r="11" spans="1:6" x14ac:dyDescent="0.25">
      <c r="A11" s="1">
        <v>39924</v>
      </c>
      <c r="B11" s="2" t="s">
        <v>5</v>
      </c>
      <c r="C11" s="51">
        <v>4300</v>
      </c>
    </row>
    <row r="12" spans="1:6" x14ac:dyDescent="0.25">
      <c r="A12" s="1">
        <v>39928</v>
      </c>
      <c r="B12" s="2" t="s">
        <v>4</v>
      </c>
      <c r="C12" s="51">
        <v>1800</v>
      </c>
    </row>
    <row r="13" spans="1:6" x14ac:dyDescent="0.25">
      <c r="A13" s="1">
        <v>39946</v>
      </c>
      <c r="B13" s="2" t="s">
        <v>5</v>
      </c>
      <c r="C13" s="51">
        <v>3200</v>
      </c>
    </row>
    <row r="14" spans="1:6" x14ac:dyDescent="0.25">
      <c r="A14" s="1">
        <v>39953</v>
      </c>
      <c r="B14" s="2" t="s">
        <v>5</v>
      </c>
      <c r="C14" s="51">
        <v>4300</v>
      </c>
    </row>
    <row r="15" spans="1:6" x14ac:dyDescent="0.25">
      <c r="A15" s="1">
        <v>39967</v>
      </c>
      <c r="B15" s="2" t="s">
        <v>5</v>
      </c>
      <c r="C15" s="51">
        <v>3700</v>
      </c>
    </row>
    <row r="16" spans="1:6" x14ac:dyDescent="0.25">
      <c r="A16" s="1">
        <v>39971</v>
      </c>
      <c r="B16" s="2" t="s">
        <v>6</v>
      </c>
      <c r="C16" s="51">
        <v>5700</v>
      </c>
    </row>
    <row r="17" spans="1:3" x14ac:dyDescent="0.25">
      <c r="A17" s="1">
        <v>39978</v>
      </c>
      <c r="B17" s="2" t="s">
        <v>4</v>
      </c>
      <c r="C17" s="51">
        <v>5800</v>
      </c>
    </row>
    <row r="18" spans="1:3" x14ac:dyDescent="0.25">
      <c r="A18" s="1">
        <v>39979</v>
      </c>
      <c r="B18" s="2" t="s">
        <v>5</v>
      </c>
      <c r="C18" s="51">
        <v>6600</v>
      </c>
    </row>
    <row r="19" spans="1:3" x14ac:dyDescent="0.25">
      <c r="A19" s="1">
        <v>39995</v>
      </c>
      <c r="B19" s="2" t="s">
        <v>5</v>
      </c>
      <c r="C19" s="51">
        <v>7000</v>
      </c>
    </row>
    <row r="20" spans="1:3" x14ac:dyDescent="0.25">
      <c r="A20" s="1">
        <v>39998</v>
      </c>
      <c r="B20" s="2" t="s">
        <v>6</v>
      </c>
      <c r="C20" s="51">
        <v>6700</v>
      </c>
    </row>
    <row r="21" spans="1:3" x14ac:dyDescent="0.25">
      <c r="A21" s="1">
        <v>40014</v>
      </c>
      <c r="B21" s="2" t="s">
        <v>3</v>
      </c>
      <c r="C21" s="51">
        <v>1500</v>
      </c>
    </row>
    <row r="22" spans="1:3" x14ac:dyDescent="0.25">
      <c r="A22" s="1">
        <v>40027</v>
      </c>
      <c r="B22" s="2" t="s">
        <v>3</v>
      </c>
      <c r="C22" s="51">
        <v>4900</v>
      </c>
    </row>
    <row r="23" spans="1:3" x14ac:dyDescent="0.25">
      <c r="A23" s="1">
        <v>40031</v>
      </c>
      <c r="B23" s="2" t="s">
        <v>4</v>
      </c>
      <c r="C23" s="51">
        <v>6400</v>
      </c>
    </row>
    <row r="24" spans="1:3" x14ac:dyDescent="0.25">
      <c r="A24" s="1">
        <v>40037</v>
      </c>
      <c r="B24" s="2" t="s">
        <v>6</v>
      </c>
      <c r="C24" s="51">
        <v>3700</v>
      </c>
    </row>
    <row r="25" spans="1:3" x14ac:dyDescent="0.25">
      <c r="A25" s="1">
        <v>40062</v>
      </c>
      <c r="B25" s="2" t="s">
        <v>4</v>
      </c>
      <c r="C25" s="51">
        <v>2300</v>
      </c>
    </row>
    <row r="26" spans="1:3" x14ac:dyDescent="0.25">
      <c r="A26" s="1">
        <v>40067</v>
      </c>
      <c r="B26" s="2" t="s">
        <v>3</v>
      </c>
      <c r="C26" s="51">
        <v>6700</v>
      </c>
    </row>
    <row r="27" spans="1:3" x14ac:dyDescent="0.25">
      <c r="A27" s="1">
        <v>40075</v>
      </c>
      <c r="B27" s="2" t="s">
        <v>6</v>
      </c>
      <c r="C27" s="51">
        <v>5800</v>
      </c>
    </row>
    <row r="28" spans="1:3" x14ac:dyDescent="0.25">
      <c r="A28" s="1">
        <v>40107</v>
      </c>
      <c r="B28" s="2" t="s">
        <v>4</v>
      </c>
      <c r="C28" s="51">
        <v>6600</v>
      </c>
    </row>
    <row r="29" spans="1:3" x14ac:dyDescent="0.25">
      <c r="A29" s="1">
        <v>40112</v>
      </c>
      <c r="B29" s="2" t="s">
        <v>5</v>
      </c>
      <c r="C29" s="51">
        <v>7400</v>
      </c>
    </row>
    <row r="30" spans="1:3" x14ac:dyDescent="0.25">
      <c r="A30" s="1">
        <v>40138</v>
      </c>
      <c r="B30" s="2" t="s">
        <v>4</v>
      </c>
      <c r="C30" s="51">
        <v>5500</v>
      </c>
    </row>
    <row r="31" spans="1:3" x14ac:dyDescent="0.25">
      <c r="A31" s="1">
        <v>40156</v>
      </c>
      <c r="B31" s="2" t="s">
        <v>3</v>
      </c>
      <c r="C31" s="51">
        <v>2900</v>
      </c>
    </row>
    <row r="32" spans="1:3" x14ac:dyDescent="0.25">
      <c r="A32" s="1">
        <v>40176</v>
      </c>
      <c r="B32" s="2" t="s">
        <v>5</v>
      </c>
      <c r="C32" s="51">
        <v>3600</v>
      </c>
    </row>
  </sheetData>
  <conditionalFormatting sqref="C2:C32">
    <cfRule type="expression" dxfId="4" priority="7">
      <formula>$C2&gt;=LARGE($C$2:$C$32,5)</formula>
    </cfRule>
  </conditionalFormatting>
  <conditionalFormatting sqref="B2:B32">
    <cfRule type="cellIs" dxfId="3" priority="6" operator="equal">
      <formula>"""апельсины"";""мандарины"""</formula>
    </cfRule>
    <cfRule type="cellIs" dxfId="2" priority="2" operator="equal">
      <formula>"апельсины"</formula>
    </cfRule>
    <cfRule type="cellIs" dxfId="1" priority="1" operator="equal">
      <formula>"мандарины"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3</vt:i4>
      </vt:variant>
    </vt:vector>
  </HeadingPairs>
  <TitlesOfParts>
    <vt:vector size="23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Лист18</vt:lpstr>
      <vt:lpstr>Лист19</vt:lpstr>
      <vt:lpstr>Лист20</vt:lpstr>
      <vt:lpstr>Лист17</vt:lpstr>
      <vt:lpstr>Лист10!Извлечь</vt:lpstr>
      <vt:lpstr>Курс</vt:lpstr>
      <vt:lpstr>Лист13!Область_печати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Деменчук Георгий Максимович</cp:lastModifiedBy>
  <cp:lastPrinted>2021-11-29T06:37:30Z</cp:lastPrinted>
  <dcterms:created xsi:type="dcterms:W3CDTF">2010-02-28T21:10:53Z</dcterms:created>
  <dcterms:modified xsi:type="dcterms:W3CDTF">2021-11-29T07:04:01Z</dcterms:modified>
</cp:coreProperties>
</file>