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frf-my.sharepoint.com/personal/elzolotareva_fa_ru/Documents/2020-2021/ПМ 2к/Stat-book/"/>
    </mc:Choice>
  </mc:AlternateContent>
  <bookViews>
    <workbookView xWindow="0" yWindow="0" windowWidth="15360" windowHeight="7620"/>
  </bookViews>
  <sheets>
    <sheet name="1_mfdexport_1month_01122012_310" sheetId="1" r:id="rId1"/>
  </sheets>
  <definedNames>
    <definedName name="_xlchart.v1.0" hidden="1">'1_mfdexport_1month_01122012_310'!$D$2:$D$94</definedName>
    <definedName name="_xlchart.v1.1" hidden="1">'1_mfdexport_1month_01122012_310'!$F$2:$F$94</definedName>
    <definedName name="_xlchart.v1.10" hidden="1">'1_mfdexport_1month_01122012_310'!$G$2:$G$280</definedName>
    <definedName name="_xlchart.v1.11" hidden="1">'1_mfdexport_1month_01122012_310'!$E$2:$E$94</definedName>
    <definedName name="_xlchart.v1.12" hidden="1">'1_mfdexport_1month_01122012_310'!$E$2</definedName>
    <definedName name="_xlchart.v1.13" hidden="1">'1_mfdexport_1month_01122012_310'!$E$3:$E$94</definedName>
    <definedName name="_xlchart.v1.2" hidden="1">'1_mfdexport_1month_01122012_310'!$B$1:$B$94</definedName>
    <definedName name="_xlchart.v1.3" hidden="1">'1_mfdexport_1month_01122012_310'!$B$95:$B$280</definedName>
    <definedName name="_xlchart.v1.4" hidden="1">'1_mfdexport_1month_01122012_310'!$B$1</definedName>
    <definedName name="_xlchart.v1.5" hidden="1">'1_mfdexport_1month_01122012_310'!$B$2:$B$94</definedName>
    <definedName name="_xlchart.v1.6" hidden="1">'1_mfdexport_1month_01122012_310'!$F$2:$F$94</definedName>
    <definedName name="_xlchart.v1.7" hidden="1">'1_mfdexport_1month_01122012_310'!$C$1</definedName>
    <definedName name="_xlchart.v1.8" hidden="1">'1_mfdexport_1month_01122012_310'!$C$2:$C$94</definedName>
    <definedName name="_xlchart.v1.9" hidden="1">'1_mfdexport_1month_01122012_310'!$G$1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</calcChain>
</file>

<file path=xl/sharedStrings.xml><?xml version="1.0" encoding="utf-8"?>
<sst xmlns="http://schemas.openxmlformats.org/spreadsheetml/2006/main" count="12" uniqueCount="12">
  <si>
    <t>Дата</t>
  </si>
  <si>
    <t>ВТБ ао - цена</t>
  </si>
  <si>
    <t>ВТБ ао -объем</t>
  </si>
  <si>
    <t>Сбербанк-цена</t>
  </si>
  <si>
    <t>Сбербанк-объем</t>
  </si>
  <si>
    <t>Газпром-цена</t>
  </si>
  <si>
    <t>Газпром-объем</t>
  </si>
  <si>
    <t>ВТБ доходность</t>
  </si>
  <si>
    <t>Сбербанк-доходность</t>
  </si>
  <si>
    <t>Газпром-доходность</t>
  </si>
  <si>
    <t>LN ВТБ ао -объем</t>
  </si>
  <si>
    <t>ВТБ ао - цена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</si>
</sst>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numFmt numFmtId="0" formatCode="General"/>
    </dxf>
    <dxf>
      <numFmt numFmtId="4" formatCode="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'1_mfdexport_1month_01122012_310'!$B$1</c:f>
              <c:strCache>
                <c:ptCount val="1"/>
                <c:pt idx="0">
                  <c:v>ВТБ ао - 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'1_mfdexport_1month_01122012_310'!$A$2:$A$94</c:f>
              <c:numCache>
                <c:formatCode>m/d/yyyy</c:formatCode>
                <c:ptCount val="9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'1_mfdexport_1month_01122012_310'!$B$2:$B$94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830-BCB7-B5FA605F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229808"/>
        <c:axId val="611219824"/>
      </c:lineChart>
      <c:dateAx>
        <c:axId val="61122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19824"/>
        <c:crosses val="autoZero"/>
        <c:auto val="1"/>
        <c:lblOffset val="100"/>
        <c:baseTimeUnit val="months"/>
      </c:dateAx>
      <c:valAx>
        <c:axId val="611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2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'1_mfdexport_1month_01122012_310'!$C$1</c:f>
              <c:strCache>
                <c:ptCount val="1"/>
                <c:pt idx="0">
                  <c:v>ВТБ ао - цена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'1_mfdexport_1month_01122012_310'!$B$2:$B$280</c:f>
              <c:numCache>
                <c:formatCode>General</c:formatCode>
                <c:ptCount val="279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'1_mfdexport_1month_01122012_310'!$C$2:$C$280</c:f>
              <c:numCache>
                <c:formatCode>General</c:formatCode>
                <c:ptCount val="279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4-4798-AE39-B5A254CC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42368"/>
        <c:axId val="618431552"/>
      </c:scatterChart>
      <c:valAx>
        <c:axId val="6184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431552"/>
        <c:crosses val="autoZero"/>
        <c:crossBetween val="midCat"/>
      </c:valAx>
      <c:valAx>
        <c:axId val="618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4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'1_mfdexport_1month_01122012_310'!$C$1</c:f>
              <c:strCache>
                <c:ptCount val="1"/>
                <c:pt idx="0">
                  <c:v>ВТБ ао - цена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'1_mfdexport_1month_01122012_310'!$C$2:$C$94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8F9-917A-7FCCCCF99738}"/>
            </c:ext>
          </c:extLst>
        </c:ser>
        <c:ser>
          <c:idx val="1"/>
          <c:order val="1"/>
          <c:tx>
            <c:strRef>
              <c:f>'1_mfdexport_1month_01122012_310'!$G$1</c:f>
              <c:strCache>
                <c:ptCount val="1"/>
                <c:pt idx="0">
                  <c:v>Сбербанк-цена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'1_mfdexport_1month_01122012_310'!$G$2:$G$280</c:f>
              <c:numCache>
                <c:formatCode>General</c:formatCode>
                <c:ptCount val="279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1-48F9-917A-7FCCCCF9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52928"/>
        <c:axId val="597155424"/>
      </c:scatterChart>
      <c:valAx>
        <c:axId val="597152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155424"/>
        <c:crosses val="autoZero"/>
        <c:crossBetween val="midCat"/>
      </c:valAx>
      <c:valAx>
        <c:axId val="597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1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ВТБ -цена</a:t>
            </a:r>
          </a:p>
        </cx:rich>
      </cx:tx>
    </cx:title>
    <cx:plotArea>
      <cx:plotAreaRegion>
        <cx:series layoutId="clusteredColumn" uniqueId="{BC80CF80-4837-498C-AE7A-ED8C90964FA9}">
          <cx:tx>
            <cx:txData>
              <cx:f>_xlchart.v1.4</cx:f>
              <cx:v>ВТБ ао - цена</cx:v>
            </cx:txData>
          </cx:tx>
          <cx:dataId val="0"/>
          <cx:layoutPr>
            <cx:binning intervalClosed="r">
              <cx:binSize val="0.00511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ВТБ-объем</a:t>
            </a:r>
          </a:p>
        </cx:rich>
      </cx:tx>
    </cx:title>
    <cx:plotArea>
      <cx:plotAreaRegion>
        <cx:series layoutId="clusteredColumn" uniqueId="{82924D5E-582B-4E6E-96C8-B43C4DC52D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ВТБ-доходность</a:t>
            </a:r>
          </a:p>
        </cx:rich>
      </cx:tx>
    </cx:title>
    <cx:plotArea>
      <cx:plotAreaRegion>
        <cx:series layoutId="clusteredColumn" uniqueId="{8608FC15-C02C-446E-A114-FB5BB8DF8B0B}">
          <cx:tx>
            <cx:txData>
              <cx:f>_xlchart.v1.12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LN </a:t>
            </a:r>
            <a:r>
              <a:rPr lang="ru-RU"/>
              <a:t>ВТБ объем</a:t>
            </a:r>
          </a:p>
        </cx:rich>
      </cx:tx>
    </cx:title>
    <cx:plotArea>
      <cx:plotAreaRegion>
        <cx:series layoutId="clusteredColumn" uniqueId="{C0177530-8E7F-4985-BA9D-CC03601FE7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72</xdr:row>
      <xdr:rowOff>114300</xdr:rowOff>
    </xdr:from>
    <xdr:to>
      <xdr:col>9</xdr:col>
      <xdr:colOff>85725</xdr:colOff>
      <xdr:row>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219075</xdr:colOff>
      <xdr:row>87</xdr:row>
      <xdr:rowOff>47625</xdr:rowOff>
    </xdr:from>
    <xdr:to>
      <xdr:col>8</xdr:col>
      <xdr:colOff>76200</xdr:colOff>
      <xdr:row>101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171450</xdr:colOff>
      <xdr:row>72</xdr:row>
      <xdr:rowOff>47625</xdr:rowOff>
    </xdr:from>
    <xdr:to>
      <xdr:col>13</xdr:col>
      <xdr:colOff>152400</xdr:colOff>
      <xdr:row>86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87</xdr:row>
      <xdr:rowOff>0</xdr:rowOff>
    </xdr:from>
    <xdr:to>
      <xdr:col>11</xdr:col>
      <xdr:colOff>1143000</xdr:colOff>
      <xdr:row>101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476251</xdr:colOff>
      <xdr:row>61</xdr:row>
      <xdr:rowOff>152399</xdr:rowOff>
    </xdr:from>
    <xdr:to>
      <xdr:col>7</xdr:col>
      <xdr:colOff>557894</xdr:colOff>
      <xdr:row>76</xdr:row>
      <xdr:rowOff>38099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952500</xdr:colOff>
      <xdr:row>9</xdr:row>
      <xdr:rowOff>179614</xdr:rowOff>
    </xdr:from>
    <xdr:to>
      <xdr:col>5</xdr:col>
      <xdr:colOff>517072</xdr:colOff>
      <xdr:row>24</xdr:row>
      <xdr:rowOff>65314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272144</xdr:colOff>
      <xdr:row>10</xdr:row>
      <xdr:rowOff>179614</xdr:rowOff>
    </xdr:from>
    <xdr:to>
      <xdr:col>6</xdr:col>
      <xdr:colOff>353787</xdr:colOff>
      <xdr:row>25</xdr:row>
      <xdr:rowOff>65314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L94" totalsRowShown="0">
  <autoFilter ref="A1:L94"/>
  <tableColumns count="12">
    <tableColumn id="1" name="Дата" dataDxfId="8"/>
    <tableColumn id="2" name="ВТБ ао - цена"/>
    <tableColumn id="12" name="ВТБ ао - цена 1000" dataDxfId="0">
      <calculatedColumnFormula>Таблица1[[#This Row],[ВТБ ао - цена]]*1000</calculatedColumnFormula>
    </tableColumn>
    <tableColumn id="3" name="ВТБ ао -объем" dataDxfId="7"/>
    <tableColumn id="8" name="ВТБ доходность" dataDxfId="6">
      <calculatedColumnFormula>(Таблица1[[#This Row],[ВТБ ао - цена]]-B1)/B1</calculatedColumnFormula>
    </tableColumn>
    <tableColumn id="11" name="LN ВТБ ао -объем" dataDxfId="1">
      <calculatedColumnFormula>LN(Таблица1[[#This Row],[ВТБ ао -объем]])</calculatedColumnFormula>
    </tableColumn>
    <tableColumn id="4" name="Сбербанк-цена"/>
    <tableColumn id="5" name="Сбербанк-объем" dataDxfId="5"/>
    <tableColumn id="9" name="Сбербанк-доходность" dataDxfId="4">
      <calculatedColumnFormula>(Таблица1[[#This Row],[Сбербанк-цена]]-G1)/G1</calculatedColumnFormula>
    </tableColumn>
    <tableColumn id="6" name="Газпром-цена"/>
    <tableColumn id="7" name="Газпром-объем" dataDxfId="3"/>
    <tableColumn id="10" name="Газпром-доходность" dataDxfId="2">
      <calculatedColumnFormula>(Таблица1[[#This Row],[Газпром-цена]]-J1)/J1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70" zoomScaleNormal="70" workbookViewId="0">
      <selection activeCell="G1" activeCellId="2" sqref="C1:C94 G1 G1:G1048576"/>
    </sheetView>
  </sheetViews>
  <sheetFormatPr defaultRowHeight="15" x14ac:dyDescent="0.25"/>
  <cols>
    <col min="1" max="1" width="13.85546875" customWidth="1"/>
    <col min="2" max="2" width="39.7109375" customWidth="1"/>
    <col min="3" max="3" width="24.85546875" style="2" customWidth="1"/>
    <col min="4" max="4" width="34.140625" style="3" customWidth="1"/>
    <col min="5" max="5" width="16.140625" style="4" customWidth="1"/>
    <col min="6" max="6" width="17.140625" customWidth="1"/>
    <col min="7" max="7" width="18.7109375" customWidth="1"/>
    <col min="8" max="8" width="18.7109375" style="3" customWidth="1"/>
    <col min="9" max="9" width="16.5703125" customWidth="1"/>
    <col min="10" max="12" width="17.42578125" customWidth="1"/>
  </cols>
  <sheetData>
    <row r="1" spans="1:13" x14ac:dyDescent="0.25">
      <c r="A1" t="s">
        <v>0</v>
      </c>
      <c r="B1" t="s">
        <v>1</v>
      </c>
      <c r="C1" t="s">
        <v>11</v>
      </c>
      <c r="D1" s="2" t="s">
        <v>2</v>
      </c>
      <c r="E1" s="3" t="s">
        <v>7</v>
      </c>
      <c r="F1" s="4" t="s">
        <v>10</v>
      </c>
      <c r="G1" t="s">
        <v>3</v>
      </c>
      <c r="H1" t="s">
        <v>4</v>
      </c>
      <c r="I1" s="3" t="s">
        <v>8</v>
      </c>
      <c r="J1" t="s">
        <v>5</v>
      </c>
      <c r="K1" t="s">
        <v>6</v>
      </c>
      <c r="L1" t="s">
        <v>9</v>
      </c>
    </row>
    <row r="2" spans="1:13" x14ac:dyDescent="0.25">
      <c r="A2" s="1">
        <v>41244</v>
      </c>
      <c r="B2">
        <v>5.3589999999999999E-2</v>
      </c>
      <c r="C2">
        <f>Таблица1[[#This Row],[ВТБ ао - цена]]*1000</f>
        <v>53.589999999999996</v>
      </c>
      <c r="D2" s="2">
        <v>423765060000</v>
      </c>
      <c r="E2" s="3"/>
      <c r="F2" s="4">
        <f>LN(Таблица1[[#This Row],[ВТБ ао -объем]])</f>
        <v>26.772445034832554</v>
      </c>
      <c r="G2">
        <v>92.94</v>
      </c>
      <c r="H2" s="2">
        <v>1191987680</v>
      </c>
      <c r="I2" s="3"/>
      <c r="J2">
        <v>143.69999999999999</v>
      </c>
      <c r="K2" s="2">
        <v>638968460</v>
      </c>
      <c r="L2" s="2" t="e">
        <f>(Таблица1[[#This Row],[Газпром-цена]]-J1)/J1</f>
        <v>#VALUE!</v>
      </c>
      <c r="M2" s="2"/>
    </row>
    <row r="3" spans="1:13" x14ac:dyDescent="0.25">
      <c r="A3" s="1">
        <v>41275</v>
      </c>
      <c r="B3">
        <v>5.5820000000000002E-2</v>
      </c>
      <c r="C3">
        <f>Таблица1[[#This Row],[ВТБ ао - цена]]*1000</f>
        <v>55.82</v>
      </c>
      <c r="D3" s="2">
        <v>620659410000</v>
      </c>
      <c r="E3" s="3">
        <f>(Таблица1[[#This Row],[ВТБ ао - цена]]-B2)/B2</f>
        <v>4.1612241089755607E-2</v>
      </c>
      <c r="F3" s="4">
        <f>LN(Таблица1[[#This Row],[ВТБ ао -объем]])</f>
        <v>27.154048314317642</v>
      </c>
      <c r="G3">
        <v>109.59</v>
      </c>
      <c r="H3" s="2">
        <v>1723351580</v>
      </c>
      <c r="I3" s="3">
        <f>(Таблица1[[#This Row],[Сбербанк-цена]]-G2)/G2</f>
        <v>0.17914783731439646</v>
      </c>
      <c r="J3">
        <v>142.09</v>
      </c>
      <c r="K3" s="2">
        <v>495283520</v>
      </c>
      <c r="L3" s="2">
        <f>(Таблица1[[#This Row],[Газпром-цена]]-J2)/J2</f>
        <v>-1.1203897007654735E-2</v>
      </c>
      <c r="M3" s="2"/>
    </row>
    <row r="4" spans="1:13" x14ac:dyDescent="0.25">
      <c r="A4" s="1">
        <v>41306</v>
      </c>
      <c r="B4">
        <v>5.5879999999999999E-2</v>
      </c>
      <c r="C4">
        <f>Таблица1[[#This Row],[ВТБ ао - цена]]*1000</f>
        <v>55.88</v>
      </c>
      <c r="D4" s="2">
        <v>956736250000</v>
      </c>
      <c r="E4" s="3">
        <f>(Таблица1[[#This Row],[ВТБ ао - цена]]-B3)/B3</f>
        <v>1.0748835542815757E-3</v>
      </c>
      <c r="F4" s="4">
        <f>LN(Таблица1[[#This Row],[ВТБ ао -объем]])</f>
        <v>27.58679358957853</v>
      </c>
      <c r="G4">
        <v>104.57</v>
      </c>
      <c r="H4" s="2">
        <v>1612212000</v>
      </c>
      <c r="I4" s="3">
        <f>(Таблица1[[#This Row],[Сбербанк-цена]]-G3)/G3</f>
        <v>-4.58070991878822E-2</v>
      </c>
      <c r="J4">
        <v>137.4</v>
      </c>
      <c r="K4" s="2">
        <v>733770920</v>
      </c>
      <c r="L4" s="2">
        <f>(Таблица1[[#This Row],[Газпром-цена]]-J3)/J3</f>
        <v>-3.3007248926736558E-2</v>
      </c>
      <c r="M4" s="2"/>
    </row>
    <row r="5" spans="1:13" x14ac:dyDescent="0.25">
      <c r="A5" s="1">
        <v>41334</v>
      </c>
      <c r="B5">
        <v>4.9700000000000001E-2</v>
      </c>
      <c r="C5">
        <f>Таблица1[[#This Row],[ВТБ ао - цена]]*1000</f>
        <v>49.7</v>
      </c>
      <c r="D5" s="2">
        <v>684089840000</v>
      </c>
      <c r="E5" s="3">
        <f>(Таблица1[[#This Row],[ВТБ ао - цена]]-B4)/B4</f>
        <v>-0.11059413027916962</v>
      </c>
      <c r="F5" s="4">
        <f>LN(Таблица1[[#This Row],[ВТБ ао -объем]])</f>
        <v>27.251355090973199</v>
      </c>
      <c r="G5">
        <v>98.86</v>
      </c>
      <c r="H5" s="2">
        <v>1691490080</v>
      </c>
      <c r="I5" s="3">
        <f>(Таблица1[[#This Row],[Сбербанк-цена]]-G4)/G4</f>
        <v>-5.4604571100698038E-2</v>
      </c>
      <c r="J5">
        <v>134.08000000000001</v>
      </c>
      <c r="K5" s="2">
        <v>953973070</v>
      </c>
      <c r="L5" s="2">
        <f>(Таблица1[[#This Row],[Газпром-цена]]-J4)/J4</f>
        <v>-2.4163027656477386E-2</v>
      </c>
      <c r="M5" s="2"/>
    </row>
    <row r="6" spans="1:13" x14ac:dyDescent="0.25">
      <c r="A6" s="1">
        <v>41365</v>
      </c>
      <c r="B6">
        <v>4.929E-2</v>
      </c>
      <c r="C6">
        <f>Таблица1[[#This Row],[ВТБ ао - цена]]*1000</f>
        <v>49.29</v>
      </c>
      <c r="D6" s="2">
        <v>1203587690000</v>
      </c>
      <c r="E6" s="3">
        <f>(Таблица1[[#This Row],[ВТБ ао - цена]]-B5)/B5</f>
        <v>-8.2494969818913601E-3</v>
      </c>
      <c r="F6" s="4">
        <f>LN(Таблица1[[#This Row],[ВТБ ао -объем]])</f>
        <v>27.816327953999615</v>
      </c>
      <c r="G6">
        <v>99.11</v>
      </c>
      <c r="H6" s="2">
        <v>1576313810</v>
      </c>
      <c r="I6" s="3">
        <f>(Таблица1[[#This Row],[Сбербанк-цена]]-G5)/G5</f>
        <v>2.5288286465709083E-3</v>
      </c>
      <c r="J6">
        <v>124.15</v>
      </c>
      <c r="K6" s="2">
        <v>986321760</v>
      </c>
      <c r="L6" s="2">
        <f>(Таблица1[[#This Row],[Газпром-цена]]-J5)/J5</f>
        <v>-7.4060262529832985E-2</v>
      </c>
      <c r="M6" s="2"/>
    </row>
    <row r="7" spans="1:13" x14ac:dyDescent="0.25">
      <c r="A7" s="1">
        <v>41395</v>
      </c>
      <c r="B7">
        <v>4.5999999999999999E-2</v>
      </c>
      <c r="C7">
        <f>Таблица1[[#This Row],[ВТБ ао - цена]]*1000</f>
        <v>46</v>
      </c>
      <c r="D7" s="2">
        <v>909928850000</v>
      </c>
      <c r="E7" s="3">
        <f>(Таблица1[[#This Row],[ВТБ ао - цена]]-B6)/B6</f>
        <v>-6.6747819030229277E-2</v>
      </c>
      <c r="F7" s="4">
        <f>LN(Таблица1[[#This Row],[ВТБ ао -объем]])</f>
        <v>27.536632246587374</v>
      </c>
      <c r="G7">
        <v>99.05</v>
      </c>
      <c r="H7" s="2">
        <v>1514417130</v>
      </c>
      <c r="I7" s="3">
        <f>(Таблица1[[#This Row],[Сбербанк-цена]]-G6)/G6</f>
        <v>-6.0538795277976262E-4</v>
      </c>
      <c r="J7">
        <v>123.4</v>
      </c>
      <c r="K7" s="2">
        <v>813775000</v>
      </c>
      <c r="L7" s="2">
        <f>(Таблица1[[#This Row],[Газпром-цена]]-J6)/J6</f>
        <v>-6.0410793395086586E-3</v>
      </c>
      <c r="M7" s="2"/>
    </row>
    <row r="8" spans="1:13" x14ac:dyDescent="0.25">
      <c r="A8" s="1">
        <v>41426</v>
      </c>
      <c r="B8">
        <v>4.7010000000000003E-2</v>
      </c>
      <c r="C8">
        <f>Таблица1[[#This Row],[ВТБ ао - цена]]*1000</f>
        <v>47.010000000000005</v>
      </c>
      <c r="D8" s="2">
        <v>773944750000</v>
      </c>
      <c r="E8" s="3">
        <f>(Таблица1[[#This Row],[ВТБ ао - цена]]-B7)/B7</f>
        <v>2.195652173913052E-2</v>
      </c>
      <c r="F8" s="4">
        <f>LN(Таблица1[[#This Row],[ВТБ ао -объем]])</f>
        <v>27.374766325559349</v>
      </c>
      <c r="G8">
        <v>93.68</v>
      </c>
      <c r="H8" s="2">
        <v>1603984540</v>
      </c>
      <c r="I8" s="3">
        <f>(Таблица1[[#This Row],[Сбербанк-цена]]-G7)/G7</f>
        <v>-5.4215042907622316E-2</v>
      </c>
      <c r="J8">
        <v>109.1</v>
      </c>
      <c r="K8" s="2">
        <v>769293390</v>
      </c>
      <c r="L8" s="2">
        <f>(Таблица1[[#This Row],[Газпром-цена]]-J7)/J7</f>
        <v>-0.11588330632090771</v>
      </c>
      <c r="M8" s="2"/>
    </row>
    <row r="9" spans="1:13" x14ac:dyDescent="0.25">
      <c r="A9" s="1">
        <v>41456</v>
      </c>
      <c r="B9">
        <v>4.6609999999999999E-2</v>
      </c>
      <c r="C9">
        <f>Таблица1[[#This Row],[ВТБ ао - цена]]*1000</f>
        <v>46.61</v>
      </c>
      <c r="D9" s="2">
        <v>689989310000</v>
      </c>
      <c r="E9" s="3">
        <f>(Таблица1[[#This Row],[ВТБ ао - цена]]-B8)/B8</f>
        <v>-8.5088279089556365E-3</v>
      </c>
      <c r="F9" s="4">
        <f>LN(Таблица1[[#This Row],[ВТБ ао -объем]])</f>
        <v>27.259941941664078</v>
      </c>
      <c r="G9">
        <v>95.23</v>
      </c>
      <c r="H9" s="2">
        <v>1721040080</v>
      </c>
      <c r="I9" s="3">
        <f>(Таблица1[[#This Row],[Сбербанк-цена]]-G8)/G8</f>
        <v>1.6545687446626784E-2</v>
      </c>
      <c r="J9">
        <v>128.61000000000001</v>
      </c>
      <c r="K9" s="2">
        <v>879462790</v>
      </c>
      <c r="L9" s="2">
        <f>(Таблица1[[#This Row],[Газпром-цена]]-J8)/J8</f>
        <v>0.17882676443629716</v>
      </c>
      <c r="M9" s="2"/>
    </row>
    <row r="10" spans="1:13" x14ac:dyDescent="0.25">
      <c r="A10" s="1">
        <v>41487</v>
      </c>
      <c r="B10">
        <v>4.4499999999999998E-2</v>
      </c>
      <c r="C10">
        <f>Таблица1[[#This Row],[ВТБ ао - цена]]*1000</f>
        <v>44.5</v>
      </c>
      <c r="D10" s="2">
        <v>424102620000</v>
      </c>
      <c r="E10" s="3">
        <f>(Таблица1[[#This Row],[ВТБ ао - цена]]-B9)/B9</f>
        <v>-4.5269255524565559E-2</v>
      </c>
      <c r="F10" s="4">
        <f>LN(Таблица1[[#This Row],[ВТБ ао -объем]])</f>
        <v>26.773241291196133</v>
      </c>
      <c r="G10">
        <v>88.23</v>
      </c>
      <c r="H10" s="2">
        <v>1414145480</v>
      </c>
      <c r="I10" s="3">
        <f>(Таблица1[[#This Row],[Сбербанк-цена]]-G9)/G9</f>
        <v>-7.3506248031082633E-2</v>
      </c>
      <c r="J10">
        <v>131.9</v>
      </c>
      <c r="K10" s="2">
        <v>635494510</v>
      </c>
      <c r="L10" s="2">
        <f>(Таблица1[[#This Row],[Газпром-цена]]-J9)/J9</f>
        <v>2.5581214524531465E-2</v>
      </c>
      <c r="M10" s="2"/>
    </row>
    <row r="11" spans="1:13" x14ac:dyDescent="0.25">
      <c r="A11" s="1">
        <v>41518</v>
      </c>
      <c r="B11">
        <v>4.267E-2</v>
      </c>
      <c r="C11">
        <f>Таблица1[[#This Row],[ВТБ ао - цена]]*1000</f>
        <v>42.67</v>
      </c>
      <c r="D11" s="2">
        <v>770174060000</v>
      </c>
      <c r="E11" s="3">
        <f>(Таблица1[[#This Row],[ВТБ ао - цена]]-B10)/B10</f>
        <v>-4.1123595505617942E-2</v>
      </c>
      <c r="F11" s="4">
        <f>LN(Таблица1[[#This Row],[ВТБ ао -объем]])</f>
        <v>27.369882378196301</v>
      </c>
      <c r="G11">
        <v>97.86</v>
      </c>
      <c r="H11" s="2">
        <v>1926407650</v>
      </c>
      <c r="I11" s="3">
        <f>(Таблица1[[#This Row],[Сбербанк-цена]]-G10)/G10</f>
        <v>0.10914654879292753</v>
      </c>
      <c r="J11">
        <v>144.15</v>
      </c>
      <c r="K11" s="2">
        <v>1035314530</v>
      </c>
      <c r="L11" s="2">
        <f>(Таблица1[[#This Row],[Газпром-цена]]-J10)/J10</f>
        <v>9.2873388931008341E-2</v>
      </c>
      <c r="M11" s="2"/>
    </row>
    <row r="12" spans="1:13" x14ac:dyDescent="0.25">
      <c r="A12" s="1">
        <v>41548</v>
      </c>
      <c r="B12">
        <v>4.4350000000000001E-2</v>
      </c>
      <c r="C12">
        <f>Таблица1[[#This Row],[ВТБ ао - цена]]*1000</f>
        <v>44.35</v>
      </c>
      <c r="D12" s="2">
        <v>1095103330000</v>
      </c>
      <c r="E12" s="3">
        <f>(Таблица1[[#This Row],[ВТБ ао - цена]]-B11)/B11</f>
        <v>3.9371924068432179E-2</v>
      </c>
      <c r="F12" s="4">
        <f>LN(Таблица1[[#This Row],[ВТБ ао -объем]])</f>
        <v>27.721869840041691</v>
      </c>
      <c r="G12">
        <v>102.74</v>
      </c>
      <c r="H12" s="2">
        <v>1935002670</v>
      </c>
      <c r="I12" s="3">
        <f>(Таблица1[[#This Row],[Сбербанк-цена]]-G11)/G11</f>
        <v>4.9867157163294457E-2</v>
      </c>
      <c r="J12">
        <v>150.4</v>
      </c>
      <c r="K12" s="2">
        <v>1120379070</v>
      </c>
      <c r="L12" s="2">
        <f>(Таблица1[[#This Row],[Газпром-цена]]-J11)/J11</f>
        <v>4.335761359694762E-2</v>
      </c>
      <c r="M12" s="2"/>
    </row>
    <row r="13" spans="1:13" x14ac:dyDescent="0.25">
      <c r="A13" s="1">
        <v>41579</v>
      </c>
      <c r="B13">
        <v>4.6280000000000002E-2</v>
      </c>
      <c r="C13">
        <f>Таблица1[[#This Row],[ВТБ ао - цена]]*1000</f>
        <v>46.28</v>
      </c>
      <c r="D13" s="2">
        <v>1117892430000</v>
      </c>
      <c r="E13" s="3">
        <f>(Таблица1[[#This Row],[ВТБ ао - цена]]-B12)/B12</f>
        <v>4.3517474633596419E-2</v>
      </c>
      <c r="F13" s="4">
        <f>LN(Таблица1[[#This Row],[ВТБ ао -объем]])</f>
        <v>27.742466269574393</v>
      </c>
      <c r="G13">
        <v>103.07</v>
      </c>
      <c r="H13" s="2">
        <v>1659044880</v>
      </c>
      <c r="I13" s="3">
        <f>(Таблица1[[#This Row],[Сбербанк-цена]]-G12)/G12</f>
        <v>3.211991434689491E-3</v>
      </c>
      <c r="J13">
        <v>143.1</v>
      </c>
      <c r="K13" s="2">
        <v>1035969280</v>
      </c>
      <c r="L13" s="2">
        <f>(Таблица1[[#This Row],[Газпром-цена]]-J12)/J12</f>
        <v>-4.8537234042553265E-2</v>
      </c>
      <c r="M13" s="2"/>
    </row>
    <row r="14" spans="1:13" x14ac:dyDescent="0.25">
      <c r="A14" s="1">
        <v>41609</v>
      </c>
      <c r="B14">
        <v>4.9660000000000003E-2</v>
      </c>
      <c r="C14">
        <f>Таблица1[[#This Row],[ВТБ ао - цена]]*1000</f>
        <v>49.660000000000004</v>
      </c>
      <c r="D14" s="2">
        <v>883378010000</v>
      </c>
      <c r="E14" s="3">
        <f>(Таблица1[[#This Row],[ВТБ ао - цена]]-B13)/B13</f>
        <v>7.3033707865168565E-2</v>
      </c>
      <c r="F14" s="4">
        <f>LN(Таблица1[[#This Row],[ВТБ ао -объем]])</f>
        <v>27.507019043338069</v>
      </c>
      <c r="G14">
        <v>101.17</v>
      </c>
      <c r="H14" s="2">
        <v>1563416090</v>
      </c>
      <c r="I14" s="3">
        <f>(Таблица1[[#This Row],[Сбербанк-цена]]-G13)/G13</f>
        <v>-1.8434073930338524E-2</v>
      </c>
      <c r="J14">
        <v>138.75</v>
      </c>
      <c r="K14" s="2">
        <v>1050788060</v>
      </c>
      <c r="L14" s="2">
        <f>(Таблица1[[#This Row],[Газпром-цена]]-J13)/J13</f>
        <v>-3.0398322851153001E-2</v>
      </c>
      <c r="M14" s="2"/>
    </row>
    <row r="15" spans="1:13" x14ac:dyDescent="0.25">
      <c r="A15" s="1">
        <v>41640</v>
      </c>
      <c r="B15">
        <v>4.5440000000000001E-2</v>
      </c>
      <c r="C15">
        <f>Таблица1[[#This Row],[ВТБ ао - цена]]*1000</f>
        <v>45.44</v>
      </c>
      <c r="D15" s="2">
        <v>562228330000</v>
      </c>
      <c r="E15" s="3">
        <f>(Таблица1[[#This Row],[ВТБ ао - цена]]-B14)/B14</f>
        <v>-8.4977849375755157E-2</v>
      </c>
      <c r="F15" s="4">
        <f>LN(Таблица1[[#This Row],[ВТБ ао -объем]])</f>
        <v>27.055173885469056</v>
      </c>
      <c r="G15">
        <v>94.7</v>
      </c>
      <c r="H15" s="2">
        <v>1427259190</v>
      </c>
      <c r="I15" s="3">
        <f>(Таблица1[[#This Row],[Сбербанк-цена]]-G14)/G14</f>
        <v>-6.3951764357022822E-2</v>
      </c>
      <c r="J15">
        <v>145.16</v>
      </c>
      <c r="K15" s="2">
        <v>1056510690</v>
      </c>
      <c r="L15" s="2">
        <f>(Таблица1[[#This Row],[Газпром-цена]]-J14)/J14</f>
        <v>4.6198198198198176E-2</v>
      </c>
      <c r="M15" s="2"/>
    </row>
    <row r="16" spans="1:13" x14ac:dyDescent="0.25">
      <c r="A16" s="1">
        <v>41671</v>
      </c>
      <c r="B16">
        <v>4.2130000000000001E-2</v>
      </c>
      <c r="C16">
        <f>Таблица1[[#This Row],[ВТБ ао - цена]]*1000</f>
        <v>42.13</v>
      </c>
      <c r="D16" s="2">
        <v>531533830000</v>
      </c>
      <c r="E16" s="3">
        <f>(Таблица1[[#This Row],[ВТБ ао - цена]]-B15)/B15</f>
        <v>-7.2843309859154937E-2</v>
      </c>
      <c r="F16" s="4">
        <f>LN(Таблица1[[#This Row],[ВТБ ао -объем]])</f>
        <v>26.999032682749871</v>
      </c>
      <c r="G16">
        <v>91.16</v>
      </c>
      <c r="H16" s="2">
        <v>1510458530</v>
      </c>
      <c r="I16" s="3">
        <f>(Таблица1[[#This Row],[Сбербанк-цена]]-G15)/G15</f>
        <v>-3.738120380147842E-2</v>
      </c>
      <c r="J16">
        <v>139.19999999999999</v>
      </c>
      <c r="K16" s="2">
        <v>1110186930</v>
      </c>
      <c r="L16" s="2">
        <f>(Таблица1[[#This Row],[Газпром-цена]]-J15)/J15</f>
        <v>-4.1058142739046628E-2</v>
      </c>
      <c r="M16" s="2"/>
    </row>
    <row r="17" spans="1:13" x14ac:dyDescent="0.25">
      <c r="A17" s="1">
        <v>41699</v>
      </c>
      <c r="B17">
        <v>3.9600000000000003E-2</v>
      </c>
      <c r="C17">
        <f>Таблица1[[#This Row],[ВТБ ао - цена]]*1000</f>
        <v>39.6</v>
      </c>
      <c r="D17" s="2">
        <v>1718001780000</v>
      </c>
      <c r="E17" s="3">
        <f>(Таблица1[[#This Row],[ВТБ ао - цена]]-B16)/B16</f>
        <v>-6.0052219321148764E-2</v>
      </c>
      <c r="F17" s="4">
        <f>LN(Таблица1[[#This Row],[ВТБ ао -объем]])</f>
        <v>28.172182975578551</v>
      </c>
      <c r="G17">
        <v>83.8</v>
      </c>
      <c r="H17" s="2">
        <v>4898591710</v>
      </c>
      <c r="I17" s="3">
        <f>(Таблица1[[#This Row],[Сбербанк-цена]]-G16)/G16</f>
        <v>-8.0737165423431331E-2</v>
      </c>
      <c r="J17">
        <v>135.5</v>
      </c>
      <c r="K17" s="2">
        <v>2038314440</v>
      </c>
      <c r="L17" s="2">
        <f>(Таблица1[[#This Row],[Газпром-цена]]-J16)/J16</f>
        <v>-2.6580459770114861E-2</v>
      </c>
      <c r="M17" s="2"/>
    </row>
    <row r="18" spans="1:13" x14ac:dyDescent="0.25">
      <c r="A18" s="1">
        <v>41730</v>
      </c>
      <c r="B18">
        <v>3.8649999999999997E-2</v>
      </c>
      <c r="C18">
        <f>Таблица1[[#This Row],[ВТБ ао - цена]]*1000</f>
        <v>38.65</v>
      </c>
      <c r="D18" s="2">
        <v>1581562680000</v>
      </c>
      <c r="E18" s="3">
        <f>(Таблица1[[#This Row],[ВТБ ао - цена]]-B17)/B17</f>
        <v>-2.3989898989899148E-2</v>
      </c>
      <c r="F18" s="4">
        <f>LN(Таблица1[[#This Row],[ВТБ ао -объем]])</f>
        <v>28.089434512166303</v>
      </c>
      <c r="G18">
        <v>72.5</v>
      </c>
      <c r="H18" s="2">
        <v>4013046200</v>
      </c>
      <c r="I18" s="3">
        <f>(Таблица1[[#This Row],[Сбербанк-цена]]-G17)/G17</f>
        <v>-0.1348448687350835</v>
      </c>
      <c r="J18">
        <v>128.77000000000001</v>
      </c>
      <c r="K18" s="2">
        <v>1377698400</v>
      </c>
      <c r="L18" s="2">
        <f>(Таблица1[[#This Row],[Газпром-цена]]-J17)/J17</f>
        <v>-4.9667896678966712E-2</v>
      </c>
      <c r="M18" s="2"/>
    </row>
    <row r="19" spans="1:13" x14ac:dyDescent="0.25">
      <c r="A19" s="1">
        <v>41760</v>
      </c>
      <c r="B19">
        <v>4.7899999999999998E-2</v>
      </c>
      <c r="C19">
        <f>Таблица1[[#This Row],[ВТБ ао - цена]]*1000</f>
        <v>47.9</v>
      </c>
      <c r="D19" s="2">
        <v>1337467810000</v>
      </c>
      <c r="E19" s="3">
        <f>(Таблица1[[#This Row],[ВТБ ао - цена]]-B18)/B18</f>
        <v>0.23932729624838298</v>
      </c>
      <c r="F19" s="4">
        <f>LN(Таблица1[[#This Row],[ВТБ ао -объем]])</f>
        <v>27.92179924813723</v>
      </c>
      <c r="G19">
        <v>84.5</v>
      </c>
      <c r="H19" s="2">
        <v>3001439250</v>
      </c>
      <c r="I19" s="3">
        <f>(Таблица1[[#This Row],[Сбербанк-цена]]-G18)/G18</f>
        <v>0.16551724137931034</v>
      </c>
      <c r="J19">
        <v>141.69999999999999</v>
      </c>
      <c r="K19" s="2">
        <v>1168270410</v>
      </c>
      <c r="L19" s="2">
        <f>(Таблица1[[#This Row],[Газпром-цена]]-J18)/J18</f>
        <v>0.10041158654966201</v>
      </c>
      <c r="M19" s="2"/>
    </row>
    <row r="20" spans="1:13" x14ac:dyDescent="0.25">
      <c r="A20" s="1">
        <v>41791</v>
      </c>
      <c r="B20">
        <v>4.1099999999999998E-2</v>
      </c>
      <c r="C20">
        <f>Таблица1[[#This Row],[ВТБ ао - цена]]*1000</f>
        <v>41.099999999999994</v>
      </c>
      <c r="D20" s="2">
        <v>1219984610000</v>
      </c>
      <c r="E20" s="3">
        <f>(Таблица1[[#This Row],[ВТБ ао - цена]]-B19)/B19</f>
        <v>-0.14196242171189979</v>
      </c>
      <c r="F20" s="4">
        <f>LN(Таблица1[[#This Row],[ВТБ ао -объем]])</f>
        <v>27.82985935984005</v>
      </c>
      <c r="G20">
        <v>84.5</v>
      </c>
      <c r="H20" s="2">
        <v>2008494660</v>
      </c>
      <c r="I20" s="3">
        <f>(Таблица1[[#This Row],[Сбербанк-цена]]-G19)/G19</f>
        <v>0</v>
      </c>
      <c r="J20">
        <v>148.96</v>
      </c>
      <c r="K20" s="2">
        <v>885913470</v>
      </c>
      <c r="L20" s="2">
        <f>(Таблица1[[#This Row],[Газпром-цена]]-J19)/J19</f>
        <v>5.1235003528581652E-2</v>
      </c>
      <c r="M20" s="2"/>
    </row>
    <row r="21" spans="1:13" x14ac:dyDescent="0.25">
      <c r="A21" s="1">
        <v>41821</v>
      </c>
      <c r="B21">
        <v>3.9800000000000002E-2</v>
      </c>
      <c r="C21">
        <f>Таблица1[[#This Row],[ВТБ ао - цена]]*1000</f>
        <v>39.800000000000004</v>
      </c>
      <c r="D21" s="2">
        <v>1064257460000</v>
      </c>
      <c r="E21" s="3">
        <f>(Таблица1[[#This Row],[ВТБ ао - цена]]-B20)/B20</f>
        <v>-3.1630170316301595E-2</v>
      </c>
      <c r="F21" s="4">
        <f>LN(Таблица1[[#This Row],[ВТБ ао -объем]])</f>
        <v>27.693298451261303</v>
      </c>
      <c r="G21">
        <v>73.599999999999994</v>
      </c>
      <c r="H21" s="2">
        <v>2551370010</v>
      </c>
      <c r="I21" s="3">
        <f>(Таблица1[[#This Row],[Сбербанк-цена]]-G20)/G20</f>
        <v>-0.12899408284023675</v>
      </c>
      <c r="J21">
        <v>132</v>
      </c>
      <c r="K21" s="2">
        <v>1004959980</v>
      </c>
      <c r="L21" s="2">
        <f>(Таблица1[[#This Row],[Газпром-цена]]-J20)/J20</f>
        <v>-0.11385606874328684</v>
      </c>
      <c r="M21" s="2"/>
    </row>
    <row r="22" spans="1:13" x14ac:dyDescent="0.25">
      <c r="A22" s="1">
        <v>41852</v>
      </c>
      <c r="B22">
        <v>3.8399999999999997E-2</v>
      </c>
      <c r="C22">
        <f>Таблица1[[#This Row],[ВТБ ао - цена]]*1000</f>
        <v>38.4</v>
      </c>
      <c r="D22" s="2">
        <v>699479420000</v>
      </c>
      <c r="E22" s="3">
        <f>(Таблица1[[#This Row],[ВТБ ао - цена]]-B21)/B21</f>
        <v>-3.5175879396985056E-2</v>
      </c>
      <c r="F22" s="4">
        <f>LN(Таблица1[[#This Row],[ВТБ ао -объем]])</f>
        <v>27.273602209604128</v>
      </c>
      <c r="G22">
        <v>73.209999999999994</v>
      </c>
      <c r="H22" s="2">
        <v>3076887590</v>
      </c>
      <c r="I22" s="3">
        <f>(Таблица1[[#This Row],[Сбербанк-цена]]-G21)/G21</f>
        <v>-5.2989130434782693E-3</v>
      </c>
      <c r="J22">
        <v>131.94999999999999</v>
      </c>
      <c r="K22" s="2">
        <v>851294800</v>
      </c>
      <c r="L22" s="2">
        <f>(Таблица1[[#This Row],[Газпром-цена]]-J21)/J21</f>
        <v>-3.7878787878796493E-4</v>
      </c>
      <c r="M22" s="2"/>
    </row>
    <row r="23" spans="1:13" x14ac:dyDescent="0.25">
      <c r="A23" s="1">
        <v>41883</v>
      </c>
      <c r="B23">
        <v>3.8039999999999997E-2</v>
      </c>
      <c r="C23">
        <f>Таблица1[[#This Row],[ВТБ ао - цена]]*1000</f>
        <v>38.04</v>
      </c>
      <c r="D23" s="2">
        <v>534436210000</v>
      </c>
      <c r="E23" s="3">
        <f>(Таблица1[[#This Row],[ВТБ ао - цена]]-B22)/B22</f>
        <v>-9.3749999999999806E-3</v>
      </c>
      <c r="F23" s="4">
        <f>LN(Таблица1[[#This Row],[ВТБ ао -объем]])</f>
        <v>27.004478215106893</v>
      </c>
      <c r="G23">
        <v>75.52</v>
      </c>
      <c r="H23" s="2">
        <v>2891411920</v>
      </c>
      <c r="I23" s="3">
        <f>(Таблица1[[#This Row],[Сбербанк-цена]]-G22)/G22</f>
        <v>3.1553066520967114E-2</v>
      </c>
      <c r="J23">
        <v>137.9</v>
      </c>
      <c r="K23" s="2">
        <v>797896850</v>
      </c>
      <c r="L23" s="2">
        <f>(Таблица1[[#This Row],[Газпром-цена]]-J22)/J22</f>
        <v>4.5092838196286608E-2</v>
      </c>
      <c r="M23" s="2"/>
    </row>
    <row r="24" spans="1:13" x14ac:dyDescent="0.25">
      <c r="A24" s="1">
        <v>41913</v>
      </c>
      <c r="B24">
        <v>3.993E-2</v>
      </c>
      <c r="C24">
        <f>Таблица1[[#This Row],[ВТБ ао - цена]]*1000</f>
        <v>39.93</v>
      </c>
      <c r="D24" s="2">
        <v>552675470000</v>
      </c>
      <c r="E24" s="3">
        <f>(Таблица1[[#This Row],[ВТБ ао - цена]]-B23)/B23</f>
        <v>4.9684542586750868E-2</v>
      </c>
      <c r="F24" s="4">
        <f>LN(Таблица1[[#This Row],[ВТБ ао -объем]])</f>
        <v>27.038036812676594</v>
      </c>
      <c r="G24">
        <v>76.23</v>
      </c>
      <c r="H24" s="2">
        <v>2905609940</v>
      </c>
      <c r="I24" s="3">
        <f>(Таблица1[[#This Row],[Сбербанк-цена]]-G23)/G23</f>
        <v>9.4014830508475627E-3</v>
      </c>
      <c r="J24">
        <v>141.5</v>
      </c>
      <c r="K24" s="2">
        <v>857933800</v>
      </c>
      <c r="L24" s="2">
        <f>(Таблица1[[#This Row],[Газпром-цена]]-J23)/J23</f>
        <v>2.610587382160982E-2</v>
      </c>
      <c r="M24" s="2"/>
    </row>
    <row r="25" spans="1:13" x14ac:dyDescent="0.25">
      <c r="A25" s="1">
        <v>41944</v>
      </c>
      <c r="B25">
        <v>4.6699999999999998E-2</v>
      </c>
      <c r="C25">
        <f>Таблица1[[#This Row],[ВТБ ао - цена]]*1000</f>
        <v>46.699999999999996</v>
      </c>
      <c r="D25" s="2">
        <v>1215936210000</v>
      </c>
      <c r="E25" s="3">
        <f>(Таблица1[[#This Row],[ВТБ ао - цена]]-B24)/B24</f>
        <v>0.16954670673678934</v>
      </c>
      <c r="F25" s="4">
        <f>LN(Таблица1[[#This Row],[ВТБ ао -объем]])</f>
        <v>27.826535439214929</v>
      </c>
      <c r="G25">
        <v>72.25</v>
      </c>
      <c r="H25" s="2">
        <v>2030051460</v>
      </c>
      <c r="I25" s="3">
        <f>(Таблица1[[#This Row],[Сбербанк-цена]]-G24)/G24</f>
        <v>-5.2210415846779532E-2</v>
      </c>
      <c r="J25">
        <v>142.86000000000001</v>
      </c>
      <c r="K25" s="2">
        <v>691989260</v>
      </c>
      <c r="L25" s="2">
        <f>(Таблица1[[#This Row],[Газпром-цена]]-J24)/J24</f>
        <v>9.6113074204947965E-3</v>
      </c>
      <c r="M25" s="2"/>
    </row>
    <row r="26" spans="1:13" x14ac:dyDescent="0.25">
      <c r="A26" s="1">
        <v>41974</v>
      </c>
      <c r="B26">
        <v>6.7000000000000004E-2</v>
      </c>
      <c r="C26">
        <f>Таблица1[[#This Row],[ВТБ ао - цена]]*1000</f>
        <v>67</v>
      </c>
      <c r="D26" s="2">
        <v>1901970000000</v>
      </c>
      <c r="E26" s="3">
        <f>(Таблица1[[#This Row],[ВТБ ао - цена]]-B25)/B25</f>
        <v>0.4346895074946468</v>
      </c>
      <c r="F26" s="4">
        <f>LN(Таблица1[[#This Row],[ВТБ ао -объем]])</f>
        <v>28.273911307056693</v>
      </c>
      <c r="G26">
        <v>54.9</v>
      </c>
      <c r="H26" s="2">
        <v>4337561310</v>
      </c>
      <c r="I26" s="3">
        <f>(Таблица1[[#This Row],[Сбербанк-цена]]-G25)/G25</f>
        <v>-0.24013840830449829</v>
      </c>
      <c r="J26">
        <v>130.31</v>
      </c>
      <c r="K26" s="2">
        <v>983856510</v>
      </c>
      <c r="L26" s="2">
        <f>(Таблица1[[#This Row],[Газпром-цена]]-J25)/J25</f>
        <v>-8.784824303513937E-2</v>
      </c>
      <c r="M26" s="2"/>
    </row>
    <row r="27" spans="1:13" x14ac:dyDescent="0.25">
      <c r="A27" s="1">
        <v>42005</v>
      </c>
      <c r="B27">
        <v>6.8940000000000001E-2</v>
      </c>
      <c r="C27">
        <f>Таблица1[[#This Row],[ВТБ ао - цена]]*1000</f>
        <v>68.94</v>
      </c>
      <c r="D27" s="2">
        <v>472099150000</v>
      </c>
      <c r="E27" s="3">
        <f>(Таблица1[[#This Row],[ВТБ ао - цена]]-B26)/B26</f>
        <v>2.8955223880596972E-2</v>
      </c>
      <c r="F27" s="4">
        <f>LN(Таблица1[[#This Row],[ВТБ ао -объем]])</f>
        <v>26.88045486403103</v>
      </c>
      <c r="G27">
        <v>61.5</v>
      </c>
      <c r="H27" s="2">
        <v>2691982770</v>
      </c>
      <c r="I27" s="3">
        <f>(Таблица1[[#This Row],[Сбербанк-цена]]-G26)/G26</f>
        <v>0.1202185792349727</v>
      </c>
      <c r="J27">
        <v>143.82</v>
      </c>
      <c r="K27" s="2">
        <v>652102830</v>
      </c>
      <c r="L27" s="2">
        <f>(Таблица1[[#This Row],[Газпром-цена]]-J26)/J26</f>
        <v>0.10367584989640082</v>
      </c>
      <c r="M27" s="2"/>
    </row>
    <row r="28" spans="1:13" x14ac:dyDescent="0.25">
      <c r="A28" s="1">
        <v>42036</v>
      </c>
      <c r="B28">
        <v>6.8000000000000005E-2</v>
      </c>
      <c r="C28">
        <f>Таблица1[[#This Row],[ВТБ ао - цена]]*1000</f>
        <v>68</v>
      </c>
      <c r="D28" s="2">
        <v>435810560000</v>
      </c>
      <c r="E28" s="3">
        <f>(Таблица1[[#This Row],[ВТБ ао - цена]]-B27)/B27</f>
        <v>-1.3635044966637604E-2</v>
      </c>
      <c r="F28" s="4">
        <f>LN(Таблица1[[#This Row],[ВТБ ао -объем]])</f>
        <v>26.800473490462117</v>
      </c>
      <c r="G28">
        <v>75.91</v>
      </c>
      <c r="H28" s="2">
        <v>3583789870</v>
      </c>
      <c r="I28" s="3">
        <f>(Таблица1[[#This Row],[Сбербанк-цена]]-G27)/G27</f>
        <v>0.23430894308943084</v>
      </c>
      <c r="J28">
        <v>152.94999999999999</v>
      </c>
      <c r="K28" s="2">
        <v>919520350</v>
      </c>
      <c r="L28" s="2">
        <f>(Таблица1[[#This Row],[Газпром-цена]]-J27)/J27</f>
        <v>6.3482130440828788E-2</v>
      </c>
      <c r="M28" s="2"/>
    </row>
    <row r="29" spans="1:13" x14ac:dyDescent="0.25">
      <c r="A29" s="1">
        <v>42064</v>
      </c>
      <c r="B29">
        <v>0.06</v>
      </c>
      <c r="C29">
        <f>Таблица1[[#This Row],[ВТБ ао - цена]]*1000</f>
        <v>60</v>
      </c>
      <c r="D29" s="2">
        <v>380858460000</v>
      </c>
      <c r="E29" s="3">
        <f>(Таблица1[[#This Row],[ВТБ ао - цена]]-B28)/B28</f>
        <v>-0.11764705882352951</v>
      </c>
      <c r="F29" s="4">
        <f>LN(Таблица1[[#This Row],[ВТБ ао -объем]])</f>
        <v>26.665693646988363</v>
      </c>
      <c r="G29">
        <v>62.88</v>
      </c>
      <c r="H29" s="2">
        <v>2785656310</v>
      </c>
      <c r="I29" s="3">
        <f>(Таблица1[[#This Row],[Сбербанк-цена]]-G28)/G28</f>
        <v>-0.17165063891450394</v>
      </c>
      <c r="J29">
        <v>138.9</v>
      </c>
      <c r="K29" s="2">
        <v>718069290</v>
      </c>
      <c r="L29" s="2">
        <f>(Таблица1[[#This Row],[Газпром-цена]]-J28)/J28</f>
        <v>-9.1860084995096333E-2</v>
      </c>
      <c r="M29" s="2"/>
    </row>
    <row r="30" spans="1:13" x14ac:dyDescent="0.25">
      <c r="A30" s="1">
        <v>42095</v>
      </c>
      <c r="B30">
        <v>6.5500000000000003E-2</v>
      </c>
      <c r="C30">
        <f>Таблица1[[#This Row],[ВТБ ао - цена]]*1000</f>
        <v>65.5</v>
      </c>
      <c r="D30" s="2">
        <v>670781500000</v>
      </c>
      <c r="E30" s="3">
        <f>(Таблица1[[#This Row],[ВТБ ао - цена]]-B29)/B29</f>
        <v>9.1666666666666757E-2</v>
      </c>
      <c r="F30" s="4">
        <f>LN(Таблица1[[#This Row],[ВТБ ао -объем]])</f>
        <v>27.231709287505019</v>
      </c>
      <c r="G30">
        <v>76.900000000000006</v>
      </c>
      <c r="H30" s="2">
        <v>3217030850</v>
      </c>
      <c r="I30" s="3">
        <f>(Таблица1[[#This Row],[Сбербанк-цена]]-G29)/G29</f>
        <v>0.22296437659033083</v>
      </c>
      <c r="J30">
        <v>153.5</v>
      </c>
      <c r="K30" s="2">
        <v>821523460</v>
      </c>
      <c r="L30" s="2">
        <f>(Таблица1[[#This Row],[Газпром-цена]]-J29)/J29</f>
        <v>0.10511159107271414</v>
      </c>
      <c r="M30" s="2"/>
    </row>
    <row r="31" spans="1:13" x14ac:dyDescent="0.25">
      <c r="A31" s="1">
        <v>42125</v>
      </c>
      <c r="B31">
        <v>8.0250000000000002E-2</v>
      </c>
      <c r="C31">
        <f>Таблица1[[#This Row],[ВТБ ао - цена]]*1000</f>
        <v>80.25</v>
      </c>
      <c r="D31" s="2">
        <v>1045976670000</v>
      </c>
      <c r="E31" s="3">
        <f>(Таблица1[[#This Row],[ВТБ ао - цена]]-B30)/B30</f>
        <v>0.22519083969465647</v>
      </c>
      <c r="F31" s="4">
        <f>LN(Таблица1[[#This Row],[ВТБ ао -объем]])</f>
        <v>27.675972177307244</v>
      </c>
      <c r="G31">
        <v>73.5</v>
      </c>
      <c r="H31" s="2">
        <v>1830904250</v>
      </c>
      <c r="I31" s="3">
        <f>(Таблица1[[#This Row],[Сбербанк-цена]]-G30)/G30</f>
        <v>-4.4213263979193826E-2</v>
      </c>
      <c r="J31">
        <v>139</v>
      </c>
      <c r="K31" s="2">
        <v>472091480</v>
      </c>
      <c r="L31" s="2">
        <f>(Таблица1[[#This Row],[Газпром-цена]]-J30)/J30</f>
        <v>-9.4462540716612378E-2</v>
      </c>
      <c r="M31" s="2"/>
    </row>
    <row r="32" spans="1:13" x14ac:dyDescent="0.25">
      <c r="A32" s="1">
        <v>42156</v>
      </c>
      <c r="B32">
        <v>7.9000000000000001E-2</v>
      </c>
      <c r="C32">
        <f>Таблица1[[#This Row],[ВТБ ао - цена]]*1000</f>
        <v>79</v>
      </c>
      <c r="D32" s="2">
        <v>757627400000</v>
      </c>
      <c r="E32" s="3">
        <f>(Таблица1[[#This Row],[ВТБ ао - цена]]-B31)/B31</f>
        <v>-1.5576323987538955E-2</v>
      </c>
      <c r="F32" s="4">
        <f>LN(Таблица1[[#This Row],[ВТБ ао -объем]])</f>
        <v>27.353457545006936</v>
      </c>
      <c r="G32">
        <v>72.349999999999994</v>
      </c>
      <c r="H32" s="2">
        <v>1885405260</v>
      </c>
      <c r="I32" s="3">
        <f>(Таблица1[[#This Row],[Сбербанк-цена]]-G31)/G31</f>
        <v>-1.5646258503401438E-2</v>
      </c>
      <c r="J32">
        <v>145.85</v>
      </c>
      <c r="K32" s="2">
        <v>533051950</v>
      </c>
      <c r="L32" s="2">
        <f>(Таблица1[[#This Row],[Газпром-цена]]-J31)/J31</f>
        <v>4.9280575539568307E-2</v>
      </c>
      <c r="M32" s="2"/>
    </row>
    <row r="33" spans="1:13" x14ac:dyDescent="0.25">
      <c r="A33" s="1">
        <v>42186</v>
      </c>
      <c r="B33">
        <v>7.1999999999999995E-2</v>
      </c>
      <c r="C33">
        <f>Таблица1[[#This Row],[ВТБ ао - цена]]*1000</f>
        <v>72</v>
      </c>
      <c r="D33" s="2">
        <v>355294170000</v>
      </c>
      <c r="E33" s="3">
        <f>(Таблица1[[#This Row],[ВТБ ао - цена]]-B32)/B32</f>
        <v>-8.8607594936708944E-2</v>
      </c>
      <c r="F33" s="4">
        <f>LN(Таблица1[[#This Row],[ВТБ ао -объем]])</f>
        <v>26.596211931170039</v>
      </c>
      <c r="G33">
        <v>72.3</v>
      </c>
      <c r="H33" s="2">
        <v>2690621070</v>
      </c>
      <c r="I33" s="3">
        <f>(Таблица1[[#This Row],[Сбербанк-цена]]-G32)/G32</f>
        <v>-6.9108500345538575E-4</v>
      </c>
      <c r="J33">
        <v>142.5</v>
      </c>
      <c r="K33" s="2">
        <v>543868920</v>
      </c>
      <c r="L33" s="2">
        <f>(Таблица1[[#This Row],[Газпром-цена]]-J32)/J32</f>
        <v>-2.2968803565306783E-2</v>
      </c>
      <c r="M33" s="2"/>
    </row>
    <row r="34" spans="1:13" x14ac:dyDescent="0.25">
      <c r="A34" s="1">
        <v>42217</v>
      </c>
      <c r="B34">
        <v>6.9000000000000006E-2</v>
      </c>
      <c r="C34">
        <f>Таблица1[[#This Row],[ВТБ ао - цена]]*1000</f>
        <v>69</v>
      </c>
      <c r="D34" s="2">
        <v>297785390000</v>
      </c>
      <c r="E34" s="3">
        <f>(Таблица1[[#This Row],[ВТБ ао - цена]]-B33)/B33</f>
        <v>-4.1666666666666512E-2</v>
      </c>
      <c r="F34" s="4">
        <f>LN(Таблица1[[#This Row],[ВТБ ао -объем]])</f>
        <v>26.419638896221191</v>
      </c>
      <c r="G34">
        <v>74.5</v>
      </c>
      <c r="H34" s="2">
        <v>2488111940</v>
      </c>
      <c r="I34" s="3">
        <f>(Таблица1[[#This Row],[Сбербанк-цена]]-G33)/G33</f>
        <v>3.0428769017980677E-2</v>
      </c>
      <c r="J34">
        <v>148.19</v>
      </c>
      <c r="K34" s="2">
        <v>654231910</v>
      </c>
      <c r="L34" s="2">
        <f>(Таблица1[[#This Row],[Газпром-цена]]-J33)/J33</f>
        <v>3.9929824561403496E-2</v>
      </c>
      <c r="M34" s="2"/>
    </row>
    <row r="35" spans="1:13" x14ac:dyDescent="0.25">
      <c r="A35" s="1">
        <v>42248</v>
      </c>
      <c r="B35">
        <v>6.7699999999999996E-2</v>
      </c>
      <c r="C35">
        <f>Таблица1[[#This Row],[ВТБ ао - цена]]*1000</f>
        <v>67.7</v>
      </c>
      <c r="D35" s="2">
        <v>288953870000</v>
      </c>
      <c r="E35" s="3">
        <f>(Таблица1[[#This Row],[ВТБ ао - цена]]-B34)/B34</f>
        <v>-1.8840579710145064E-2</v>
      </c>
      <c r="F35" s="4">
        <f>LN(Таблица1[[#This Row],[ВТБ ао -объем]])</f>
        <v>26.389532892941151</v>
      </c>
      <c r="G35">
        <v>75.3</v>
      </c>
      <c r="H35" s="2">
        <v>2008042110</v>
      </c>
      <c r="I35" s="3">
        <f>(Таблица1[[#This Row],[Сбербанк-цена]]-G34)/G34</f>
        <v>1.0738255033557008E-2</v>
      </c>
      <c r="J35">
        <v>134.55000000000001</v>
      </c>
      <c r="K35" s="2">
        <v>646257900</v>
      </c>
      <c r="L35" s="2">
        <f>(Таблица1[[#This Row],[Газпром-цена]]-J34)/J34</f>
        <v>-9.2043997570686195E-2</v>
      </c>
      <c r="M35" s="2"/>
    </row>
    <row r="36" spans="1:13" x14ac:dyDescent="0.25">
      <c r="A36" s="1">
        <v>42278</v>
      </c>
      <c r="B36">
        <v>7.2349999999999998E-2</v>
      </c>
      <c r="C36">
        <f>Таблица1[[#This Row],[ВТБ ао - цена]]*1000</f>
        <v>72.349999999999994</v>
      </c>
      <c r="D36" s="2">
        <v>406369030000</v>
      </c>
      <c r="E36" s="3">
        <f>(Таблица1[[#This Row],[ВТБ ао - цена]]-B35)/B35</f>
        <v>6.8685376661743014E-2</v>
      </c>
      <c r="F36" s="4">
        <f>LN(Таблица1[[#This Row],[ВТБ ао -объем]])</f>
        <v>26.730527524598219</v>
      </c>
      <c r="G36">
        <v>90.53</v>
      </c>
      <c r="H36" s="2">
        <v>2849625200</v>
      </c>
      <c r="I36" s="3">
        <f>(Таблица1[[#This Row],[Сбербанк-цена]]-G35)/G35</f>
        <v>0.20225763612217801</v>
      </c>
      <c r="J36">
        <v>135.75</v>
      </c>
      <c r="K36" s="2">
        <v>727388150</v>
      </c>
      <c r="L36" s="2">
        <f>(Таблица1[[#This Row],[Газпром-цена]]-J35)/J35</f>
        <v>8.918617614269703E-3</v>
      </c>
      <c r="M36" s="2"/>
    </row>
    <row r="37" spans="1:13" x14ac:dyDescent="0.25">
      <c r="A37" s="1">
        <v>42309</v>
      </c>
      <c r="B37">
        <v>7.0999999999999994E-2</v>
      </c>
      <c r="C37">
        <f>Таблица1[[#This Row],[ВТБ ао - цена]]*1000</f>
        <v>71</v>
      </c>
      <c r="D37" s="2">
        <v>293559920000</v>
      </c>
      <c r="E37" s="3">
        <f>(Таблица1[[#This Row],[ВТБ ао - цена]]-B36)/B36</f>
        <v>-1.865929509329653E-2</v>
      </c>
      <c r="F37" s="4">
        <f>LN(Таблица1[[#This Row],[ВТБ ао -объем]])</f>
        <v>26.405347612106546</v>
      </c>
      <c r="G37">
        <v>102.9</v>
      </c>
      <c r="H37" s="2">
        <v>2286927960</v>
      </c>
      <c r="I37" s="3">
        <f>(Таблица1[[#This Row],[Сбербанк-цена]]-G36)/G36</f>
        <v>0.13663978791560813</v>
      </c>
      <c r="J37">
        <v>138</v>
      </c>
      <c r="K37" s="2">
        <v>785173850</v>
      </c>
      <c r="L37" s="2">
        <f>(Таблица1[[#This Row],[Газпром-цена]]-J36)/J36</f>
        <v>1.6574585635359115E-2</v>
      </c>
      <c r="M37" s="2"/>
    </row>
    <row r="38" spans="1:13" x14ac:dyDescent="0.25">
      <c r="A38" s="1">
        <v>42339</v>
      </c>
      <c r="B38">
        <v>7.9699999999999993E-2</v>
      </c>
      <c r="C38">
        <f>Таблица1[[#This Row],[ВТБ ао - цена]]*1000</f>
        <v>79.699999999999989</v>
      </c>
      <c r="D38" s="2">
        <v>349150430000</v>
      </c>
      <c r="E38" s="3">
        <f>(Таблица1[[#This Row],[ВТБ ао - цена]]-B37)/B37</f>
        <v>0.12253521126760564</v>
      </c>
      <c r="F38" s="4">
        <f>LN(Таблица1[[#This Row],[ВТБ ао -объем]])</f>
        <v>26.578768697800061</v>
      </c>
      <c r="G38">
        <v>101.26</v>
      </c>
      <c r="H38" s="2">
        <v>1880909280</v>
      </c>
      <c r="I38" s="3">
        <f>(Таблица1[[#This Row],[Сбербанк-цена]]-G37)/G37</f>
        <v>-1.5937803692905737E-2</v>
      </c>
      <c r="J38">
        <v>136.09</v>
      </c>
      <c r="K38" s="2">
        <v>632658380</v>
      </c>
      <c r="L38" s="2">
        <f>(Таблица1[[#This Row],[Газпром-цена]]-J37)/J37</f>
        <v>-1.3840579710144903E-2</v>
      </c>
      <c r="M38" s="2"/>
    </row>
    <row r="39" spans="1:13" x14ac:dyDescent="0.25">
      <c r="A39" s="1">
        <v>42370</v>
      </c>
      <c r="B39">
        <v>7.3700000000000002E-2</v>
      </c>
      <c r="C39">
        <f>Таблица1[[#This Row],[ВТБ ао - цена]]*1000</f>
        <v>73.7</v>
      </c>
      <c r="D39" s="2">
        <v>393514230000</v>
      </c>
      <c r="E39" s="3">
        <f>(Таблица1[[#This Row],[ВТБ ао - цена]]-B38)/B38</f>
        <v>-7.5282308657465394E-2</v>
      </c>
      <c r="F39" s="4">
        <f>LN(Таблица1[[#This Row],[ВТБ ао -объем]])</f>
        <v>26.698383066792964</v>
      </c>
      <c r="G39">
        <v>96.5</v>
      </c>
      <c r="H39" s="2">
        <v>2060145470</v>
      </c>
      <c r="I39" s="3">
        <f>(Таблица1[[#This Row],[Сбербанк-цена]]-G38)/G38</f>
        <v>-4.7007702942919269E-2</v>
      </c>
      <c r="J39">
        <v>136.6</v>
      </c>
      <c r="K39" s="2">
        <v>614480400</v>
      </c>
      <c r="L39" s="2">
        <f>(Таблица1[[#This Row],[Газпром-цена]]-J38)/J38</f>
        <v>3.7475200235137841E-3</v>
      </c>
      <c r="M39" s="2"/>
    </row>
    <row r="40" spans="1:13" x14ac:dyDescent="0.25">
      <c r="A40" s="1">
        <v>42401</v>
      </c>
      <c r="B40">
        <v>7.3400000000000007E-2</v>
      </c>
      <c r="C40">
        <f>Таблица1[[#This Row],[ВТБ ао - цена]]*1000</f>
        <v>73.400000000000006</v>
      </c>
      <c r="D40" s="2">
        <v>284381410000</v>
      </c>
      <c r="E40" s="3">
        <f>(Таблица1[[#This Row],[ВТБ ао - цена]]-B39)/B39</f>
        <v>-4.0705563093622081E-3</v>
      </c>
      <c r="F40" s="4">
        <f>LN(Таблица1[[#This Row],[ВТБ ао -объем]])</f>
        <v>26.373582167056931</v>
      </c>
      <c r="G40">
        <v>107</v>
      </c>
      <c r="H40" s="2">
        <v>2184006710</v>
      </c>
      <c r="I40" s="3">
        <f>(Таблица1[[#This Row],[Сбербанк-цена]]-G39)/G39</f>
        <v>0.10880829015544041</v>
      </c>
      <c r="J40">
        <v>141.4</v>
      </c>
      <c r="K40" s="2">
        <v>642613120</v>
      </c>
      <c r="L40" s="2">
        <f>(Таблица1[[#This Row],[Газпром-цена]]-J39)/J39</f>
        <v>3.5139092240117215E-2</v>
      </c>
      <c r="M40" s="2"/>
    </row>
    <row r="41" spans="1:13" x14ac:dyDescent="0.25">
      <c r="A41" s="1">
        <v>42430</v>
      </c>
      <c r="B41">
        <v>7.6679999999999998E-2</v>
      </c>
      <c r="C41">
        <f>Таблица1[[#This Row],[ВТБ ао - цена]]*1000</f>
        <v>76.679999999999993</v>
      </c>
      <c r="D41" s="2">
        <v>303739850000</v>
      </c>
      <c r="E41" s="3">
        <f>(Таблица1[[#This Row],[ВТБ ао - цена]]-B40)/B40</f>
        <v>4.4686648501362274E-2</v>
      </c>
      <c r="F41" s="4">
        <f>LN(Таблица1[[#This Row],[ВТБ ао -объем]])</f>
        <v>26.439437415404996</v>
      </c>
      <c r="G41">
        <v>109.9</v>
      </c>
      <c r="H41" s="2">
        <v>1959737430</v>
      </c>
      <c r="I41" s="3">
        <f>(Таблица1[[#This Row],[Сбербанк-цена]]-G40)/G40</f>
        <v>2.7102803738317811E-2</v>
      </c>
      <c r="J41">
        <v>147.75</v>
      </c>
      <c r="K41" s="2">
        <v>731620780</v>
      </c>
      <c r="L41" s="2">
        <f>(Таблица1[[#This Row],[Газпром-цена]]-J40)/J40</f>
        <v>4.4908062234794863E-2</v>
      </c>
      <c r="M41" s="2"/>
    </row>
    <row r="42" spans="1:13" x14ac:dyDescent="0.25">
      <c r="A42" s="1">
        <v>42461</v>
      </c>
      <c r="B42">
        <v>7.0050000000000001E-2</v>
      </c>
      <c r="C42">
        <f>Таблица1[[#This Row],[ВТБ ао - цена]]*1000</f>
        <v>70.05</v>
      </c>
      <c r="D42" s="2">
        <v>351481170000</v>
      </c>
      <c r="E42" s="3">
        <f>(Таблица1[[#This Row],[ВТБ ао - цена]]-B41)/B41</f>
        <v>-8.6463223787167406E-2</v>
      </c>
      <c r="F42" s="4">
        <f>LN(Таблица1[[#This Row],[ВТБ ао -объем]])</f>
        <v>26.585421976349668</v>
      </c>
      <c r="G42">
        <v>123.55</v>
      </c>
      <c r="H42" s="2">
        <v>2125196160</v>
      </c>
      <c r="I42" s="3">
        <f>(Таблица1[[#This Row],[Сбербанк-цена]]-G41)/G41</f>
        <v>0.12420382165605087</v>
      </c>
      <c r="J42">
        <v>168.47</v>
      </c>
      <c r="K42" s="2">
        <v>941606540</v>
      </c>
      <c r="L42" s="2">
        <f>(Таблица1[[#This Row],[Газпром-цена]]-J41)/J41</f>
        <v>0.14023688663282571</v>
      </c>
      <c r="M42" s="2"/>
    </row>
    <row r="43" spans="1:13" x14ac:dyDescent="0.25">
      <c r="A43" s="1">
        <v>42491</v>
      </c>
      <c r="B43">
        <v>6.8400000000000002E-2</v>
      </c>
      <c r="C43">
        <f>Таблица1[[#This Row],[ВТБ ао - цена]]*1000</f>
        <v>68.400000000000006</v>
      </c>
      <c r="D43" s="2">
        <v>274461660000</v>
      </c>
      <c r="E43" s="3">
        <f>(Таблица1[[#This Row],[ВТБ ао - цена]]-B42)/B42</f>
        <v>-2.3554603854389702E-2</v>
      </c>
      <c r="F43" s="4">
        <f>LN(Таблица1[[#This Row],[ВТБ ао -объем]])</f>
        <v>26.338077416009789</v>
      </c>
      <c r="G43">
        <v>132.56</v>
      </c>
      <c r="H43" s="2">
        <v>1387771330</v>
      </c>
      <c r="I43" s="3">
        <f>(Таблица1[[#This Row],[Сбербанк-цена]]-G42)/G42</f>
        <v>7.2925940914609508E-2</v>
      </c>
      <c r="J43">
        <v>145.5</v>
      </c>
      <c r="K43" s="2">
        <v>662677050</v>
      </c>
      <c r="L43" s="2">
        <f>(Таблица1[[#This Row],[Газпром-цена]]-J42)/J42</f>
        <v>-0.1363447498070873</v>
      </c>
      <c r="M43" s="2"/>
    </row>
    <row r="44" spans="1:13" x14ac:dyDescent="0.25">
      <c r="A44" s="1">
        <v>42522</v>
      </c>
      <c r="B44">
        <v>6.8000000000000005E-2</v>
      </c>
      <c r="C44">
        <f>Таблица1[[#This Row],[ВТБ ао - цена]]*1000</f>
        <v>68</v>
      </c>
      <c r="D44" s="2">
        <v>282574220000</v>
      </c>
      <c r="E44" s="3">
        <f>(Таблица1[[#This Row],[ВТБ ао - цена]]-B43)/B43</f>
        <v>-5.8479532163742331E-3</v>
      </c>
      <c r="F44" s="4">
        <f>LN(Таблица1[[#This Row],[ВТБ ао -объем]])</f>
        <v>26.367207078690281</v>
      </c>
      <c r="G44">
        <v>133</v>
      </c>
      <c r="H44" s="2">
        <v>1550840130</v>
      </c>
      <c r="I44" s="3">
        <f>(Таблица1[[#This Row],[Сбербанк-цена]]-G43)/G43</f>
        <v>3.3192516596258128E-3</v>
      </c>
      <c r="J44">
        <v>139.51</v>
      </c>
      <c r="K44" s="2">
        <v>538549300</v>
      </c>
      <c r="L44" s="2">
        <f>(Таблица1[[#This Row],[Газпром-цена]]-J43)/J43</f>
        <v>-4.1168384879725149E-2</v>
      </c>
      <c r="M44" s="2"/>
    </row>
    <row r="45" spans="1:13" x14ac:dyDescent="0.25">
      <c r="A45" s="1">
        <v>42552</v>
      </c>
      <c r="B45">
        <v>6.7409999999999998E-2</v>
      </c>
      <c r="C45">
        <f>Таблица1[[#This Row],[ВТБ ао - цена]]*1000</f>
        <v>67.41</v>
      </c>
      <c r="D45" s="2">
        <v>152728630000</v>
      </c>
      <c r="E45" s="3">
        <f>(Таблица1[[#This Row],[ВТБ ао - цена]]-B44)/B44</f>
        <v>-8.6764705882354E-3</v>
      </c>
      <c r="F45" s="4">
        <f>LN(Таблица1[[#This Row],[ВТБ ао -объем]])</f>
        <v>25.751928523410619</v>
      </c>
      <c r="G45">
        <v>139.15</v>
      </c>
      <c r="H45" s="2">
        <v>1224653180</v>
      </c>
      <c r="I45" s="3">
        <f>(Таблица1[[#This Row],[Сбербанк-цена]]-G44)/G44</f>
        <v>4.6240601503759443E-2</v>
      </c>
      <c r="J45">
        <v>137.30000000000001</v>
      </c>
      <c r="K45" s="2">
        <v>505531930</v>
      </c>
      <c r="L45" s="2">
        <f>(Таблица1[[#This Row],[Газпром-цена]]-J44)/J44</f>
        <v>-1.5841158339903804E-2</v>
      </c>
      <c r="M45" s="2"/>
    </row>
    <row r="46" spans="1:13" x14ac:dyDescent="0.25">
      <c r="A46" s="1">
        <v>42583</v>
      </c>
      <c r="B46">
        <v>6.8489999999999995E-2</v>
      </c>
      <c r="C46">
        <f>Таблица1[[#This Row],[ВТБ ао - цена]]*1000</f>
        <v>68.489999999999995</v>
      </c>
      <c r="D46" s="2">
        <v>225458160000</v>
      </c>
      <c r="E46" s="3">
        <f>(Таблица1[[#This Row],[ВТБ ао - цена]]-B45)/B45</f>
        <v>1.6021361815754306E-2</v>
      </c>
      <c r="F46" s="4">
        <f>LN(Таблица1[[#This Row],[ВТБ ао -объем]])</f>
        <v>26.141400435436619</v>
      </c>
      <c r="G46">
        <v>143.5</v>
      </c>
      <c r="H46" s="2">
        <v>1150874110</v>
      </c>
      <c r="I46" s="3">
        <f>(Таблица1[[#This Row],[Сбербанк-цена]]-G45)/G45</f>
        <v>3.1261228889687347E-2</v>
      </c>
      <c r="J46">
        <v>134.94999999999999</v>
      </c>
      <c r="K46" s="2">
        <v>472860350</v>
      </c>
      <c r="L46" s="2">
        <f>(Таблица1[[#This Row],[Газпром-цена]]-J45)/J45</f>
        <v>-1.7115804806992152E-2</v>
      </c>
      <c r="M46" s="2"/>
    </row>
    <row r="47" spans="1:13" x14ac:dyDescent="0.25">
      <c r="A47" s="1">
        <v>42614</v>
      </c>
      <c r="B47">
        <v>7.2099999999999997E-2</v>
      </c>
      <c r="C47">
        <f>Таблица1[[#This Row],[ВТБ ао - цена]]*1000</f>
        <v>72.099999999999994</v>
      </c>
      <c r="D47" s="2">
        <v>360228510000</v>
      </c>
      <c r="E47" s="3">
        <f>(Таблица1[[#This Row],[ВТБ ао - цена]]-B46)/B46</f>
        <v>5.2708424587531062E-2</v>
      </c>
      <c r="F47" s="4">
        <f>LN(Таблица1[[#This Row],[ВТБ ао -объем]])</f>
        <v>26.610004417027994</v>
      </c>
      <c r="G47">
        <v>145.34</v>
      </c>
      <c r="H47" s="2">
        <v>1118608200</v>
      </c>
      <c r="I47" s="3">
        <f>(Таблица1[[#This Row],[Сбербанк-цена]]-G46)/G46</f>
        <v>1.2822299651567969E-2</v>
      </c>
      <c r="J47">
        <v>134.9</v>
      </c>
      <c r="K47" s="2">
        <v>567536440</v>
      </c>
      <c r="L47" s="2">
        <f>(Таблица1[[#This Row],[Газпром-цена]]-J46)/J46</f>
        <v>-3.705075954055795E-4</v>
      </c>
      <c r="M47" s="2"/>
    </row>
    <row r="48" spans="1:13" x14ac:dyDescent="0.25">
      <c r="A48" s="1">
        <v>42644</v>
      </c>
      <c r="B48">
        <v>6.7750000000000005E-2</v>
      </c>
      <c r="C48">
        <f>Таблица1[[#This Row],[ВТБ ао - цена]]*1000</f>
        <v>67.75</v>
      </c>
      <c r="D48" s="2">
        <v>159481010000</v>
      </c>
      <c r="E48" s="3">
        <f>(Таблица1[[#This Row],[ВТБ ао - цена]]-B47)/B47</f>
        <v>-6.0332871012482567E-2</v>
      </c>
      <c r="F48" s="4">
        <f>LN(Таблица1[[#This Row],[ВТБ ао -объем]])</f>
        <v>25.795190692522031</v>
      </c>
      <c r="G48">
        <v>147.4</v>
      </c>
      <c r="H48" s="2">
        <v>777345030</v>
      </c>
      <c r="I48" s="3">
        <f>(Таблица1[[#This Row],[Сбербанк-цена]]-G47)/G47</f>
        <v>1.417366175863494E-2</v>
      </c>
      <c r="J48">
        <v>138.84</v>
      </c>
      <c r="K48" s="2">
        <v>409341480</v>
      </c>
      <c r="L48" s="2">
        <f>(Таблица1[[#This Row],[Газпром-цена]]-J47)/J47</f>
        <v>2.9206819866567809E-2</v>
      </c>
      <c r="M48" s="2"/>
    </row>
    <row r="49" spans="1:13" x14ac:dyDescent="0.25">
      <c r="A49" s="1">
        <v>42675</v>
      </c>
      <c r="B49">
        <v>6.9400000000000003E-2</v>
      </c>
      <c r="C49">
        <f>Таблица1[[#This Row],[ВТБ ао - цена]]*1000</f>
        <v>69.400000000000006</v>
      </c>
      <c r="D49" s="2">
        <v>234598360000</v>
      </c>
      <c r="E49" s="3">
        <f>(Таблица1[[#This Row],[ВТБ ао - цена]]-B48)/B48</f>
        <v>2.4354243542435403E-2</v>
      </c>
      <c r="F49" s="4">
        <f>LN(Таблица1[[#This Row],[ВТБ ао -объем]])</f>
        <v>26.181140782519016</v>
      </c>
      <c r="G49">
        <v>158.69999999999999</v>
      </c>
      <c r="H49" s="2">
        <v>1113951960</v>
      </c>
      <c r="I49" s="3">
        <f>(Таблица1[[#This Row],[Сбербанк-цена]]-G48)/G48</f>
        <v>7.6662143826322818E-2</v>
      </c>
      <c r="J49">
        <v>148.80000000000001</v>
      </c>
      <c r="K49" s="2">
        <v>735320710</v>
      </c>
      <c r="L49" s="2">
        <f>(Таблица1[[#This Row],[Газпром-цена]]-J48)/J48</f>
        <v>7.1737251512532463E-2</v>
      </c>
      <c r="M49" s="2"/>
    </row>
    <row r="50" spans="1:13" x14ac:dyDescent="0.25">
      <c r="A50" s="1">
        <v>42705</v>
      </c>
      <c r="B50">
        <v>7.3999999999999996E-2</v>
      </c>
      <c r="C50">
        <f>Таблица1[[#This Row],[ВТБ ао - цена]]*1000</f>
        <v>74</v>
      </c>
      <c r="D50" s="2">
        <v>553056090000</v>
      </c>
      <c r="E50" s="3">
        <f>(Таблица1[[#This Row],[ВТБ ао - цена]]-B49)/B49</f>
        <v>6.6282420749279439E-2</v>
      </c>
      <c r="F50" s="4">
        <f>LN(Таблица1[[#This Row],[ВТБ ао -объем]])</f>
        <v>27.038725261896644</v>
      </c>
      <c r="G50">
        <v>173.25</v>
      </c>
      <c r="H50" s="2">
        <v>1204467020</v>
      </c>
      <c r="I50" s="3">
        <f>(Таблица1[[#This Row],[Сбербанк-цена]]-G49)/G49</f>
        <v>9.1682419659735434E-2</v>
      </c>
      <c r="J50">
        <v>154.55000000000001</v>
      </c>
      <c r="K50" s="2">
        <v>680484920</v>
      </c>
      <c r="L50" s="2">
        <f>(Таблица1[[#This Row],[Газпром-цена]]-J49)/J49</f>
        <v>3.864247311827957E-2</v>
      </c>
      <c r="M50" s="2"/>
    </row>
    <row r="51" spans="1:13" x14ac:dyDescent="0.25">
      <c r="A51" s="1">
        <v>42736</v>
      </c>
      <c r="B51">
        <v>6.8970000000000004E-2</v>
      </c>
      <c r="C51">
        <f>Таблица1[[#This Row],[ВТБ ао - цена]]*1000</f>
        <v>68.97</v>
      </c>
      <c r="D51" s="2">
        <v>300093660000</v>
      </c>
      <c r="E51" s="3">
        <f>(Таблица1[[#This Row],[ВТБ ао - цена]]-B50)/B50</f>
        <v>-6.7972972972972875E-2</v>
      </c>
      <c r="F51" s="4">
        <f>LN(Таблица1[[#This Row],[ВТБ ао -объем]])</f>
        <v>26.427360462878333</v>
      </c>
      <c r="G51">
        <v>172.2</v>
      </c>
      <c r="H51" s="2">
        <v>989614480</v>
      </c>
      <c r="I51" s="3">
        <f>(Таблица1[[#This Row],[Сбербанк-цена]]-G50)/G50</f>
        <v>-6.0606060606061265E-3</v>
      </c>
      <c r="J51">
        <v>149.80000000000001</v>
      </c>
      <c r="K51" s="2">
        <v>508472070</v>
      </c>
      <c r="L51" s="2">
        <f>(Таблица1[[#This Row],[Газпром-цена]]-J50)/J50</f>
        <v>-3.0734390164995146E-2</v>
      </c>
      <c r="M51" s="2"/>
    </row>
    <row r="52" spans="1:13" x14ac:dyDescent="0.25">
      <c r="A52" s="1">
        <v>42767</v>
      </c>
      <c r="B52">
        <v>6.608E-2</v>
      </c>
      <c r="C52">
        <f>Таблица1[[#This Row],[ВТБ ао - цена]]*1000</f>
        <v>66.08</v>
      </c>
      <c r="D52" s="2">
        <v>136916720000</v>
      </c>
      <c r="E52" s="3">
        <f>(Таблица1[[#This Row],[ВТБ ао - цена]]-B51)/B51</f>
        <v>-4.1902276352037165E-2</v>
      </c>
      <c r="F52" s="4">
        <f>LN(Таблица1[[#This Row],[ВТБ ао -объем]])</f>
        <v>25.642638694726948</v>
      </c>
      <c r="G52">
        <v>156</v>
      </c>
      <c r="H52" s="2">
        <v>817013500</v>
      </c>
      <c r="I52" s="3">
        <f>(Таблица1[[#This Row],[Сбербанк-цена]]-G51)/G51</f>
        <v>-9.4076655052264743E-2</v>
      </c>
      <c r="J52">
        <v>134</v>
      </c>
      <c r="K52" s="2">
        <v>618092220</v>
      </c>
      <c r="L52" s="2">
        <f>(Таблица1[[#This Row],[Газпром-цена]]-J51)/J51</f>
        <v>-0.10547396528704947</v>
      </c>
      <c r="M52" s="2"/>
    </row>
    <row r="53" spans="1:13" x14ac:dyDescent="0.25">
      <c r="A53" s="1">
        <v>42795</v>
      </c>
      <c r="B53">
        <v>6.6250000000000003E-2</v>
      </c>
      <c r="C53">
        <f>Таблица1[[#This Row],[ВТБ ао - цена]]*1000</f>
        <v>66.25</v>
      </c>
      <c r="D53" s="2">
        <v>266410390000</v>
      </c>
      <c r="E53" s="3">
        <f>(Таблица1[[#This Row],[ВТБ ао - цена]]-B52)/B52</f>
        <v>2.5726392251816509E-3</v>
      </c>
      <c r="F53" s="4">
        <f>LN(Таблица1[[#This Row],[ВТБ ао -объем]])</f>
        <v>26.308303776353608</v>
      </c>
      <c r="G53">
        <v>159.80000000000001</v>
      </c>
      <c r="H53" s="2">
        <v>980688220</v>
      </c>
      <c r="I53" s="3">
        <f>(Таблица1[[#This Row],[Сбербанк-цена]]-G52)/G52</f>
        <v>2.4358974358974432E-2</v>
      </c>
      <c r="J53">
        <v>127.9</v>
      </c>
      <c r="K53" s="2">
        <v>754410290</v>
      </c>
      <c r="L53" s="2">
        <f>(Таблица1[[#This Row],[Газпром-цена]]-J52)/J52</f>
        <v>-4.5522388059701449E-2</v>
      </c>
      <c r="M53" s="2"/>
    </row>
    <row r="54" spans="1:13" x14ac:dyDescent="0.25">
      <c r="A54" s="1">
        <v>42826</v>
      </c>
      <c r="B54">
        <v>6.6710000000000005E-2</v>
      </c>
      <c r="C54">
        <f>Таблица1[[#This Row],[ВТБ ао - цена]]*1000</f>
        <v>66.710000000000008</v>
      </c>
      <c r="D54" s="2">
        <v>207910220000</v>
      </c>
      <c r="E54" s="3">
        <f>(Таблица1[[#This Row],[ВТБ ао - цена]]-B53)/B53</f>
        <v>6.9433962264151255E-3</v>
      </c>
      <c r="F54" s="4">
        <f>LN(Таблица1[[#This Row],[ВТБ ао -объем]])</f>
        <v>26.060372188851311</v>
      </c>
      <c r="G54">
        <v>165.2</v>
      </c>
      <c r="H54" s="2">
        <v>965518550</v>
      </c>
      <c r="I54" s="3">
        <f>(Таблица1[[#This Row],[Сбербанк-цена]]-G53)/G53</f>
        <v>3.3792240300375323E-2</v>
      </c>
      <c r="J54">
        <v>136.75</v>
      </c>
      <c r="K54" s="2">
        <v>750182400</v>
      </c>
      <c r="L54" s="2">
        <f>(Таблица1[[#This Row],[Газпром-цена]]-J53)/J53</f>
        <v>6.9194683346364305E-2</v>
      </c>
      <c r="M54" s="2"/>
    </row>
    <row r="55" spans="1:13" x14ac:dyDescent="0.25">
      <c r="A55" s="1">
        <v>42856</v>
      </c>
      <c r="B55">
        <v>6.615E-2</v>
      </c>
      <c r="C55">
        <f>Таблица1[[#This Row],[ВТБ ао - цена]]*1000</f>
        <v>66.150000000000006</v>
      </c>
      <c r="D55" s="2">
        <v>168505230000</v>
      </c>
      <c r="E55" s="3">
        <f>(Таблица1[[#This Row],[ВТБ ао - цена]]-B54)/B54</f>
        <v>-8.3945435466947216E-3</v>
      </c>
      <c r="F55" s="4">
        <f>LN(Таблица1[[#This Row],[ВТБ ао -объем]])</f>
        <v>25.85023262483281</v>
      </c>
      <c r="G55">
        <v>155.93</v>
      </c>
      <c r="H55" s="2">
        <v>825457660</v>
      </c>
      <c r="I55" s="3">
        <f>(Таблица1[[#This Row],[Сбербанк-цена]]-G54)/G54</f>
        <v>-5.6113801452784398E-2</v>
      </c>
      <c r="J55">
        <v>120.28</v>
      </c>
      <c r="K55" s="2">
        <v>683155600</v>
      </c>
      <c r="L55" s="2">
        <f>(Таблица1[[#This Row],[Газпром-цена]]-J54)/J54</f>
        <v>-0.12043875685557585</v>
      </c>
      <c r="M55" s="2"/>
    </row>
    <row r="56" spans="1:13" x14ac:dyDescent="0.25">
      <c r="A56" s="1">
        <v>42887</v>
      </c>
      <c r="B56">
        <v>6.4000000000000001E-2</v>
      </c>
      <c r="C56">
        <f>Таблица1[[#This Row],[ВТБ ао - цена]]*1000</f>
        <v>64</v>
      </c>
      <c r="D56" s="2">
        <v>252186300000</v>
      </c>
      <c r="E56" s="3">
        <f>(Таблица1[[#This Row],[ВТБ ао - цена]]-B55)/B55</f>
        <v>-3.2501889644746776E-2</v>
      </c>
      <c r="F56" s="4">
        <f>LN(Таблица1[[#This Row],[ВТБ ао -объем]])</f>
        <v>26.253433937035044</v>
      </c>
      <c r="G56">
        <v>145.59</v>
      </c>
      <c r="H56" s="2">
        <v>1249106940</v>
      </c>
      <c r="I56" s="3">
        <f>(Таблица1[[#This Row],[Сбербанк-цена]]-G55)/G55</f>
        <v>-6.6311806579875607E-2</v>
      </c>
      <c r="J56">
        <v>118.49</v>
      </c>
      <c r="K56" s="2">
        <v>682977210</v>
      </c>
      <c r="L56" s="2">
        <f>(Таблица1[[#This Row],[Газпром-цена]]-J55)/J55</f>
        <v>-1.4881942135018342E-2</v>
      </c>
      <c r="M56" s="2"/>
    </row>
    <row r="57" spans="1:13" x14ac:dyDescent="0.25">
      <c r="A57" s="1">
        <v>42917</v>
      </c>
      <c r="B57">
        <v>5.969E-2</v>
      </c>
      <c r="C57">
        <f>Таблица1[[#This Row],[ВТБ ао - цена]]*1000</f>
        <v>59.69</v>
      </c>
      <c r="D57" s="2">
        <v>179099730000</v>
      </c>
      <c r="E57" s="3">
        <f>(Таблица1[[#This Row],[ВТБ ао - цена]]-B56)/B56</f>
        <v>-6.7343750000000022E-2</v>
      </c>
      <c r="F57" s="4">
        <f>LN(Таблица1[[#This Row],[ВТБ ао -объем]])</f>
        <v>25.911208638474253</v>
      </c>
      <c r="G57">
        <v>164.53</v>
      </c>
      <c r="H57" s="2">
        <v>1056892340</v>
      </c>
      <c r="I57" s="3">
        <f>(Таблица1[[#This Row],[Сбербанк-цена]]-G56)/G56</f>
        <v>0.13009135242805137</v>
      </c>
      <c r="J57">
        <v>116.1</v>
      </c>
      <c r="K57" s="2">
        <v>572372360</v>
      </c>
      <c r="L57" s="2">
        <f>(Таблица1[[#This Row],[Газпром-цена]]-J56)/J56</f>
        <v>-2.0170478521394215E-2</v>
      </c>
      <c r="M57" s="2"/>
    </row>
    <row r="58" spans="1:13" x14ac:dyDescent="0.25">
      <c r="A58" s="1">
        <v>42948</v>
      </c>
      <c r="B58">
        <v>6.4560000000000006E-2</v>
      </c>
      <c r="C58">
        <f>Таблица1[[#This Row],[ВТБ ао - цена]]*1000</f>
        <v>64.56</v>
      </c>
      <c r="D58" s="2">
        <v>204739850000</v>
      </c>
      <c r="E58" s="3">
        <f>(Таблица1[[#This Row],[ВТБ ао - цена]]-B57)/B57</f>
        <v>8.1588205729603056E-2</v>
      </c>
      <c r="F58" s="4">
        <f>LN(Таблица1[[#This Row],[ВТБ ао -объем]])</f>
        <v>26.045005985801254</v>
      </c>
      <c r="G58">
        <v>183.51</v>
      </c>
      <c r="H58" s="2">
        <v>1066034430</v>
      </c>
      <c r="I58" s="3">
        <f>(Таблица1[[#This Row],[Сбербанк-цена]]-G57)/G57</f>
        <v>0.1153589011122591</v>
      </c>
      <c r="J58">
        <v>117.97</v>
      </c>
      <c r="K58" s="2">
        <v>490084870</v>
      </c>
      <c r="L58" s="2">
        <f>(Таблица1[[#This Row],[Газпром-цена]]-J57)/J57</f>
        <v>1.6106804478897542E-2</v>
      </c>
      <c r="M58" s="2"/>
    </row>
    <row r="59" spans="1:13" x14ac:dyDescent="0.25">
      <c r="A59" s="1">
        <v>42979</v>
      </c>
      <c r="B59">
        <v>6.1589999999999999E-2</v>
      </c>
      <c r="C59">
        <f>Таблица1[[#This Row],[ВТБ ао - цена]]*1000</f>
        <v>61.589999999999996</v>
      </c>
      <c r="D59" s="2">
        <v>293417410000</v>
      </c>
      <c r="E59" s="3">
        <f>(Таблица1[[#This Row],[ВТБ ао - цена]]-B58)/B58</f>
        <v>-4.6003717472119066E-2</v>
      </c>
      <c r="F59" s="4">
        <f>LN(Таблица1[[#This Row],[ВТБ ао -объем]])</f>
        <v>26.404862039681454</v>
      </c>
      <c r="G59">
        <v>192.33</v>
      </c>
      <c r="H59" s="2">
        <v>943835730</v>
      </c>
      <c r="I59" s="3">
        <f>(Таблица1[[#This Row],[Сбербанк-цена]]-G58)/G58</f>
        <v>4.806277587052489E-2</v>
      </c>
      <c r="J59">
        <v>122.2</v>
      </c>
      <c r="K59" s="2">
        <v>615131840</v>
      </c>
      <c r="L59" s="2">
        <f>(Таблица1[[#This Row],[Газпром-цена]]-J58)/J58</f>
        <v>3.585657370517932E-2</v>
      </c>
      <c r="M59" s="2"/>
    </row>
    <row r="60" spans="1:13" x14ac:dyDescent="0.25">
      <c r="A60" s="1">
        <v>43009</v>
      </c>
      <c r="B60">
        <v>0.06</v>
      </c>
      <c r="C60">
        <f>Таблица1[[#This Row],[ВТБ ао - цена]]*1000</f>
        <v>60</v>
      </c>
      <c r="D60" s="2">
        <v>165599290000</v>
      </c>
      <c r="E60" s="3">
        <f>(Таблица1[[#This Row],[ВТБ ао - цена]]-B59)/B59</f>
        <v>-2.581587920116904E-2</v>
      </c>
      <c r="F60" s="4">
        <f>LN(Таблица1[[#This Row],[ВТБ ао -объем]])</f>
        <v>25.832836791448766</v>
      </c>
      <c r="G60">
        <v>193.8</v>
      </c>
      <c r="H60" s="2">
        <v>745570010</v>
      </c>
      <c r="I60" s="3">
        <f>(Таблица1[[#This Row],[Сбербанк-цена]]-G59)/G59</f>
        <v>7.6431133988457273E-3</v>
      </c>
      <c r="J60">
        <v>125.9</v>
      </c>
      <c r="K60" s="2">
        <v>511657140</v>
      </c>
      <c r="L60" s="2">
        <f>(Таблица1[[#This Row],[Газпром-цена]]-J59)/J59</f>
        <v>3.0278232405892003E-2</v>
      </c>
      <c r="M60" s="2"/>
    </row>
    <row r="61" spans="1:13" x14ac:dyDescent="0.25">
      <c r="A61" s="1">
        <v>43040</v>
      </c>
      <c r="B61">
        <v>5.0779999999999999E-2</v>
      </c>
      <c r="C61">
        <f>Таблица1[[#This Row],[ВТБ ао - цена]]*1000</f>
        <v>50.78</v>
      </c>
      <c r="D61" s="2">
        <v>433842240000</v>
      </c>
      <c r="E61" s="3">
        <f>(Таблица1[[#This Row],[ВТБ ао - цена]]-B60)/B60</f>
        <v>-0.15366666666666665</v>
      </c>
      <c r="F61" s="4">
        <f>LN(Таблица1[[#This Row],[ВТБ ао -объем]])</f>
        <v>26.795946802659692</v>
      </c>
      <c r="G61">
        <v>224.35</v>
      </c>
      <c r="H61" s="2">
        <v>1254395580</v>
      </c>
      <c r="I61" s="3">
        <f>(Таблица1[[#This Row],[Сбербанк-цена]]-G60)/G60</f>
        <v>0.15763673890608865</v>
      </c>
      <c r="J61">
        <v>132.15</v>
      </c>
      <c r="K61" s="2">
        <v>670673200</v>
      </c>
      <c r="L61" s="2">
        <f>(Таблица1[[#This Row],[Газпром-цена]]-J60)/J60</f>
        <v>4.9642573471008734E-2</v>
      </c>
      <c r="M61" s="2"/>
    </row>
    <row r="62" spans="1:13" x14ac:dyDescent="0.25">
      <c r="A62" s="1">
        <v>43070</v>
      </c>
      <c r="B62">
        <v>4.7320000000000001E-2</v>
      </c>
      <c r="C62">
        <f>Таблица1[[#This Row],[ВТБ ао - цена]]*1000</f>
        <v>47.32</v>
      </c>
      <c r="D62" s="2">
        <v>419332310000</v>
      </c>
      <c r="E62" s="3">
        <f>(Таблица1[[#This Row],[ВТБ ао - цена]]-B61)/B61</f>
        <v>-6.8137061835368218E-2</v>
      </c>
      <c r="F62" s="4">
        <f>LN(Таблица1[[#This Row],[ВТБ ао -объем]])</f>
        <v>26.761929545154153</v>
      </c>
      <c r="G62">
        <v>225.2</v>
      </c>
      <c r="H62" s="2">
        <v>683304570</v>
      </c>
      <c r="I62" s="3">
        <f>(Таблица1[[#This Row],[Сбербанк-цена]]-G61)/G61</f>
        <v>3.788722977490503E-3</v>
      </c>
      <c r="J62">
        <v>130.5</v>
      </c>
      <c r="K62" s="2">
        <v>417311690</v>
      </c>
      <c r="L62" s="2">
        <f>(Таблица1[[#This Row],[Газпром-цена]]-J61)/J61</f>
        <v>-1.2485811577752597E-2</v>
      </c>
      <c r="M62" s="2"/>
    </row>
    <row r="63" spans="1:13" x14ac:dyDescent="0.25">
      <c r="A63" s="1">
        <v>43101</v>
      </c>
      <c r="B63">
        <v>4.9399999999999999E-2</v>
      </c>
      <c r="C63">
        <f>Таблица1[[#This Row],[ВТБ ао - цена]]*1000</f>
        <v>49.4</v>
      </c>
      <c r="D63" s="2">
        <v>352127560000</v>
      </c>
      <c r="E63" s="3">
        <f>(Таблица1[[#This Row],[ВТБ ао - цена]]-B62)/B62</f>
        <v>4.3956043956043925E-2</v>
      </c>
      <c r="F63" s="4">
        <f>LN(Таблица1[[#This Row],[ВТБ ао -объем]])</f>
        <v>26.587259333262065</v>
      </c>
      <c r="G63">
        <v>264.5</v>
      </c>
      <c r="H63" s="2">
        <v>840068720</v>
      </c>
      <c r="I63" s="3">
        <f>(Таблица1[[#This Row],[Сбербанк-цена]]-G62)/G62</f>
        <v>0.17451154529307289</v>
      </c>
      <c r="J63">
        <v>143.36000000000001</v>
      </c>
      <c r="K63" s="2">
        <v>758630450</v>
      </c>
      <c r="L63" s="2">
        <f>(Таблица1[[#This Row],[Газпром-цена]]-J62)/J62</f>
        <v>9.854406130268209E-2</v>
      </c>
      <c r="M63" s="2"/>
    </row>
    <row r="64" spans="1:13" x14ac:dyDescent="0.25">
      <c r="A64" s="1">
        <v>43132</v>
      </c>
      <c r="B64">
        <v>5.2760000000000001E-2</v>
      </c>
      <c r="C64">
        <f>Таблица1[[#This Row],[ВТБ ао - цена]]*1000</f>
        <v>52.76</v>
      </c>
      <c r="D64" s="2">
        <v>578729040000</v>
      </c>
      <c r="E64" s="3">
        <f>(Таблица1[[#This Row],[ВТБ ао - цена]]-B63)/B63</f>
        <v>6.8016194331983845E-2</v>
      </c>
      <c r="F64" s="4">
        <f>LN(Таблица1[[#This Row],[ВТБ ао -объем]])</f>
        <v>27.084100225708319</v>
      </c>
      <c r="G64">
        <v>272.39999999999998</v>
      </c>
      <c r="H64" s="2">
        <v>1032064390</v>
      </c>
      <c r="I64" s="3">
        <f>(Таблица1[[#This Row],[Сбербанк-цена]]-G63)/G63</f>
        <v>2.9867674858222976E-2</v>
      </c>
      <c r="J64">
        <v>143.16</v>
      </c>
      <c r="K64" s="2">
        <v>675058310</v>
      </c>
      <c r="L64" s="2">
        <f>(Таблица1[[#This Row],[Газпром-цена]]-J63)/J63</f>
        <v>-1.3950892857144046E-3</v>
      </c>
      <c r="M64" s="2"/>
    </row>
    <row r="65" spans="1:13" x14ac:dyDescent="0.25">
      <c r="A65" s="1">
        <v>43160</v>
      </c>
      <c r="B65">
        <v>5.1659999999999998E-2</v>
      </c>
      <c r="C65">
        <f>Таблица1[[#This Row],[ВТБ ао - цена]]*1000</f>
        <v>51.66</v>
      </c>
      <c r="D65" s="2">
        <v>530212820000</v>
      </c>
      <c r="E65" s="3">
        <f>(Таблица1[[#This Row],[ВТБ ао - цена]]-B64)/B64</f>
        <v>-2.084912812736929E-2</v>
      </c>
      <c r="F65" s="4">
        <f>LN(Таблица1[[#This Row],[ВТБ ао -объем]])</f>
        <v>26.9965443100639</v>
      </c>
      <c r="G65">
        <v>253.57</v>
      </c>
      <c r="H65" s="2">
        <v>993704870</v>
      </c>
      <c r="I65" s="3">
        <f>(Таблица1[[#This Row],[Сбербанк-цена]]-G64)/G64</f>
        <v>-6.9126284875183505E-2</v>
      </c>
      <c r="J65">
        <v>142.33000000000001</v>
      </c>
      <c r="K65" s="2">
        <v>550336390</v>
      </c>
      <c r="L65" s="2">
        <f>(Таблица1[[#This Row],[Газпром-цена]]-J64)/J64</f>
        <v>-5.7977088572225772E-3</v>
      </c>
      <c r="M65" s="2"/>
    </row>
    <row r="66" spans="1:13" x14ac:dyDescent="0.25">
      <c r="A66" s="1">
        <v>43191</v>
      </c>
      <c r="B66">
        <v>5.3969999999999997E-2</v>
      </c>
      <c r="C66">
        <f>Таблица1[[#This Row],[ВТБ ао - цена]]*1000</f>
        <v>53.97</v>
      </c>
      <c r="D66" s="2">
        <v>754922430000</v>
      </c>
      <c r="E66" s="3">
        <f>(Таблица1[[#This Row],[ВТБ ао - цена]]-B65)/B65</f>
        <v>4.4715447154471538E-2</v>
      </c>
      <c r="F66" s="4">
        <f>LN(Таблица1[[#This Row],[ВТБ ао -объем]])</f>
        <v>27.34988083919529</v>
      </c>
      <c r="G66">
        <v>226.99</v>
      </c>
      <c r="H66" s="2">
        <v>2377768000</v>
      </c>
      <c r="I66" s="3">
        <f>(Таблица1[[#This Row],[Сбербанк-цена]]-G65)/G65</f>
        <v>-0.10482312576408875</v>
      </c>
      <c r="J66">
        <v>145.93</v>
      </c>
      <c r="K66" s="2">
        <v>654967610</v>
      </c>
      <c r="L66" s="2">
        <f>(Таблица1[[#This Row],[Газпром-цена]]-J65)/J65</f>
        <v>2.5293332396543203E-2</v>
      </c>
      <c r="M66" s="2"/>
    </row>
    <row r="67" spans="1:13" x14ac:dyDescent="0.25">
      <c r="A67" s="1">
        <v>43221</v>
      </c>
      <c r="B67">
        <v>4.9889999999999997E-2</v>
      </c>
      <c r="C67">
        <f>Таблица1[[#This Row],[ВТБ ао - цена]]*1000</f>
        <v>49.889999999999993</v>
      </c>
      <c r="D67" s="2">
        <v>502179250000</v>
      </c>
      <c r="E67" s="3">
        <f>(Таблица1[[#This Row],[ВТБ ао - цена]]-B66)/B66</f>
        <v>-7.5597554196775996E-2</v>
      </c>
      <c r="F67" s="4">
        <f>LN(Таблица1[[#This Row],[ВТБ ао -объем]])</f>
        <v>26.942222964616356</v>
      </c>
      <c r="G67">
        <v>222.36</v>
      </c>
      <c r="H67" s="2">
        <v>1043698830</v>
      </c>
      <c r="I67" s="3">
        <f>(Таблица1[[#This Row],[Сбербанк-цена]]-G66)/G66</f>
        <v>-2.0397374333671066E-2</v>
      </c>
      <c r="J67">
        <v>145</v>
      </c>
      <c r="K67" s="2">
        <v>457602320</v>
      </c>
      <c r="L67" s="2">
        <f>(Таблица1[[#This Row],[Газпром-цена]]-J66)/J66</f>
        <v>-6.3729185225793652E-3</v>
      </c>
      <c r="M67" s="2"/>
    </row>
    <row r="68" spans="1:13" x14ac:dyDescent="0.25">
      <c r="A68" s="1">
        <v>43252</v>
      </c>
      <c r="B68">
        <v>4.8009999999999997E-2</v>
      </c>
      <c r="C68">
        <f>Таблица1[[#This Row],[ВТБ ао - цена]]*1000</f>
        <v>48.01</v>
      </c>
      <c r="D68" s="2">
        <v>543856810000</v>
      </c>
      <c r="E68" s="3">
        <f>(Таблица1[[#This Row],[ВТБ ао - цена]]-B67)/B67</f>
        <v>-3.7682902385247539E-2</v>
      </c>
      <c r="F68" s="4">
        <f>LN(Таблица1[[#This Row],[ВТБ ао -объем]])</f>
        <v>27.021951832242937</v>
      </c>
      <c r="G68">
        <v>218</v>
      </c>
      <c r="H68" s="2">
        <v>1083180080</v>
      </c>
      <c r="I68" s="3">
        <f>(Таблица1[[#This Row],[Сбербанк-цена]]-G67)/G67</f>
        <v>-1.9607843137254961E-2</v>
      </c>
      <c r="J68">
        <v>141.01</v>
      </c>
      <c r="K68" s="2">
        <v>439786830</v>
      </c>
      <c r="L68" s="2">
        <f>(Таблица1[[#This Row],[Газпром-цена]]-J67)/J67</f>
        <v>-2.7517241379310407E-2</v>
      </c>
      <c r="M68" s="2"/>
    </row>
    <row r="69" spans="1:13" x14ac:dyDescent="0.25">
      <c r="A69" s="1">
        <v>43282</v>
      </c>
      <c r="B69">
        <v>4.8280000000000003E-2</v>
      </c>
      <c r="C69">
        <f>Таблица1[[#This Row],[ВТБ ао - цена]]*1000</f>
        <v>48.28</v>
      </c>
      <c r="D69" s="2">
        <v>299820580000</v>
      </c>
      <c r="E69" s="3">
        <f>(Таблица1[[#This Row],[ВТБ ао - цена]]-B68)/B68</f>
        <v>5.6238283690899053E-3</v>
      </c>
      <c r="F69" s="4">
        <f>LN(Таблица1[[#This Row],[ВТБ ао -объем]])</f>
        <v>26.426450066022738</v>
      </c>
      <c r="G69">
        <v>214.86</v>
      </c>
      <c r="H69" s="2">
        <v>1232290050</v>
      </c>
      <c r="I69" s="3">
        <f>(Таблица1[[#This Row],[Сбербанк-цена]]-G68)/G68</f>
        <v>-1.440366972477058E-2</v>
      </c>
      <c r="J69">
        <v>143.79</v>
      </c>
      <c r="K69" s="2">
        <v>403411200</v>
      </c>
      <c r="L69" s="2">
        <f>(Таблица1[[#This Row],[Газпром-цена]]-J68)/J68</f>
        <v>1.9714913835898174E-2</v>
      </c>
      <c r="M69" s="2"/>
    </row>
    <row r="70" spans="1:13" x14ac:dyDescent="0.25">
      <c r="A70" s="1">
        <v>43313</v>
      </c>
      <c r="B70">
        <v>4.1399999999999999E-2</v>
      </c>
      <c r="C70">
        <f>Таблица1[[#This Row],[ВТБ ао - цена]]*1000</f>
        <v>41.4</v>
      </c>
      <c r="D70" s="2">
        <v>405720540000</v>
      </c>
      <c r="E70" s="3">
        <f>(Таблица1[[#This Row],[ВТБ ао - цена]]-B69)/B69</f>
        <v>-0.1425020712510357</v>
      </c>
      <c r="F70" s="4">
        <f>LN(Таблица1[[#This Row],[ВТБ ао -объем]])</f>
        <v>26.728930434420491</v>
      </c>
      <c r="G70">
        <v>182</v>
      </c>
      <c r="H70" s="2">
        <v>1774159080</v>
      </c>
      <c r="I70" s="3">
        <f>(Таблица1[[#This Row],[Сбербанк-цена]]-G69)/G69</f>
        <v>-0.15293679605324403</v>
      </c>
      <c r="J70">
        <v>149.94999999999999</v>
      </c>
      <c r="K70" s="2">
        <v>441314630</v>
      </c>
      <c r="L70" s="2">
        <f>(Таблица1[[#This Row],[Газпром-цена]]-J69)/J69</f>
        <v>4.2840253146950391E-2</v>
      </c>
      <c r="M70" s="2"/>
    </row>
    <row r="71" spans="1:13" x14ac:dyDescent="0.25">
      <c r="A71" s="1">
        <v>43344</v>
      </c>
      <c r="B71">
        <v>4.0759999999999998E-2</v>
      </c>
      <c r="C71">
        <f>Таблица1[[#This Row],[ВТБ ао - цена]]*1000</f>
        <v>40.76</v>
      </c>
      <c r="D71" s="2">
        <v>392395190000</v>
      </c>
      <c r="E71" s="3">
        <f>(Таблица1[[#This Row],[ВТБ ао - цена]]-B70)/B70</f>
        <v>-1.5458937198067674E-2</v>
      </c>
      <c r="F71" s="4">
        <f>LN(Таблица1[[#This Row],[ВТБ ао -объем]])</f>
        <v>26.695535306662389</v>
      </c>
      <c r="G71">
        <v>203.32</v>
      </c>
      <c r="H71" s="2">
        <v>1723030800</v>
      </c>
      <c r="I71" s="3">
        <f>(Таблица1[[#This Row],[Сбербанк-цена]]-G70)/G70</f>
        <v>0.1171428571428571</v>
      </c>
      <c r="J71">
        <v>162.61000000000001</v>
      </c>
      <c r="K71" s="2">
        <v>553952660</v>
      </c>
      <c r="L71" s="2">
        <f>(Таблица1[[#This Row],[Газпром-цена]]-J70)/J70</f>
        <v>8.442814271423825E-2</v>
      </c>
      <c r="M71" s="2"/>
    </row>
    <row r="72" spans="1:13" x14ac:dyDescent="0.25">
      <c r="A72" s="1">
        <v>43374</v>
      </c>
      <c r="B72">
        <v>3.6580000000000001E-2</v>
      </c>
      <c r="C72">
        <f>Таблица1[[#This Row],[ВТБ ао - цена]]*1000</f>
        <v>36.58</v>
      </c>
      <c r="D72" s="2">
        <v>437464790000</v>
      </c>
      <c r="E72" s="3">
        <f>(Таблица1[[#This Row],[ВТБ ао - цена]]-B71)/B71</f>
        <v>-0.10255152109911669</v>
      </c>
      <c r="F72" s="4">
        <f>LN(Таблица1[[#This Row],[ВТБ ао -объем]])</f>
        <v>26.80426205950539</v>
      </c>
      <c r="G72">
        <v>189.8</v>
      </c>
      <c r="H72" s="2">
        <v>1809539820</v>
      </c>
      <c r="I72" s="3">
        <f>(Таблица1[[#This Row],[Сбербанк-цена]]-G71)/G71</f>
        <v>-6.6496163682864359E-2</v>
      </c>
      <c r="J72">
        <v>155.47</v>
      </c>
      <c r="K72" s="2">
        <v>708218240</v>
      </c>
      <c r="L72" s="2">
        <f>(Таблица1[[#This Row],[Газпром-цена]]-J71)/J71</f>
        <v>-4.3908738699957039E-2</v>
      </c>
      <c r="M72" s="2"/>
    </row>
    <row r="73" spans="1:13" x14ac:dyDescent="0.25">
      <c r="A73" s="1">
        <v>43405</v>
      </c>
      <c r="B73">
        <v>3.73E-2</v>
      </c>
      <c r="C73">
        <f>Таблица1[[#This Row],[ВТБ ао - цена]]*1000</f>
        <v>37.299999999999997</v>
      </c>
      <c r="D73" s="2">
        <v>459010120000</v>
      </c>
      <c r="E73" s="3">
        <f>(Таблица1[[#This Row],[ВТБ ао - цена]]-B72)/B72</f>
        <v>1.9682886823400723E-2</v>
      </c>
      <c r="F73" s="4">
        <f>LN(Таблица1[[#This Row],[ВТБ ао -объем]])</f>
        <v>26.852338094694186</v>
      </c>
      <c r="G73">
        <v>194</v>
      </c>
      <c r="H73" s="2">
        <v>1567568800</v>
      </c>
      <c r="I73" s="3">
        <f>(Таблица1[[#This Row],[Сбербанк-цена]]-G72)/G72</f>
        <v>2.2128556375131656E-2</v>
      </c>
      <c r="J73">
        <v>161.29</v>
      </c>
      <c r="K73" s="2">
        <v>554088010</v>
      </c>
      <c r="L73" s="2">
        <f>(Таблица1[[#This Row],[Газпром-цена]]-J72)/J72</f>
        <v>3.7434874895478185E-2</v>
      </c>
      <c r="M73" s="2"/>
    </row>
    <row r="74" spans="1:13" x14ac:dyDescent="0.25">
      <c r="A74" s="1">
        <v>43435</v>
      </c>
      <c r="B74">
        <v>3.3849999999999998E-2</v>
      </c>
      <c r="C74">
        <f>Таблица1[[#This Row],[ВТБ ао - цена]]*1000</f>
        <v>33.85</v>
      </c>
      <c r="D74" s="2">
        <v>337608430000</v>
      </c>
      <c r="E74" s="3">
        <f>(Таблица1[[#This Row],[ВТБ ао - цена]]-B73)/B73</f>
        <v>-9.2493297587131415E-2</v>
      </c>
      <c r="F74" s="4">
        <f>LN(Таблица1[[#This Row],[ВТБ ао -объем]])</f>
        <v>26.545152569735606</v>
      </c>
      <c r="G74">
        <v>186.3</v>
      </c>
      <c r="H74" s="2">
        <v>1147560770</v>
      </c>
      <c r="I74" s="3">
        <f>(Таблица1[[#This Row],[Сбербанк-цена]]-G73)/G73</f>
        <v>-3.9690721649484478E-2</v>
      </c>
      <c r="J74">
        <v>153.5</v>
      </c>
      <c r="K74" s="2">
        <v>435896450</v>
      </c>
      <c r="L74" s="2">
        <f>(Таблица1[[#This Row],[Газпром-цена]]-J73)/J73</f>
        <v>-4.8298096596193142E-2</v>
      </c>
      <c r="M74" s="2"/>
    </row>
    <row r="75" spans="1:13" x14ac:dyDescent="0.25">
      <c r="A75" s="1">
        <v>43466</v>
      </c>
      <c r="B75">
        <v>3.7769999999999998E-2</v>
      </c>
      <c r="C75">
        <f>Таблица1[[#This Row],[ВТБ ао - цена]]*1000</f>
        <v>37.769999999999996</v>
      </c>
      <c r="D75" s="2">
        <v>322917130000</v>
      </c>
      <c r="E75" s="3">
        <f>(Таблица1[[#This Row],[ВТБ ао - цена]]-B74)/B74</f>
        <v>0.11580502215657312</v>
      </c>
      <c r="F75" s="4">
        <f>LN(Таблица1[[#This Row],[ВТБ ао -объем]])</f>
        <v>26.500661563783538</v>
      </c>
      <c r="G75">
        <v>217.9</v>
      </c>
      <c r="H75" s="2">
        <v>1181569160</v>
      </c>
      <c r="I75" s="3">
        <f>(Таблица1[[#This Row],[Сбербанк-цена]]-G74)/G74</f>
        <v>0.16961889425657536</v>
      </c>
      <c r="J75">
        <v>162.82</v>
      </c>
      <c r="K75" s="2">
        <v>394617870</v>
      </c>
      <c r="L75" s="2">
        <f>(Таблица1[[#This Row],[Газпром-цена]]-J74)/J74</f>
        <v>6.0716612377850115E-2</v>
      </c>
      <c r="M75" s="2"/>
    </row>
    <row r="76" spans="1:13" x14ac:dyDescent="0.25">
      <c r="A76" s="1">
        <v>43497</v>
      </c>
      <c r="B76">
        <v>3.5900000000000001E-2</v>
      </c>
      <c r="C76">
        <f>Таблица1[[#This Row],[ВТБ ао - цена]]*1000</f>
        <v>35.9</v>
      </c>
      <c r="D76" s="2">
        <v>286689820000</v>
      </c>
      <c r="E76" s="3">
        <f>(Таблица1[[#This Row],[ВТБ ао - цена]]-B75)/B75</f>
        <v>-4.9510193275085962E-2</v>
      </c>
      <c r="F76" s="4">
        <f>LN(Таблица1[[#This Row],[ВТБ ао -объем]])</f>
        <v>26.381666701706202</v>
      </c>
      <c r="G76">
        <v>207.8</v>
      </c>
      <c r="H76" s="2">
        <v>1316335610</v>
      </c>
      <c r="I76" s="3">
        <f>(Таблица1[[#This Row],[Сбербанк-цена]]-G75)/G75</f>
        <v>-4.6351537402478174E-2</v>
      </c>
      <c r="J76">
        <v>158.99</v>
      </c>
      <c r="K76" s="2">
        <v>394761860</v>
      </c>
      <c r="L76" s="2">
        <f>(Таблица1[[#This Row],[Газпром-цена]]-J75)/J75</f>
        <v>-2.3522908733570717E-2</v>
      </c>
      <c r="M76" s="2"/>
    </row>
    <row r="77" spans="1:13" x14ac:dyDescent="0.25">
      <c r="A77" s="1">
        <v>43525</v>
      </c>
      <c r="B77">
        <v>3.5645000000000003E-2</v>
      </c>
      <c r="C77">
        <f>Таблица1[[#This Row],[ВТБ ао - цена]]*1000</f>
        <v>35.645000000000003</v>
      </c>
      <c r="D77" s="2">
        <v>300233110000</v>
      </c>
      <c r="E77" s="3">
        <f>(Таблица1[[#This Row],[ВТБ ао - цена]]-B76)/B76</f>
        <v>-7.1030640668523198E-3</v>
      </c>
      <c r="F77" s="4">
        <f>LN(Таблица1[[#This Row],[ВТБ ао -объем]])</f>
        <v>26.427825043201839</v>
      </c>
      <c r="G77">
        <v>214.42</v>
      </c>
      <c r="H77" s="2">
        <v>1071950350</v>
      </c>
      <c r="I77" s="3">
        <f>(Таблица1[[#This Row],[Сбербанк-цена]]-G76)/G76</f>
        <v>3.1857555341674573E-2</v>
      </c>
      <c r="J77">
        <v>149.61000000000001</v>
      </c>
      <c r="K77" s="2">
        <v>424906810</v>
      </c>
      <c r="L77" s="2">
        <f>(Таблица1[[#This Row],[Газпром-цена]]-J76)/J76</f>
        <v>-5.8997421221460435E-2</v>
      </c>
      <c r="M77" s="2"/>
    </row>
    <row r="78" spans="1:13" x14ac:dyDescent="0.25">
      <c r="A78" s="1">
        <v>43556</v>
      </c>
      <c r="B78">
        <v>3.5499999999999997E-2</v>
      </c>
      <c r="C78">
        <f>Таблица1[[#This Row],[ВТБ ао - цена]]*1000</f>
        <v>35.5</v>
      </c>
      <c r="D78" s="2">
        <v>338645330000</v>
      </c>
      <c r="E78" s="3">
        <f>(Таблица1[[#This Row],[ВТБ ао - цена]]-B77)/B77</f>
        <v>-4.0678917099174136E-3</v>
      </c>
      <c r="F78" s="4">
        <f>LN(Таблица1[[#This Row],[ВТБ ао -объем]])</f>
        <v>26.548219172463519</v>
      </c>
      <c r="G78">
        <v>225.17</v>
      </c>
      <c r="H78" s="2">
        <v>1567685270</v>
      </c>
      <c r="I78" s="3">
        <f>(Таблица1[[#This Row],[Сбербанк-цена]]-G77)/G77</f>
        <v>5.0135248577558064E-2</v>
      </c>
      <c r="J78">
        <v>163.95</v>
      </c>
      <c r="K78" s="2">
        <v>576420680</v>
      </c>
      <c r="L78" s="2">
        <f>(Таблица1[[#This Row],[Газпром-цена]]-J77)/J77</f>
        <v>9.5849207940645498E-2</v>
      </c>
      <c r="M78" s="2"/>
    </row>
    <row r="79" spans="1:13" x14ac:dyDescent="0.25">
      <c r="A79" s="1">
        <v>43586</v>
      </c>
      <c r="B79">
        <v>3.6705000000000002E-2</v>
      </c>
      <c r="C79">
        <f>Таблица1[[#This Row],[ВТБ ао - цена]]*1000</f>
        <v>36.704999999999998</v>
      </c>
      <c r="D79" s="2">
        <v>504487530000</v>
      </c>
      <c r="E79" s="3">
        <f>(Таблица1[[#This Row],[ВТБ ао - цена]]-B78)/B78</f>
        <v>3.3943661971831122E-2</v>
      </c>
      <c r="F79" s="4">
        <f>LN(Таблица1[[#This Row],[ВТБ ао -объем]])</f>
        <v>26.946808958892472</v>
      </c>
      <c r="G79">
        <v>233.24</v>
      </c>
      <c r="H79" s="2">
        <v>1029175370</v>
      </c>
      <c r="I79" s="3">
        <f>(Таблица1[[#This Row],[Сбербанк-цена]]-G78)/G78</f>
        <v>3.583958786694507E-2</v>
      </c>
      <c r="J79">
        <v>215.1</v>
      </c>
      <c r="K79" s="2">
        <v>1077221090</v>
      </c>
      <c r="L79" s="2">
        <f>(Таблица1[[#This Row],[Газпром-цена]]-J78)/J78</f>
        <v>0.31198536139066796</v>
      </c>
      <c r="M79" s="2"/>
    </row>
    <row r="80" spans="1:13" x14ac:dyDescent="0.25">
      <c r="A80" s="1">
        <v>43617</v>
      </c>
      <c r="B80">
        <v>3.9879999999999999E-2</v>
      </c>
      <c r="C80">
        <f>Таблица1[[#This Row],[ВТБ ао - цена]]*1000</f>
        <v>39.879999999999995</v>
      </c>
      <c r="D80" s="2">
        <v>552706610000</v>
      </c>
      <c r="E80" s="3">
        <f>(Таблица1[[#This Row],[ВТБ ао - цена]]-B79)/B79</f>
        <v>8.6500476774281354E-2</v>
      </c>
      <c r="F80" s="4">
        <f>LN(Таблица1[[#This Row],[ВТБ ао -объем]])</f>
        <v>27.038093155185798</v>
      </c>
      <c r="G80">
        <v>238.55</v>
      </c>
      <c r="H80" s="2">
        <v>1023004980</v>
      </c>
      <c r="I80" s="3">
        <f>(Таблица1[[#This Row],[Сбербанк-цена]]-G79)/G79</f>
        <v>2.2766249356885621E-2</v>
      </c>
      <c r="J80">
        <v>232.83</v>
      </c>
      <c r="K80" s="2">
        <v>918359340</v>
      </c>
      <c r="L80" s="2">
        <f>(Таблица1[[#This Row],[Газпром-цена]]-J79)/J79</f>
        <v>8.2426778242677912E-2</v>
      </c>
      <c r="M80" s="2"/>
    </row>
    <row r="81" spans="1:13" x14ac:dyDescent="0.25">
      <c r="A81" s="1">
        <v>43647</v>
      </c>
      <c r="B81">
        <v>4.2500000000000003E-2</v>
      </c>
      <c r="C81">
        <f>Таблица1[[#This Row],[ВТБ ао - цена]]*1000</f>
        <v>42.5</v>
      </c>
      <c r="D81" s="2">
        <v>878966510000</v>
      </c>
      <c r="E81" s="3">
        <f>(Таблица1[[#This Row],[ВТБ ао - цена]]-B80)/B80</f>
        <v>6.5697091273821576E-2</v>
      </c>
      <c r="F81" s="4">
        <f>LN(Таблица1[[#This Row],[ВТБ ао -объем]])</f>
        <v>27.502012633791995</v>
      </c>
      <c r="G81">
        <v>233.49</v>
      </c>
      <c r="H81" s="2">
        <v>780046580</v>
      </c>
      <c r="I81" s="3">
        <f>(Таблица1[[#This Row],[Сбербанк-цена]]-G80)/G80</f>
        <v>-2.121148606162231E-2</v>
      </c>
      <c r="J81">
        <v>236.9</v>
      </c>
      <c r="K81" s="2">
        <v>1185460410</v>
      </c>
      <c r="L81" s="2">
        <f>(Таблица1[[#This Row],[Газпром-цена]]-J80)/J80</f>
        <v>1.7480565219258656E-2</v>
      </c>
      <c r="M81" s="2"/>
    </row>
    <row r="82" spans="1:13" x14ac:dyDescent="0.25">
      <c r="A82" s="1">
        <v>43678</v>
      </c>
      <c r="B82">
        <v>3.8679999999999999E-2</v>
      </c>
      <c r="C82">
        <f>Таблица1[[#This Row],[ВТБ ао - цена]]*1000</f>
        <v>38.68</v>
      </c>
      <c r="D82" s="2">
        <v>588826140000</v>
      </c>
      <c r="E82" s="3">
        <f>(Таблица1[[#This Row],[ВТБ ао - цена]]-B81)/B81</f>
        <v>-8.9882352941176552E-2</v>
      </c>
      <c r="F82" s="4">
        <f>LN(Таблица1[[#This Row],[ВТБ ао -объем]])</f>
        <v>27.101396798756067</v>
      </c>
      <c r="G82">
        <v>224.2</v>
      </c>
      <c r="H82" s="2">
        <v>1024861980</v>
      </c>
      <c r="I82" s="3">
        <f>(Таблица1[[#This Row],[Сбербанк-цена]]-G81)/G81</f>
        <v>-3.9787571202192902E-2</v>
      </c>
      <c r="J82">
        <v>232.15</v>
      </c>
      <c r="K82" s="2">
        <v>715634720</v>
      </c>
      <c r="L82" s="2">
        <f>(Таблица1[[#This Row],[Газпром-цена]]-J81)/J81</f>
        <v>-2.0050654284508231E-2</v>
      </c>
      <c r="M82" s="2"/>
    </row>
    <row r="83" spans="1:13" x14ac:dyDescent="0.25">
      <c r="A83" s="1">
        <v>43709</v>
      </c>
      <c r="B83">
        <v>4.2595000000000001E-2</v>
      </c>
      <c r="C83">
        <f>Таблица1[[#This Row],[ВТБ ао - цена]]*1000</f>
        <v>42.594999999999999</v>
      </c>
      <c r="D83" s="2">
        <v>810694080000</v>
      </c>
      <c r="E83" s="3">
        <f>(Таблица1[[#This Row],[ВТБ ао - цена]]-B82)/B82</f>
        <v>0.10121509824198557</v>
      </c>
      <c r="F83" s="4">
        <f>LN(Таблица1[[#This Row],[ВТБ ао -объем]])</f>
        <v>27.421156606582091</v>
      </c>
      <c r="G83">
        <v>227.71</v>
      </c>
      <c r="H83" s="2">
        <v>796864790</v>
      </c>
      <c r="I83" s="3">
        <f>(Таблица1[[#This Row],[Сбербанк-цена]]-G82)/G82</f>
        <v>1.5655664585191881E-2</v>
      </c>
      <c r="J83">
        <v>225.9</v>
      </c>
      <c r="K83" s="2">
        <v>514923280</v>
      </c>
      <c r="L83" s="2">
        <f>(Таблица1[[#This Row],[Газпром-цена]]-J82)/J82</f>
        <v>-2.6922248546198579E-2</v>
      </c>
      <c r="M83" s="2"/>
    </row>
    <row r="84" spans="1:13" x14ac:dyDescent="0.25">
      <c r="A84" s="1">
        <v>43739</v>
      </c>
      <c r="B84">
        <v>4.3090000000000003E-2</v>
      </c>
      <c r="C84">
        <f>Таблица1[[#This Row],[ВТБ ао - цена]]*1000</f>
        <v>43.09</v>
      </c>
      <c r="D84" s="2">
        <v>561078690000</v>
      </c>
      <c r="E84" s="3">
        <f>(Таблица1[[#This Row],[ВТБ ао - цена]]-B83)/B83</f>
        <v>1.1621082286653419E-2</v>
      </c>
      <c r="F84" s="4">
        <f>LN(Таблица1[[#This Row],[ВТБ ао -объем]])</f>
        <v>27.053127000012239</v>
      </c>
      <c r="G84">
        <v>234.89</v>
      </c>
      <c r="H84" s="2">
        <v>894393040</v>
      </c>
      <c r="I84" s="3">
        <f>(Таблица1[[#This Row],[Сбербанк-цена]]-G83)/G83</f>
        <v>3.1531333713934295E-2</v>
      </c>
      <c r="J84">
        <v>260</v>
      </c>
      <c r="K84" s="2">
        <v>763625060</v>
      </c>
      <c r="L84" s="2">
        <f>(Таблица1[[#This Row],[Газпром-цена]]-J83)/J83</f>
        <v>0.15095174856131027</v>
      </c>
      <c r="M84" s="2"/>
    </row>
    <row r="85" spans="1:13" x14ac:dyDescent="0.25">
      <c r="A85" s="1">
        <v>43770</v>
      </c>
      <c r="B85">
        <v>4.5330000000000002E-2</v>
      </c>
      <c r="C85">
        <f>Таблица1[[#This Row],[ВТБ ао - цена]]*1000</f>
        <v>45.330000000000005</v>
      </c>
      <c r="D85" s="2">
        <v>790972300000</v>
      </c>
      <c r="E85" s="3">
        <f>(Таблица1[[#This Row],[ВТБ ао - цена]]-B84)/B84</f>
        <v>5.1984219076351791E-2</v>
      </c>
      <c r="F85" s="4">
        <f>LN(Таблица1[[#This Row],[ВТБ ао -объем]])</f>
        <v>27.396528785137548</v>
      </c>
      <c r="G85">
        <v>233.98</v>
      </c>
      <c r="H85" s="2">
        <v>643074600</v>
      </c>
      <c r="I85" s="3">
        <f>(Таблица1[[#This Row],[Сбербанк-цена]]-G84)/G84</f>
        <v>-3.8741538592532532E-3</v>
      </c>
      <c r="J85">
        <v>257.54000000000002</v>
      </c>
      <c r="K85" s="2">
        <v>1496648200</v>
      </c>
      <c r="L85" s="2">
        <f>(Таблица1[[#This Row],[Газпром-цена]]-J84)/J84</f>
        <v>-9.4615384615383824E-3</v>
      </c>
      <c r="M85" s="2"/>
    </row>
    <row r="86" spans="1:13" x14ac:dyDescent="0.25">
      <c r="A86" s="1">
        <v>43800</v>
      </c>
      <c r="B86">
        <v>4.5900000000000003E-2</v>
      </c>
      <c r="C86">
        <f>Таблица1[[#This Row],[ВТБ ао - цена]]*1000</f>
        <v>45.900000000000006</v>
      </c>
      <c r="D86" s="2">
        <v>399669980000</v>
      </c>
      <c r="E86" s="3">
        <f>(Таблица1[[#This Row],[ВТБ ао - цена]]-B85)/B85</f>
        <v>1.2574454003970902E-2</v>
      </c>
      <c r="F86" s="4">
        <f>LN(Таблица1[[#This Row],[ВТБ ао -объем]])</f>
        <v>26.713904993513321</v>
      </c>
      <c r="G86">
        <v>254.75</v>
      </c>
      <c r="H86" s="2">
        <v>666344120</v>
      </c>
      <c r="I86" s="3">
        <f>(Таблица1[[#This Row],[Сбербанк-цена]]-G85)/G85</f>
        <v>8.8768270792375467E-2</v>
      </c>
      <c r="J86">
        <v>256.39999999999998</v>
      </c>
      <c r="K86" s="2">
        <v>850735710</v>
      </c>
      <c r="L86" s="2">
        <f>(Таблица1[[#This Row],[Газпром-цена]]-J85)/J85</f>
        <v>-4.4264968548576649E-3</v>
      </c>
      <c r="M86" s="2"/>
    </row>
    <row r="87" spans="1:13" x14ac:dyDescent="0.25">
      <c r="A87" s="1">
        <v>43831</v>
      </c>
      <c r="B87">
        <v>4.6399999999999997E-2</v>
      </c>
      <c r="C87">
        <f>Таблица1[[#This Row],[ВТБ ао - цена]]*1000</f>
        <v>46.4</v>
      </c>
      <c r="D87" s="2">
        <v>799598550000</v>
      </c>
      <c r="E87" s="3">
        <f>(Таблица1[[#This Row],[ВТБ ао - цена]]-B86)/B86</f>
        <v>1.0893246187363693E-2</v>
      </c>
      <c r="F87" s="4">
        <f>LN(Таблица1[[#This Row],[ВТБ ао -объем]])</f>
        <v>27.40737562616431</v>
      </c>
      <c r="G87">
        <v>252.2</v>
      </c>
      <c r="H87" s="2">
        <v>747137520</v>
      </c>
      <c r="I87" s="3">
        <f>(Таблица1[[#This Row],[Сбербанк-цена]]-G86)/G86</f>
        <v>-1.0009813542688956E-2</v>
      </c>
      <c r="J87">
        <v>226.7</v>
      </c>
      <c r="K87" s="2">
        <v>943229040</v>
      </c>
      <c r="L87" s="2">
        <f>(Таблица1[[#This Row],[Газпром-цена]]-J86)/J86</f>
        <v>-0.11583463338533538</v>
      </c>
      <c r="M87" s="2"/>
    </row>
    <row r="88" spans="1:13" x14ac:dyDescent="0.25">
      <c r="A88" s="1">
        <v>43862</v>
      </c>
      <c r="B88">
        <v>4.333E-2</v>
      </c>
      <c r="C88">
        <f>Таблица1[[#This Row],[ВТБ ао - цена]]*1000</f>
        <v>43.33</v>
      </c>
      <c r="D88" s="2">
        <v>598942560000</v>
      </c>
      <c r="E88" s="3">
        <f>(Таблица1[[#This Row],[ВТБ ао - цена]]-B87)/B87</f>
        <v>-6.6163793103448207E-2</v>
      </c>
      <c r="F88" s="4">
        <f>LN(Таблица1[[#This Row],[ВТБ ао -объем]])</f>
        <v>27.11843153730856</v>
      </c>
      <c r="G88">
        <v>233.36</v>
      </c>
      <c r="H88" s="2">
        <v>919822790</v>
      </c>
      <c r="I88" s="3">
        <f>(Таблица1[[#This Row],[Сбербанк-цена]]-G87)/G87</f>
        <v>-7.4702616970658109E-2</v>
      </c>
      <c r="J88">
        <v>202.65</v>
      </c>
      <c r="K88" s="2">
        <v>1068549530</v>
      </c>
      <c r="L88" s="2">
        <f>(Таблица1[[#This Row],[Газпром-цена]]-J87)/J87</f>
        <v>-0.10608734009704449</v>
      </c>
      <c r="M88" s="2"/>
    </row>
    <row r="89" spans="1:13" x14ac:dyDescent="0.25">
      <c r="A89" s="1">
        <v>43891</v>
      </c>
      <c r="B89">
        <v>3.2599999999999997E-2</v>
      </c>
      <c r="C89">
        <f>Таблица1[[#This Row],[ВТБ ао - цена]]*1000</f>
        <v>32.599999999999994</v>
      </c>
      <c r="D89" s="2">
        <v>1740129320000</v>
      </c>
      <c r="E89" s="3">
        <f>(Таблица1[[#This Row],[ВТБ ао - цена]]-B88)/B88</f>
        <v>-0.2476344334179553</v>
      </c>
      <c r="F89" s="4">
        <f>LN(Таблица1[[#This Row],[ВТБ ао -объем]])</f>
        <v>28.184980548232335</v>
      </c>
      <c r="G89">
        <v>187.21</v>
      </c>
      <c r="H89" s="2">
        <v>3001736660</v>
      </c>
      <c r="I89" s="3">
        <f>(Таблица1[[#This Row],[Сбербанк-цена]]-G88)/G88</f>
        <v>-0.19776311278711006</v>
      </c>
      <c r="J89">
        <v>181.41</v>
      </c>
      <c r="K89" s="2">
        <v>2274256090</v>
      </c>
      <c r="L89" s="2">
        <f>(Таблица1[[#This Row],[Газпром-цена]]-J88)/J88</f>
        <v>-0.1048112509252406</v>
      </c>
      <c r="M89" s="2"/>
    </row>
    <row r="90" spans="1:13" x14ac:dyDescent="0.25">
      <c r="A90" s="1">
        <v>43922</v>
      </c>
      <c r="B90">
        <v>3.49E-2</v>
      </c>
      <c r="C90">
        <f>Таблица1[[#This Row],[ВТБ ао - цена]]*1000</f>
        <v>34.9</v>
      </c>
      <c r="D90" s="2">
        <v>1423841900000</v>
      </c>
      <c r="E90" s="3">
        <f>(Таблица1[[#This Row],[ВТБ ао - цена]]-B89)/B89</f>
        <v>7.055214723926391E-2</v>
      </c>
      <c r="F90" s="4">
        <f>LN(Таблица1[[#This Row],[ВТБ ао -объем]])</f>
        <v>27.984379897473669</v>
      </c>
      <c r="G90">
        <v>197.25</v>
      </c>
      <c r="H90" s="2">
        <v>1768222700</v>
      </c>
      <c r="I90" s="3">
        <f>(Таблица1[[#This Row],[Сбербанк-цена]]-G89)/G89</f>
        <v>5.3629613802681435E-2</v>
      </c>
      <c r="J90">
        <v>190</v>
      </c>
      <c r="K90" s="2">
        <v>1151699700</v>
      </c>
      <c r="L90" s="2">
        <f>(Таблица1[[#This Row],[Газпром-цена]]-J89)/J89</f>
        <v>4.735130367675433E-2</v>
      </c>
      <c r="M90" s="2"/>
    </row>
    <row r="91" spans="1:13" x14ac:dyDescent="0.25">
      <c r="A91" s="1">
        <v>43952</v>
      </c>
      <c r="B91">
        <v>3.6310000000000002E-2</v>
      </c>
      <c r="C91">
        <f>Таблица1[[#This Row],[ВТБ ао - цена]]*1000</f>
        <v>36.31</v>
      </c>
      <c r="D91" s="2">
        <v>553192080000</v>
      </c>
      <c r="E91" s="3">
        <f>(Таблица1[[#This Row],[ВТБ ао - цена]]-B90)/B90</f>
        <v>4.0401146131805198E-2</v>
      </c>
      <c r="F91" s="4">
        <f>LN(Таблица1[[#This Row],[ВТБ ао -объем]])</f>
        <v>27.038971119931709</v>
      </c>
      <c r="G91">
        <v>200.5</v>
      </c>
      <c r="H91" s="2">
        <v>1359045230</v>
      </c>
      <c r="I91" s="3">
        <f>(Таблица1[[#This Row],[Сбербанк-цена]]-G90)/G90</f>
        <v>1.6476552598225603E-2</v>
      </c>
      <c r="J91">
        <v>199.95</v>
      </c>
      <c r="K91" s="2">
        <v>1119152560</v>
      </c>
      <c r="L91" s="2">
        <f>(Таблица1[[#This Row],[Газпром-цена]]-J90)/J90</f>
        <v>5.2368421052631522E-2</v>
      </c>
      <c r="M91" s="2"/>
    </row>
    <row r="92" spans="1:13" x14ac:dyDescent="0.25">
      <c r="A92" s="1">
        <v>43983</v>
      </c>
      <c r="B92">
        <v>3.5049999999999998E-2</v>
      </c>
      <c r="C92">
        <f>Таблица1[[#This Row],[ВТБ ао - цена]]*1000</f>
        <v>35.049999999999997</v>
      </c>
      <c r="D92" s="2">
        <v>644559090000</v>
      </c>
      <c r="E92" s="3">
        <f>(Таблица1[[#This Row],[ВТБ ао - цена]]-B91)/B91</f>
        <v>-3.4701184246764091E-2</v>
      </c>
      <c r="F92" s="4">
        <f>LN(Таблица1[[#This Row],[ВТБ ао -объем]])</f>
        <v>27.191832338598541</v>
      </c>
      <c r="G92">
        <v>203.22</v>
      </c>
      <c r="H92" s="2">
        <v>1522268370</v>
      </c>
      <c r="I92" s="3">
        <f>(Таблица1[[#This Row],[Сбербанк-цена]]-G91)/G91</f>
        <v>1.356608478802992E-2</v>
      </c>
      <c r="J92">
        <v>194.31</v>
      </c>
      <c r="K92" s="2">
        <v>949645980</v>
      </c>
      <c r="L92" s="2">
        <f>(Таблица1[[#This Row],[Газпром-цена]]-J91)/J91</f>
        <v>-2.8207051762940669E-2</v>
      </c>
      <c r="M92" s="2"/>
    </row>
    <row r="93" spans="1:13" x14ac:dyDescent="0.25">
      <c r="A93" s="1">
        <v>44013</v>
      </c>
      <c r="B93">
        <v>3.8754999999999998E-2</v>
      </c>
      <c r="C93">
        <f>Таблица1[[#This Row],[ВТБ ао - цена]]*1000</f>
        <v>38.754999999999995</v>
      </c>
      <c r="D93" s="2">
        <v>873603110000</v>
      </c>
      <c r="E93" s="3">
        <f>(Таблица1[[#This Row],[ВТБ ао - цена]]-B92)/B92</f>
        <v>0.10570613409415122</v>
      </c>
      <c r="F93" s="4">
        <f>LN(Таблица1[[#This Row],[ВТБ ао -объем]])</f>
        <v>27.495892001912399</v>
      </c>
      <c r="G93">
        <v>221.57</v>
      </c>
      <c r="H93" s="2">
        <v>1088082960</v>
      </c>
      <c r="I93" s="3">
        <f>(Таблица1[[#This Row],[Сбербанк-цена]]-G92)/G92</f>
        <v>9.0296230685956075E-2</v>
      </c>
      <c r="J93">
        <v>182.59</v>
      </c>
      <c r="K93" s="2">
        <v>841671960</v>
      </c>
      <c r="L93" s="2">
        <f>(Таблица1[[#This Row],[Газпром-цена]]-J92)/J92</f>
        <v>-6.0315989913025572E-2</v>
      </c>
      <c r="M93" s="2"/>
    </row>
    <row r="94" spans="1:13" x14ac:dyDescent="0.25">
      <c r="A94" s="1">
        <v>44044</v>
      </c>
      <c r="B94">
        <v>3.5950000000000003E-2</v>
      </c>
      <c r="C94">
        <f>Таблица1[[#This Row],[ВТБ ао - цена]]*1000</f>
        <v>35.950000000000003</v>
      </c>
      <c r="D94" s="2">
        <v>965851250000</v>
      </c>
      <c r="E94" s="3">
        <f>(Таблица1[[#This Row],[ВТБ ао - цена]]-B93)/B93</f>
        <v>-7.2377757708682627E-2</v>
      </c>
      <c r="F94" s="4">
        <f>LN(Таблица1[[#This Row],[ВТБ ао -объем]])</f>
        <v>27.596275673794697</v>
      </c>
      <c r="G94">
        <v>226.3</v>
      </c>
      <c r="H94" s="2">
        <v>1262463920</v>
      </c>
      <c r="I94" s="3">
        <f>(Таблица1[[#This Row],[Сбербанк-цена]]-G93)/G93</f>
        <v>2.1347655368506649E-2</v>
      </c>
      <c r="J94">
        <v>182.9</v>
      </c>
      <c r="K94" s="2">
        <v>716152090</v>
      </c>
      <c r="L94" s="2">
        <f>(Таблица1[[#This Row],[Газпром-цена]]-J93)/J93</f>
        <v>1.6977928692699614E-3</v>
      </c>
      <c r="M94" s="2"/>
    </row>
  </sheetData>
  <conditionalFormatting sqref="B2:C9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{68A8F662-1428-4C5F-A604-FDF8C79B44E5}</x14:id>
        </ext>
      </extLst>
    </cfRule>
  </conditionalFormatting>
  <conditionalFormatting sqref="C95:C1048576 D1:D9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5:G1048576 G1:H9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{720E90AE-D25F-477E-8324-FEFC320F6BD3}</x14:id>
        </ext>
      </extLst>
    </cfRule>
  </conditionalFormatting>
  <conditionalFormatting sqref="D95:D1048576 E1:E9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A8F662-1428-4C5F-A604-FDF8C79B4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B2:C94</xm:sqref>
        </x14:conditionalFormatting>
        <x14:conditionalFormatting xmlns:xm="http://schemas.microsoft.com/office/excel/2006/main">
          <x14:cfRule type="dataBar" id="{720E90AE-D25F-477E-8324-FEFC320F6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F95:G1048576 G1:H94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3B2C03E7F5305458DB746C5BF4061D1" ma:contentTypeVersion="11" ma:contentTypeDescription="Создание документа." ma:contentTypeScope="" ma:versionID="aed12d2fab02a9d5ab8ac54b00a8e6c2">
  <xsd:schema xmlns:xsd="http://www.w3.org/2001/XMLSchema" xmlns:xs="http://www.w3.org/2001/XMLSchema" xmlns:p="http://schemas.microsoft.com/office/2006/metadata/properties" xmlns:ns3="67d2b175-b030-46b0-92bf-baef94cde7b8" xmlns:ns4="bce98161-c124-4578-a1b9-f698bd920342" targetNamespace="http://schemas.microsoft.com/office/2006/metadata/properties" ma:root="true" ma:fieldsID="a5dfc60fd9dbabdfe04ec8a01667f3f7" ns3:_="" ns4:_="">
    <xsd:import namespace="67d2b175-b030-46b0-92bf-baef94cde7b8"/>
    <xsd:import namespace="bce98161-c124-4578-a1b9-f698bd9203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2b175-b030-46b0-92bf-baef94cde7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эш подсказки о совместном доступе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98161-c124-4578-a1b9-f698bd920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826690-4016-48C6-AF36-E5B4C14F4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d2b175-b030-46b0-92bf-baef94cde7b8"/>
    <ds:schemaRef ds:uri="bce98161-c124-4578-a1b9-f698bd920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351ECD-74B4-4F4A-B951-93E7FBAB7A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AF080-088D-4A3D-8FCD-93F7752F289A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bce98161-c124-4578-a1b9-f698bd920342"/>
    <ds:schemaRef ds:uri="67d2b175-b030-46b0-92bf-baef94cde7b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1_mfdexport_1month_01122012_310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Золотарева Екатерина Леоновна</dc:creator>
  <cp:lastModifiedBy>Золотарева Екатерина Леоновна</cp:lastModifiedBy>
  <dcterms:created xsi:type="dcterms:W3CDTF">2020-09-03T07:04:11Z</dcterms:created>
  <dcterms:modified xsi:type="dcterms:W3CDTF">2020-09-03T08:42:11Z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0x01010063B2C03E7F5305458DB746C5BF4061D1</vt:lpwstr>
  </property>
</Properties>
</file>